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yer\Bootcamp\Kickstarter-analysis\"/>
    </mc:Choice>
  </mc:AlternateContent>
  <xr:revisionPtr revIDLastSave="0" documentId="13_ncr:1_{64810EDE-6829-40BA-BB21-A3B4DA9E0E73}" xr6:coauthVersionLast="47" xr6:coauthVersionMax="47" xr10:uidLastSave="{00000000-0000-0000-0000-000000000000}"/>
  <bookViews>
    <workbookView xWindow="28680" yWindow="-120" windowWidth="29040" windowHeight="16440" tabRatio="793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Edinburgh Research" sheetId="5" r:id="rId6"/>
    <sheet name="Descriptive Statistics" sheetId="8" r:id="rId7"/>
  </sheets>
  <definedNames>
    <definedName name="_xlnm._FilterDatabase" localSheetId="2" hidden="1">Kickstarter!$A$1:$R$4115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6" i="1" l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02" i="1"/>
  <c r="O168" i="1"/>
  <c r="O1919" i="1"/>
  <c r="O3068" i="1"/>
  <c r="O1962" i="1"/>
  <c r="O650" i="1"/>
  <c r="O671" i="1"/>
  <c r="O1014" i="1"/>
  <c r="O1980" i="1"/>
  <c r="O1003" i="1"/>
  <c r="O971" i="1"/>
  <c r="O3092" i="1"/>
  <c r="O4042" i="1"/>
  <c r="O3840" i="1"/>
  <c r="O527" i="1"/>
  <c r="O1007" i="1"/>
  <c r="O2705" i="1"/>
  <c r="O3367" i="1"/>
  <c r="O1323" i="1"/>
  <c r="O1517" i="1"/>
  <c r="O2733" i="1"/>
  <c r="O1956" i="1"/>
  <c r="O1313" i="1"/>
  <c r="O4097" i="1"/>
  <c r="O980" i="1"/>
  <c r="O673" i="1"/>
  <c r="O3120" i="1"/>
  <c r="O1436" i="1"/>
  <c r="O517" i="1"/>
  <c r="O3470" i="1"/>
  <c r="O403" i="1"/>
  <c r="O372" i="1"/>
  <c r="O1443" i="1"/>
  <c r="O1181" i="1"/>
  <c r="O61" i="1"/>
  <c r="O1319" i="1"/>
  <c r="O2498" i="1"/>
  <c r="O2036" i="1"/>
  <c r="O689" i="1"/>
  <c r="O250" i="1"/>
  <c r="O1957" i="1"/>
  <c r="O2064" i="1"/>
  <c r="O1647" i="1"/>
  <c r="O3650" i="1"/>
  <c r="O2680" i="1"/>
  <c r="O2080" i="1"/>
  <c r="O700" i="1"/>
  <c r="O2118" i="1"/>
  <c r="O1713" i="1"/>
  <c r="O1947" i="1"/>
  <c r="O2727" i="1"/>
  <c r="O1592" i="1"/>
  <c r="O2431" i="1"/>
  <c r="O141" i="1"/>
  <c r="O2859" i="1"/>
  <c r="O3790" i="1"/>
  <c r="O1212" i="1"/>
  <c r="O2740" i="1"/>
  <c r="O755" i="1"/>
  <c r="O2902" i="1"/>
  <c r="O1958" i="1"/>
  <c r="O1755" i="1"/>
  <c r="O2025" i="1"/>
  <c r="O1986" i="1"/>
  <c r="O2735" i="1"/>
  <c r="O3141" i="1"/>
  <c r="O152" i="1"/>
  <c r="O2041" i="1"/>
  <c r="O1611" i="1"/>
  <c r="O3148" i="1"/>
  <c r="O2252" i="1"/>
  <c r="O996" i="1"/>
  <c r="O2013" i="1"/>
  <c r="O3378" i="1"/>
  <c r="O3083" i="1"/>
  <c r="O1830" i="1"/>
  <c r="O1889" i="1"/>
  <c r="O3081" i="1"/>
  <c r="O1759" i="1"/>
  <c r="O1085" i="1"/>
  <c r="O2008" i="1"/>
  <c r="O690" i="1"/>
  <c r="O547" i="1"/>
  <c r="O444" i="1"/>
  <c r="O589" i="1"/>
  <c r="O1026" i="1"/>
  <c r="O2024" i="1"/>
  <c r="O2011" i="1"/>
  <c r="O4107" i="1"/>
  <c r="O1343" i="1"/>
  <c r="O2885" i="1"/>
  <c r="O1338" i="1"/>
  <c r="O88" i="1"/>
  <c r="O2665" i="1"/>
  <c r="O185" i="1"/>
  <c r="O2159" i="1"/>
  <c r="O2992" i="1"/>
  <c r="O1311" i="1"/>
  <c r="O2361" i="1"/>
  <c r="O963" i="1"/>
  <c r="O1750" i="1"/>
  <c r="O1168" i="1"/>
  <c r="O3458" i="1"/>
  <c r="O3191" i="1"/>
  <c r="O365" i="1"/>
  <c r="O871" i="1"/>
  <c r="O2070" i="1"/>
  <c r="O1366" i="1"/>
  <c r="O691" i="1"/>
  <c r="O2389" i="1"/>
  <c r="O2731" i="1"/>
  <c r="O1170" i="1"/>
  <c r="O218" i="1"/>
  <c r="O2006" i="1"/>
  <c r="O2941" i="1"/>
  <c r="O536" i="1"/>
  <c r="O2054" i="1"/>
  <c r="O2075" i="1"/>
  <c r="O63" i="1"/>
  <c r="O34" i="1"/>
  <c r="O3892" i="1"/>
  <c r="O219" i="1"/>
  <c r="O130" i="1"/>
  <c r="O3719" i="1"/>
  <c r="O1337" i="1"/>
  <c r="O2653" i="1"/>
  <c r="O3519" i="1"/>
  <c r="O2079" i="1"/>
  <c r="O2437" i="1"/>
  <c r="O2598" i="1"/>
  <c r="O806" i="1"/>
  <c r="O3365" i="1"/>
  <c r="O981" i="1"/>
  <c r="O622" i="1"/>
  <c r="O2345" i="1"/>
  <c r="O3117" i="1"/>
  <c r="O3198" i="1"/>
  <c r="O1201" i="1"/>
  <c r="O3427" i="1"/>
  <c r="O3330" i="1"/>
  <c r="O610" i="1"/>
  <c r="O1001" i="1"/>
  <c r="O10" i="1"/>
  <c r="O703" i="1"/>
  <c r="O368" i="1"/>
  <c r="O3199" i="1"/>
  <c r="O2209" i="1"/>
  <c r="O2035" i="1"/>
  <c r="O1981" i="1"/>
  <c r="O1970" i="1"/>
  <c r="O2052" i="1"/>
  <c r="O82" i="1"/>
  <c r="O2832" i="1"/>
  <c r="O3109" i="1"/>
  <c r="O1973" i="1"/>
  <c r="O2456" i="1"/>
  <c r="O2615" i="1"/>
  <c r="O1097" i="1"/>
  <c r="O3758" i="1"/>
  <c r="O2664" i="1"/>
  <c r="O2537" i="1"/>
  <c r="O2975" i="1"/>
  <c r="O1693" i="1"/>
  <c r="O2037" i="1"/>
  <c r="O3217" i="1"/>
  <c r="O2728" i="1"/>
  <c r="O3048" i="1"/>
  <c r="O2072" i="1"/>
  <c r="O3222" i="1"/>
  <c r="O2931" i="1"/>
  <c r="O284" i="1"/>
  <c r="O1139" i="1"/>
  <c r="O1690" i="1"/>
  <c r="O540" i="1"/>
  <c r="O3261" i="1"/>
  <c r="O3146" i="1"/>
  <c r="O508" i="1"/>
  <c r="O594" i="1"/>
  <c r="O1010" i="1"/>
  <c r="O1042" i="1"/>
  <c r="O2482" i="1"/>
  <c r="O3939" i="1"/>
  <c r="O1975" i="1"/>
  <c r="O357" i="1"/>
  <c r="O1273" i="1"/>
  <c r="O1979" i="1"/>
  <c r="O3125" i="1"/>
  <c r="O2071" i="1"/>
  <c r="O3018" i="1"/>
  <c r="O367" i="1"/>
  <c r="O653" i="1"/>
  <c r="O3106" i="1"/>
  <c r="O3661" i="1"/>
  <c r="O737" i="1"/>
  <c r="O1206" i="1"/>
  <c r="O3022" i="1"/>
  <c r="O3011" i="1"/>
  <c r="O923" i="1"/>
  <c r="O2927" i="1"/>
  <c r="O1955" i="1"/>
  <c r="O1350" i="1"/>
  <c r="O298" i="1"/>
  <c r="O2049" i="1"/>
  <c r="O3518" i="1"/>
  <c r="O2074" i="1"/>
  <c r="O1457" i="1"/>
  <c r="O401" i="1"/>
  <c r="O2383" i="1"/>
  <c r="O823" i="1"/>
  <c r="O2645" i="1"/>
  <c r="O54" i="1"/>
  <c r="O2029" i="1"/>
  <c r="O2026" i="1"/>
  <c r="O4079" i="1"/>
  <c r="O1526" i="1"/>
  <c r="O59" i="1"/>
  <c r="O2027" i="1"/>
  <c r="O187" i="1"/>
  <c r="O2332" i="1"/>
  <c r="O2000" i="1"/>
  <c r="O3979" i="1"/>
  <c r="O2707" i="1"/>
  <c r="O420" i="1"/>
  <c r="O1725" i="1"/>
  <c r="O1006" i="1"/>
  <c r="O1908" i="1"/>
  <c r="O255" i="1"/>
  <c r="O724" i="1"/>
  <c r="O3752" i="1"/>
  <c r="O1005" i="1"/>
  <c r="O1822" i="1"/>
  <c r="O2331" i="1"/>
  <c r="O1207" i="1"/>
  <c r="O3312" i="1"/>
  <c r="O1748" i="1"/>
  <c r="O1210" i="1"/>
  <c r="O2225" i="1"/>
  <c r="O2620" i="1"/>
  <c r="O2076" i="1"/>
  <c r="O3800" i="1"/>
  <c r="O3275" i="1"/>
  <c r="O3307" i="1"/>
  <c r="O2917" i="1"/>
  <c r="O334" i="1"/>
  <c r="O3406" i="1"/>
  <c r="O3286" i="1"/>
  <c r="O3664" i="1"/>
  <c r="O2589" i="1"/>
  <c r="O419" i="1"/>
  <c r="O2944" i="1"/>
  <c r="O3748" i="1"/>
  <c r="O2073" i="1"/>
  <c r="O1375" i="1"/>
  <c r="O2955" i="1"/>
  <c r="O1308" i="1"/>
  <c r="O295" i="1"/>
  <c r="O317" i="1"/>
  <c r="O3165" i="1"/>
  <c r="O2954" i="1"/>
  <c r="O3689" i="1"/>
  <c r="O558" i="1"/>
  <c r="O2686" i="1"/>
  <c r="O3069" i="1"/>
  <c r="O23" i="1"/>
  <c r="O3814" i="1"/>
  <c r="O3413" i="1"/>
  <c r="O715" i="1"/>
  <c r="O1395" i="1"/>
  <c r="O1897" i="1"/>
  <c r="O707" i="1"/>
  <c r="O48" i="1"/>
  <c r="O2007" i="1"/>
  <c r="O56" i="1"/>
  <c r="O38" i="1"/>
  <c r="O3230" i="1"/>
  <c r="O360" i="1"/>
  <c r="O2018" i="1"/>
  <c r="O102" i="1"/>
  <c r="O1016" i="1"/>
  <c r="O3035" i="1"/>
  <c r="O1268" i="1"/>
  <c r="O6" i="1"/>
  <c r="O659" i="1"/>
  <c r="O2459" i="1"/>
  <c r="O924" i="1"/>
  <c r="O1274" i="1"/>
  <c r="O3849" i="1"/>
  <c r="O1950" i="1"/>
  <c r="O2269" i="1"/>
  <c r="O335" i="1"/>
  <c r="O2100" i="1"/>
  <c r="O736" i="1"/>
  <c r="O1976" i="1"/>
  <c r="O3693" i="1"/>
  <c r="O108" i="1"/>
  <c r="O3440" i="1"/>
  <c r="O213" i="1"/>
  <c r="O3" i="1"/>
  <c r="O2524" i="1"/>
  <c r="O3361" i="1"/>
  <c r="O3391" i="1"/>
  <c r="O1316" i="1"/>
  <c r="O1204" i="1"/>
  <c r="O2899" i="1"/>
  <c r="O412" i="1"/>
  <c r="O3238" i="1"/>
  <c r="O1969" i="1"/>
  <c r="O957" i="1"/>
  <c r="O1838" i="1"/>
  <c r="O402" i="1"/>
  <c r="O1966" i="1"/>
  <c r="O183" i="1"/>
  <c r="O1542" i="1"/>
  <c r="O3559" i="1"/>
  <c r="O4069" i="1"/>
  <c r="O669" i="1"/>
  <c r="O801" i="1"/>
  <c r="O3830" i="1"/>
  <c r="O3005" i="1"/>
  <c r="O3341" i="1"/>
  <c r="O2554" i="1"/>
  <c r="O686" i="1"/>
  <c r="O2526" i="1"/>
  <c r="O3255" i="1"/>
  <c r="O3050" i="1"/>
  <c r="O3636" i="1"/>
  <c r="O3377" i="1"/>
  <c r="O1339" i="1"/>
  <c r="O1946" i="1"/>
  <c r="O3587" i="1"/>
  <c r="O2926" i="1"/>
  <c r="O833" i="1"/>
  <c r="O3983" i="1"/>
  <c r="O1009" i="1"/>
  <c r="O1220" i="1"/>
  <c r="O2666" i="1"/>
  <c r="O645" i="1"/>
  <c r="O3795" i="1"/>
  <c r="O3304" i="1"/>
  <c r="O2015" i="1"/>
  <c r="O1635" i="1"/>
  <c r="O3755" i="1"/>
  <c r="O18" i="1"/>
  <c r="O985" i="1"/>
  <c r="O1691" i="1"/>
  <c r="O3557" i="1"/>
  <c r="O2722" i="1"/>
  <c r="O1777" i="1"/>
  <c r="O440" i="1"/>
  <c r="O1523" i="1"/>
  <c r="O2541" i="1"/>
  <c r="O344" i="1"/>
  <c r="O30" i="1"/>
  <c r="O742" i="1"/>
  <c r="O2738" i="1"/>
  <c r="O1353" i="1"/>
  <c r="O1302" i="1"/>
  <c r="O1753" i="1"/>
  <c r="O1645" i="1"/>
  <c r="O1213" i="1"/>
  <c r="O2409" i="1"/>
  <c r="O3221" i="1"/>
  <c r="O1322" i="1"/>
  <c r="O119" i="1"/>
  <c r="O2675" i="1"/>
  <c r="O3774" i="1"/>
  <c r="O3763" i="1"/>
  <c r="O4038" i="1"/>
  <c r="O1205" i="1"/>
  <c r="O2550" i="1"/>
  <c r="O2711" i="1"/>
  <c r="O2040" i="1"/>
  <c r="O2227" i="1"/>
  <c r="O3482" i="1"/>
  <c r="O3550" i="1"/>
  <c r="O3029" i="1"/>
  <c r="O972" i="1"/>
  <c r="O209" i="1"/>
  <c r="O1623" i="1"/>
  <c r="O2706" i="1"/>
  <c r="O4064" i="1"/>
  <c r="O1317" i="1"/>
  <c r="O3006" i="1"/>
  <c r="O2932" i="1"/>
  <c r="O3024" i="1"/>
  <c r="O788" i="1"/>
  <c r="O2739" i="1"/>
  <c r="O373" i="1"/>
  <c r="O989" i="1"/>
  <c r="O1019" i="1"/>
  <c r="O1392" i="1"/>
  <c r="O978" i="1"/>
  <c r="O329" i="1"/>
  <c r="O1948" i="1"/>
  <c r="O410" i="1"/>
  <c r="O189" i="1"/>
  <c r="O9" i="1"/>
  <c r="O1679" i="1"/>
  <c r="O39" i="1"/>
  <c r="O3418" i="1"/>
  <c r="O1694" i="1"/>
  <c r="O1518" i="1"/>
  <c r="O796" i="1"/>
  <c r="O12" i="1"/>
  <c r="O953" i="1"/>
  <c r="O1345" i="1"/>
  <c r="O3012" i="1"/>
  <c r="O1332" i="1"/>
  <c r="O395" i="1"/>
  <c r="O2611" i="1"/>
  <c r="O1658" i="1"/>
  <c r="O1540" i="1"/>
  <c r="O330" i="1"/>
  <c r="O3704" i="1"/>
  <c r="O667" i="1"/>
  <c r="O947" i="1"/>
  <c r="O2985" i="1"/>
  <c r="O1570" i="1"/>
  <c r="O294" i="1"/>
  <c r="O2063" i="1"/>
  <c r="O974" i="1"/>
  <c r="O2998" i="1"/>
  <c r="O1000" i="1"/>
  <c r="O2047" i="1"/>
  <c r="O1940" i="1"/>
  <c r="O3326" i="1"/>
  <c r="O1306" i="1"/>
  <c r="O3588" i="1"/>
  <c r="O2795" i="1"/>
  <c r="O643" i="1"/>
  <c r="O1516" i="1"/>
  <c r="O41" i="1"/>
  <c r="O682" i="1"/>
  <c r="O590" i="1"/>
  <c r="O1772" i="1"/>
  <c r="O3277" i="1"/>
  <c r="O522" i="1"/>
  <c r="O2536" i="1"/>
  <c r="O3872" i="1"/>
  <c r="O1471" i="1"/>
  <c r="O2708" i="1"/>
  <c r="O2452" i="1"/>
  <c r="O2187" i="1"/>
  <c r="O29" i="1"/>
  <c r="O835" i="1"/>
  <c r="O1219" i="1"/>
  <c r="O3475" i="1"/>
  <c r="O2270" i="1"/>
  <c r="O2023" i="1"/>
  <c r="O3633" i="1"/>
  <c r="O896" i="1"/>
  <c r="O16" i="1"/>
  <c r="O2020" i="1"/>
  <c r="O4037" i="1"/>
  <c r="O3357" i="1"/>
  <c r="O328" i="1"/>
  <c r="O8" i="1"/>
  <c r="O3015" i="1"/>
  <c r="O336" i="1"/>
  <c r="O3019" i="1"/>
  <c r="O342" i="1"/>
  <c r="O3457" i="1"/>
  <c r="O3324" i="1"/>
  <c r="O3799" i="1"/>
  <c r="O3676" i="1"/>
  <c r="O324" i="1"/>
  <c r="O2385" i="1"/>
  <c r="O3509" i="1"/>
  <c r="O120" i="1"/>
  <c r="O389" i="1"/>
  <c r="O2265" i="1"/>
  <c r="O2043" i="1"/>
  <c r="O894" i="1"/>
  <c r="O661" i="1"/>
  <c r="O727" i="1"/>
  <c r="O2034" i="1"/>
  <c r="O3777" i="1"/>
  <c r="O3438" i="1"/>
  <c r="O3611" i="1"/>
  <c r="O2562" i="1"/>
  <c r="O3915" i="1"/>
  <c r="O3328" i="1"/>
  <c r="O572" i="1"/>
  <c r="O299" i="1"/>
  <c r="O3226" i="1"/>
  <c r="O1247" i="1"/>
  <c r="O743" i="1"/>
  <c r="O3300" i="1"/>
  <c r="O2242" i="1"/>
  <c r="O1269" i="1"/>
  <c r="O3102" i="1"/>
  <c r="O400" i="1"/>
  <c r="O3708" i="1"/>
  <c r="O362" i="1"/>
  <c r="O3834" i="1"/>
  <c r="O364" i="1"/>
  <c r="O3130" i="1"/>
  <c r="O3175" i="1"/>
  <c r="O313" i="1"/>
  <c r="O2736" i="1"/>
  <c r="O2058" i="1"/>
  <c r="O1211" i="1"/>
  <c r="O51" i="1"/>
  <c r="O1607" i="1"/>
  <c r="O1728" i="1"/>
  <c r="O3526" i="1"/>
  <c r="O60" i="1"/>
  <c r="O3945" i="1"/>
  <c r="O2528" i="1"/>
  <c r="O2637" i="1"/>
  <c r="O3340" i="1"/>
  <c r="O3576" i="1"/>
  <c r="O1968" i="1"/>
  <c r="O962" i="1"/>
  <c r="O2982" i="1"/>
  <c r="O1859" i="1"/>
  <c r="O500" i="1"/>
  <c r="O3504" i="1"/>
  <c r="O1531" i="1"/>
  <c r="O3781" i="1"/>
  <c r="O1301" i="1"/>
  <c r="O3585" i="1"/>
  <c r="O2237" i="1"/>
  <c r="O2532" i="1"/>
  <c r="O553" i="1"/>
  <c r="O322" i="1"/>
  <c r="O1004" i="1"/>
  <c r="O644" i="1"/>
  <c r="O3284" i="1"/>
  <c r="O760" i="1"/>
  <c r="O1850" i="1"/>
  <c r="O3435" i="1"/>
  <c r="O1854" i="1"/>
  <c r="O1797" i="1"/>
  <c r="O1524" i="1"/>
  <c r="O46" i="1"/>
  <c r="O510" i="1"/>
  <c r="O3387" i="1"/>
  <c r="O2661" i="1"/>
  <c r="O679" i="1"/>
  <c r="O406" i="1"/>
  <c r="O3717" i="1"/>
  <c r="O791" i="1"/>
  <c r="O1664" i="1"/>
  <c r="O2704" i="1"/>
  <c r="O1554" i="1"/>
  <c r="O67" i="1"/>
  <c r="O1977" i="1"/>
  <c r="O3176" i="1"/>
  <c r="O1587" i="1"/>
  <c r="O2476" i="1"/>
  <c r="O3003" i="1"/>
  <c r="O1836" i="1"/>
  <c r="O3239" i="1"/>
  <c r="O1520" i="1"/>
  <c r="O2445" i="1"/>
  <c r="O1189" i="1"/>
  <c r="O3091" i="1"/>
  <c r="O1911" i="1"/>
  <c r="O352" i="1"/>
  <c r="O3283" i="1"/>
  <c r="O1312" i="1"/>
  <c r="O4059" i="1"/>
  <c r="O2480" i="1"/>
  <c r="O533" i="1"/>
  <c r="O57" i="1"/>
  <c r="O3045" i="1"/>
  <c r="O2676" i="1"/>
  <c r="O2003" i="1"/>
  <c r="O3895" i="1"/>
  <c r="O1282" i="1"/>
  <c r="O1309" i="1"/>
  <c r="O3215" i="1"/>
  <c r="O1295" i="1"/>
  <c r="O3637" i="1"/>
  <c r="O1953" i="1"/>
  <c r="O749" i="1"/>
  <c r="O1967" i="1"/>
  <c r="O827" i="1"/>
  <c r="O3362" i="1"/>
  <c r="O2940" i="1"/>
  <c r="O42" i="1"/>
  <c r="O3614" i="1"/>
  <c r="O532" i="1"/>
  <c r="O4085" i="1"/>
  <c r="O2679" i="1"/>
  <c r="O2791" i="1"/>
  <c r="O2462" i="1"/>
  <c r="O2720" i="1"/>
  <c r="O649" i="1"/>
  <c r="O2841" i="1"/>
  <c r="O413" i="1"/>
  <c r="O356" i="1"/>
  <c r="O3490" i="1"/>
  <c r="O3115" i="1"/>
  <c r="O3288" i="1"/>
  <c r="O3299" i="1"/>
  <c r="O3483" i="1"/>
  <c r="O228" i="1"/>
  <c r="O3506" i="1"/>
  <c r="O3532" i="1"/>
  <c r="O704" i="1"/>
  <c r="O2974" i="1"/>
  <c r="O1209" i="1"/>
  <c r="O2340" i="1"/>
  <c r="O91" i="1"/>
  <c r="O658" i="1"/>
  <c r="O3571" i="1"/>
  <c r="O94" i="1"/>
  <c r="O1730" i="1"/>
  <c r="O1096" i="1"/>
  <c r="O2811" i="1"/>
  <c r="O600" i="1"/>
  <c r="O3697" i="1"/>
  <c r="O288" i="1"/>
  <c r="O1199" i="1"/>
  <c r="O262" i="1"/>
  <c r="O2065" i="1"/>
  <c r="O1810" i="1"/>
  <c r="O3753" i="1"/>
  <c r="O701" i="1"/>
  <c r="O2618" i="1"/>
  <c r="O706" i="1"/>
  <c r="O3025" i="1"/>
  <c r="O3839" i="1"/>
  <c r="O222" i="1"/>
  <c r="O346" i="1"/>
  <c r="O3343" i="1"/>
  <c r="O705" i="1"/>
  <c r="O695" i="1"/>
  <c r="O1844" i="1"/>
  <c r="O3252" i="1"/>
  <c r="O3549" i="1"/>
  <c r="O2875" i="1"/>
  <c r="O158" i="1"/>
  <c r="O3000" i="1"/>
  <c r="O1187" i="1"/>
  <c r="O1659" i="1"/>
  <c r="O2032" i="1"/>
  <c r="O2033" i="1"/>
  <c r="O1706" i="1"/>
  <c r="O53" i="1"/>
  <c r="O1252" i="1"/>
  <c r="O3402" i="1"/>
  <c r="O104" i="1"/>
  <c r="O535" i="1"/>
  <c r="O242" i="1"/>
  <c r="O349" i="1"/>
  <c r="O709" i="1"/>
  <c r="O206" i="1"/>
  <c r="O808" i="1"/>
  <c r="O3066" i="1"/>
  <c r="O3405" i="1"/>
  <c r="O1965" i="1"/>
  <c r="O2678" i="1"/>
  <c r="O44" i="1"/>
  <c r="O1912" i="1"/>
  <c r="O45" i="1"/>
  <c r="O1633" i="1"/>
  <c r="O2122" i="1"/>
  <c r="O381" i="1"/>
  <c r="O994" i="1"/>
  <c r="O3010" i="1"/>
  <c r="O631" i="1"/>
  <c r="O3336" i="1"/>
  <c r="O2699" i="1"/>
  <c r="O1330" i="1"/>
  <c r="O2078" i="1"/>
  <c r="O69" i="1"/>
  <c r="O1225" i="1"/>
  <c r="O3271" i="1"/>
  <c r="O221" i="1"/>
  <c r="O3245" i="1"/>
  <c r="O2284" i="1"/>
  <c r="O717" i="1"/>
  <c r="O2302" i="1"/>
  <c r="O1716" i="1"/>
  <c r="O2337" i="1"/>
  <c r="O1433" i="1"/>
  <c r="O2602" i="1"/>
  <c r="O382" i="1"/>
  <c r="O290" i="1"/>
  <c r="O3414" i="1"/>
  <c r="O1941" i="1"/>
  <c r="O2088" i="1"/>
  <c r="O2986" i="1"/>
  <c r="O3658" i="1"/>
  <c r="O3786" i="1"/>
  <c r="O1699" i="1"/>
  <c r="O2061" i="1"/>
  <c r="O325" i="1"/>
  <c r="O3723" i="1"/>
  <c r="O3494" i="1"/>
  <c r="O3346" i="1"/>
  <c r="O1087" i="1"/>
  <c r="O828" i="1"/>
  <c r="O1649" i="1"/>
  <c r="O465" i="1"/>
  <c r="O2097" i="1"/>
  <c r="O961" i="1"/>
  <c r="O1076" i="1"/>
  <c r="O2979" i="1"/>
  <c r="O2828" i="1"/>
  <c r="O2658" i="1"/>
  <c r="O1191" i="1"/>
  <c r="O798" i="1"/>
  <c r="O2387" i="1"/>
  <c r="O2929" i="1"/>
  <c r="O1627" i="1"/>
  <c r="O3382" i="1"/>
  <c r="O387" i="1"/>
  <c r="O1522" i="1"/>
  <c r="O628" i="1"/>
  <c r="O109" i="1"/>
  <c r="O1222" i="1"/>
  <c r="O3756" i="1"/>
  <c r="O524" i="1"/>
  <c r="O988" i="1"/>
  <c r="O3714" i="1"/>
  <c r="O3659" i="1"/>
  <c r="O469" i="1"/>
  <c r="O1134" i="1"/>
  <c r="O3558" i="1"/>
  <c r="O2094" i="1"/>
  <c r="O321" i="1"/>
  <c r="O1511" i="1"/>
  <c r="O3149" i="1"/>
  <c r="O942" i="1"/>
  <c r="O3408" i="1"/>
  <c r="O2981" i="1"/>
  <c r="O421" i="1"/>
  <c r="O2540" i="1"/>
  <c r="O1794" i="1"/>
  <c r="O363" i="1"/>
  <c r="O15" i="1"/>
  <c r="O838" i="1"/>
  <c r="O2987" i="1"/>
  <c r="O3351" i="1"/>
  <c r="O2300" i="1"/>
  <c r="O273" i="1"/>
  <c r="O660" i="1"/>
  <c r="O337" i="1"/>
  <c r="O869" i="1"/>
  <c r="O2307" i="1"/>
  <c r="O3342" i="1"/>
  <c r="O1426" i="1"/>
  <c r="O1792" i="1"/>
  <c r="O243" i="1"/>
  <c r="O3204" i="1"/>
  <c r="O2965" i="1"/>
  <c r="O2021" i="1"/>
  <c r="O2461" i="1"/>
  <c r="O1761" i="1"/>
  <c r="O977" i="1"/>
  <c r="O3349" i="1"/>
  <c r="O1033" i="1"/>
  <c r="O170" i="1"/>
  <c r="O1156" i="1"/>
  <c r="O2879" i="1"/>
  <c r="O1910" i="1"/>
  <c r="O3007" i="1"/>
  <c r="O249" i="1"/>
  <c r="O1568" i="1"/>
  <c r="O2286" i="1"/>
  <c r="O318" i="1"/>
  <c r="O2715" i="1"/>
  <c r="O2328" i="1"/>
  <c r="O3640" i="1"/>
  <c r="O1624" i="1"/>
  <c r="O2272" i="1"/>
  <c r="O654" i="1"/>
  <c r="O3827" i="1"/>
  <c r="O2255" i="1"/>
  <c r="O3819" i="1"/>
  <c r="O2288" i="1"/>
  <c r="O2616" i="1"/>
  <c r="O1373" i="1"/>
  <c r="O2186" i="1"/>
  <c r="O3556" i="1"/>
  <c r="O4108" i="1"/>
  <c r="O3768" i="1"/>
  <c r="O3715" i="1"/>
  <c r="O1903" i="1"/>
  <c r="O3231" i="1"/>
  <c r="O128" i="1"/>
  <c r="O323" i="1"/>
  <c r="O3216" i="1"/>
  <c r="O2111" i="1"/>
  <c r="O3274" i="1"/>
  <c r="O306" i="1"/>
  <c r="O1022" i="1"/>
  <c r="O615" i="1"/>
  <c r="O3975" i="1"/>
  <c r="O3716" i="1"/>
  <c r="O1216" i="1"/>
  <c r="O326" i="1"/>
  <c r="O43" i="1"/>
  <c r="O3281" i="1"/>
  <c r="O396" i="1"/>
  <c r="O738" i="1"/>
  <c r="O261" i="1"/>
  <c r="O2870" i="1"/>
  <c r="O3508" i="1"/>
  <c r="O3721" i="1"/>
  <c r="O2342" i="1"/>
  <c r="O3379" i="1"/>
  <c r="O1781" i="1"/>
  <c r="O1806" i="1"/>
  <c r="O332" i="1"/>
  <c r="O1429" i="1"/>
  <c r="O1283" i="1"/>
  <c r="O810" i="1"/>
  <c r="O89" i="1"/>
  <c r="O2829" i="1"/>
  <c r="O1756" i="1"/>
  <c r="O383" i="1"/>
  <c r="O393" i="1"/>
  <c r="O3546" i="1"/>
  <c r="O2989" i="1"/>
  <c r="O1293" i="1"/>
  <c r="O1926" i="1"/>
  <c r="O2820" i="1"/>
  <c r="O2523" i="1"/>
  <c r="O1765" i="1"/>
  <c r="O355" i="1"/>
  <c r="O3153" i="1"/>
  <c r="O2124" i="1"/>
  <c r="O379" i="1"/>
  <c r="O3423" i="1"/>
  <c r="O1474" i="1"/>
  <c r="O3020" i="1"/>
  <c r="O25" i="1"/>
  <c r="O1221" i="1"/>
  <c r="O1328" i="1"/>
  <c r="O786" i="1"/>
  <c r="O2790" i="1"/>
  <c r="O515" i="1"/>
  <c r="O28" i="1"/>
  <c r="O113" i="1"/>
  <c r="O1315" i="1"/>
  <c r="O1954" i="1"/>
  <c r="O285" i="1"/>
  <c r="O1992" i="1"/>
  <c r="O2082" i="1"/>
  <c r="O2152" i="1"/>
  <c r="O1653" i="1"/>
  <c r="O3741" i="1"/>
  <c r="O1333" i="1"/>
  <c r="O3171" i="1"/>
  <c r="O3787" i="1"/>
  <c r="O3801" i="1"/>
  <c r="O4005" i="1"/>
  <c r="O2293" i="1"/>
  <c r="O2527" i="1"/>
  <c r="O1114" i="1"/>
  <c r="O3186" i="1"/>
  <c r="O3389" i="1"/>
  <c r="O297" i="1"/>
  <c r="O538" i="1"/>
  <c r="O103" i="1"/>
  <c r="O181" i="1"/>
  <c r="O220" i="1"/>
  <c r="O296" i="1"/>
  <c r="O602" i="1"/>
  <c r="O665" i="1"/>
  <c r="O921" i="1"/>
  <c r="O1147" i="1"/>
  <c r="O1344" i="1"/>
  <c r="O1415" i="1"/>
  <c r="O1423" i="1"/>
  <c r="O1425" i="1"/>
  <c r="O1493" i="1"/>
  <c r="O1559" i="1"/>
  <c r="O1567" i="1"/>
  <c r="O2539" i="1"/>
  <c r="O2567" i="1"/>
  <c r="O2946" i="1"/>
  <c r="O3634" i="1"/>
  <c r="O3732" i="1"/>
  <c r="O3772" i="1"/>
  <c r="O3776" i="1"/>
  <c r="O3782" i="1"/>
  <c r="O3863" i="1"/>
  <c r="O3993" i="1"/>
  <c r="O4036" i="1"/>
  <c r="O713" i="1"/>
  <c r="O347" i="1"/>
  <c r="O954" i="1"/>
  <c r="O3404" i="1"/>
  <c r="O732" i="1"/>
  <c r="O3064" i="1"/>
  <c r="O3750" i="1"/>
  <c r="O817" i="1"/>
  <c r="O3682" i="1"/>
  <c r="O2057" i="1"/>
  <c r="O2495" i="1"/>
  <c r="O3577" i="1"/>
  <c r="O685" i="1"/>
  <c r="O1271" i="1"/>
  <c r="O3528" i="1"/>
  <c r="O1848" i="1"/>
  <c r="O1528" i="1"/>
  <c r="O2105" i="1"/>
  <c r="O1775" i="1"/>
  <c r="O3159" i="1"/>
  <c r="O2254" i="1"/>
  <c r="O47" i="1"/>
  <c r="O2830" i="1"/>
  <c r="O3260" i="1"/>
  <c r="O1258" i="1"/>
  <c r="O834" i="1"/>
  <c r="O3567" i="1"/>
  <c r="O339" i="1"/>
  <c r="O2474" i="1"/>
  <c r="O280" i="1"/>
  <c r="O1503" i="1"/>
  <c r="O263" i="1"/>
  <c r="O1643" i="1"/>
  <c r="O3651" i="1"/>
  <c r="O2368" i="1"/>
  <c r="O3235" i="1"/>
  <c r="O333" i="1"/>
  <c r="O1321" i="1"/>
  <c r="O2262" i="1"/>
  <c r="O2734" i="1"/>
  <c r="O1510" i="1"/>
  <c r="O2991" i="1"/>
  <c r="O1473" i="1"/>
  <c r="O64" i="1"/>
  <c r="O3511" i="1"/>
  <c r="O2882" i="1"/>
  <c r="O3043" i="1"/>
  <c r="O1539" i="1"/>
  <c r="O3038" i="1"/>
  <c r="O3371" i="1"/>
  <c r="O3359" i="1"/>
  <c r="O836" i="1"/>
  <c r="O2031" i="1"/>
  <c r="O2597" i="1"/>
  <c r="O751" i="1"/>
  <c r="O3522" i="1"/>
  <c r="O1285" i="1"/>
  <c r="O1015" i="1"/>
  <c r="O1525" i="1"/>
  <c r="O655" i="1"/>
  <c r="O267" i="1"/>
  <c r="O1541" i="1"/>
  <c r="O2542" i="1"/>
  <c r="O319" i="1"/>
  <c r="O2971" i="1"/>
  <c r="O2725" i="1"/>
  <c r="O2716" i="1"/>
  <c r="O2659" i="1"/>
  <c r="O3433" i="1"/>
  <c r="O278" i="1"/>
  <c r="O3775" i="1"/>
  <c r="O3783" i="1"/>
  <c r="O1641" i="1"/>
  <c r="O1751" i="1"/>
  <c r="O2721" i="1"/>
  <c r="O3031" i="1"/>
  <c r="O134" i="1"/>
  <c r="O1256" i="1"/>
  <c r="O2993" i="1"/>
  <c r="O1804" i="1"/>
  <c r="O1819" i="1"/>
  <c r="O2259" i="1"/>
  <c r="O1935" i="1"/>
  <c r="O2117" i="1"/>
  <c r="O3318" i="1"/>
  <c r="O681" i="1"/>
  <c r="O3264" i="1"/>
  <c r="O3788" i="1"/>
  <c r="O3386" i="1"/>
  <c r="O3132" i="1"/>
  <c r="O2667" i="1"/>
  <c r="O2780" i="1"/>
  <c r="O3353" i="1"/>
  <c r="O523" i="1"/>
  <c r="O7" i="1"/>
  <c r="O976" i="1"/>
  <c r="O2959" i="1"/>
  <c r="O20" i="1"/>
  <c r="O205" i="1"/>
  <c r="O1746" i="1"/>
  <c r="O304" i="1"/>
  <c r="O3930" i="1"/>
  <c r="O2813" i="1"/>
  <c r="O792" i="1"/>
  <c r="O1845" i="1"/>
  <c r="O3663" i="1"/>
  <c r="O2719" i="1"/>
  <c r="O409" i="1"/>
  <c r="O271" i="1"/>
  <c r="O2669" i="1"/>
  <c r="O1482" i="1"/>
  <c r="O3075" i="1"/>
  <c r="O3041" i="1"/>
  <c r="O1259" i="1"/>
  <c r="O1299" i="1"/>
  <c r="O1218" i="1"/>
  <c r="O121" i="1"/>
  <c r="O3935" i="1"/>
  <c r="O2050" i="1"/>
  <c r="O212" i="1"/>
  <c r="O2005" i="1"/>
  <c r="O3348" i="1"/>
  <c r="O2168" i="1"/>
  <c r="O2121" i="1"/>
  <c r="O416" i="1"/>
  <c r="O166" i="1"/>
  <c r="O2647" i="1"/>
  <c r="O3177" i="1"/>
  <c r="O4096" i="1"/>
  <c r="O68" i="1"/>
  <c r="O1982" i="1"/>
  <c r="O289" i="1"/>
  <c r="O2671" i="1"/>
  <c r="O1864" i="1"/>
  <c r="O697" i="1"/>
  <c r="O3778" i="1"/>
  <c r="O2805" i="1"/>
  <c r="O3465" i="1"/>
  <c r="O2261" i="1"/>
  <c r="O394" i="1"/>
  <c r="O1307" i="1"/>
  <c r="O348" i="1"/>
  <c r="O2937" i="1"/>
  <c r="O2463" i="1"/>
  <c r="O1479" i="1"/>
  <c r="O115" i="1"/>
  <c r="O2876" i="1"/>
  <c r="O2173" i="1"/>
  <c r="O2999" i="1"/>
  <c r="O2046" i="1"/>
  <c r="O2313" i="1"/>
  <c r="O629" i="1"/>
  <c r="O2451" i="1"/>
  <c r="O311" i="1"/>
  <c r="O1745" i="1"/>
  <c r="O2110" i="1"/>
  <c r="O375" i="1"/>
  <c r="O3441" i="1"/>
  <c r="O1747" i="1"/>
  <c r="O2794" i="1"/>
  <c r="O1341" i="1"/>
  <c r="O995" i="1"/>
  <c r="O3306" i="1"/>
  <c r="O819" i="1"/>
  <c r="O3856" i="1"/>
  <c r="O256" i="1"/>
  <c r="O3036" i="1"/>
  <c r="O2087" i="1"/>
  <c r="O1676" i="1"/>
  <c r="O1193" i="1"/>
  <c r="O2698" i="1"/>
  <c r="O956" i="1"/>
  <c r="O2635" i="1"/>
  <c r="O1417" i="1"/>
  <c r="O3008" i="1"/>
  <c r="O390" i="1"/>
  <c r="O481" i="1"/>
  <c r="O2968" i="1"/>
  <c r="O2178" i="1"/>
  <c r="O3474" i="1"/>
  <c r="O3242" i="1"/>
  <c r="O733" i="1"/>
  <c r="O1020" i="1"/>
  <c r="O1985" i="1"/>
  <c r="O3879" i="1"/>
  <c r="O2016" i="1"/>
  <c r="O3037" i="1"/>
  <c r="O116" i="1"/>
  <c r="O1652" i="1"/>
  <c r="O3093" i="1"/>
  <c r="O2546" i="1"/>
  <c r="O2933" i="1"/>
  <c r="O4058" i="1"/>
  <c r="O795" i="1"/>
  <c r="O1776" i="1"/>
  <c r="O1535" i="1"/>
  <c r="O3673" i="1"/>
  <c r="O2044" i="1"/>
  <c r="O3625" i="1"/>
  <c r="O1398" i="1"/>
  <c r="O2093" i="1"/>
  <c r="O1856" i="1"/>
  <c r="O3572" i="1"/>
  <c r="O1893" i="1"/>
  <c r="O1608" i="1"/>
  <c r="O3017" i="1"/>
  <c r="O281" i="1"/>
  <c r="O3070" i="1"/>
  <c r="O1944" i="1"/>
  <c r="O2799" i="1"/>
  <c r="O202" i="1"/>
  <c r="O483" i="1"/>
  <c r="O2164" i="1"/>
  <c r="O623" i="1"/>
  <c r="O1621" i="1"/>
  <c r="O531" i="1"/>
  <c r="O369" i="1"/>
  <c r="O66" i="1"/>
  <c r="O813" i="1"/>
  <c r="O4054" i="1"/>
  <c r="O350" i="1"/>
  <c r="O2984" i="1"/>
  <c r="O1634" i="1"/>
  <c r="O1686" i="1"/>
  <c r="O3722" i="1"/>
  <c r="O2066" i="1"/>
  <c r="O408" i="1"/>
  <c r="O359" i="1"/>
  <c r="O77" i="1"/>
  <c r="O2663" i="1"/>
  <c r="O2934" i="1"/>
  <c r="O1646" i="1"/>
  <c r="O3213" i="1"/>
  <c r="O3237" i="1"/>
  <c r="O1249" i="1"/>
  <c r="O254" i="1"/>
  <c r="O302" i="1"/>
  <c r="O3383" i="1"/>
  <c r="O3014" i="1"/>
  <c r="O797" i="1"/>
  <c r="O672" i="1"/>
  <c r="O662" i="1"/>
  <c r="O1536" i="1"/>
  <c r="O2684" i="1"/>
  <c r="O2712" i="1"/>
  <c r="O3030" i="1"/>
  <c r="O3628" i="1"/>
  <c r="O1818" i="1"/>
  <c r="O2009" i="1"/>
  <c r="O1576" i="1"/>
  <c r="O696" i="1"/>
  <c r="O3295" i="1"/>
  <c r="O3985" i="1"/>
  <c r="O1632" i="1"/>
  <c r="O3439" i="1"/>
  <c r="O723" i="1"/>
  <c r="O3046" i="1"/>
  <c r="O2534" i="1"/>
  <c r="O2408" i="1"/>
  <c r="O361" i="1"/>
  <c r="O3690" i="1"/>
  <c r="O1371" i="1"/>
  <c r="O283" i="1"/>
  <c r="O2655" i="1"/>
  <c r="O1829" i="1"/>
  <c r="O2613" i="1"/>
  <c r="O35" i="1"/>
  <c r="O1778" i="1"/>
  <c r="O1802" i="1"/>
  <c r="O2600" i="1"/>
  <c r="O3707" i="1"/>
  <c r="O2835" i="1"/>
  <c r="O1989" i="1"/>
  <c r="O3363" i="1"/>
  <c r="O885" i="1"/>
  <c r="O260" i="1"/>
  <c r="O193" i="1"/>
  <c r="O2872" i="1"/>
  <c r="O2924" i="1"/>
  <c r="O3488" i="1"/>
  <c r="O3913" i="1"/>
  <c r="O3253" i="1"/>
  <c r="O1276" i="1"/>
  <c r="O3047" i="1"/>
  <c r="O1167" i="1"/>
  <c r="O3160" i="1"/>
  <c r="O915" i="1"/>
  <c r="O4001" i="1"/>
  <c r="O1253" i="1"/>
  <c r="O746" i="1"/>
  <c r="O2310" i="1"/>
  <c r="O2949" i="1"/>
  <c r="O1349" i="1"/>
  <c r="O2282" i="1"/>
  <c r="O1678" i="1"/>
  <c r="O2531" i="1"/>
  <c r="O1534" i="1"/>
  <c r="O3591" i="1"/>
  <c r="O2226" i="1"/>
  <c r="O987" i="1"/>
  <c r="O1100" i="1"/>
  <c r="O2609" i="1"/>
  <c r="O274" i="1"/>
  <c r="O370" i="1"/>
  <c r="O3426" i="1"/>
  <c r="O391" i="1"/>
  <c r="O1367" i="1"/>
  <c r="O3604" i="1"/>
  <c r="O2200" i="1"/>
  <c r="O398" i="1"/>
  <c r="O2378" i="1"/>
  <c r="O2891" i="1"/>
  <c r="O3529" i="1"/>
  <c r="O2230" i="1"/>
  <c r="O3862" i="1"/>
  <c r="O3925" i="1"/>
  <c r="O3412" i="1"/>
  <c r="O3846" i="1"/>
  <c r="O3671" i="1"/>
  <c r="O1224" i="1"/>
  <c r="O2444" i="1"/>
  <c r="O1288" i="1"/>
  <c r="O2942" i="1"/>
  <c r="O140" i="1"/>
  <c r="O3247" i="1"/>
  <c r="O1762" i="1"/>
  <c r="O804" i="1"/>
  <c r="O3339" i="1"/>
  <c r="O2051" i="1"/>
  <c r="O3709" i="1"/>
  <c r="O3164" i="1"/>
  <c r="O1972" i="1"/>
  <c r="O3626" i="1"/>
  <c r="O2908" i="1"/>
  <c r="O997" i="1"/>
  <c r="O1752" i="1"/>
  <c r="O137" i="1"/>
  <c r="O1432" i="1"/>
  <c r="O789" i="1"/>
  <c r="O2499" i="1"/>
  <c r="O1435" i="1"/>
  <c r="O3021" i="1"/>
  <c r="O2654" i="1"/>
  <c r="O3333" i="1"/>
  <c r="O13" i="1"/>
  <c r="O716" i="1"/>
  <c r="O1106" i="1"/>
  <c r="O1936" i="1"/>
  <c r="O3001" i="1"/>
  <c r="O2969" i="1"/>
  <c r="O315" i="1"/>
  <c r="O236" i="1"/>
  <c r="O2633" i="1"/>
  <c r="O1663" i="1"/>
  <c r="O22" i="1"/>
  <c r="O3162" i="1"/>
  <c r="O1689" i="1"/>
  <c r="O3315" i="1"/>
  <c r="O2604" i="1"/>
  <c r="O4098" i="1"/>
  <c r="O1195" i="1"/>
  <c r="O3513" i="1"/>
  <c r="O3107" i="1"/>
  <c r="O811" i="1"/>
  <c r="O3337" i="1"/>
  <c r="O3823" i="1"/>
  <c r="O1849" i="1"/>
  <c r="O1197" i="1"/>
  <c r="O358" i="1"/>
  <c r="O3940" i="1"/>
  <c r="O3174" i="1"/>
  <c r="O1031" i="1"/>
  <c r="O2120" i="1"/>
  <c r="O3493" i="1"/>
  <c r="O3598" i="1"/>
  <c r="O2099" i="1"/>
  <c r="O2970" i="1"/>
  <c r="O3535" i="1"/>
  <c r="O2004" i="1"/>
  <c r="O110" i="1"/>
  <c r="O2648" i="1"/>
  <c r="O415" i="1"/>
  <c r="O269" i="1"/>
  <c r="O3815" i="1"/>
  <c r="O3320" i="1"/>
  <c r="O1782" i="1"/>
  <c r="O3086" i="1"/>
  <c r="O3491" i="1"/>
  <c r="O93" i="1"/>
  <c r="O3344" i="1"/>
  <c r="O245" i="1"/>
  <c r="O1509" i="1"/>
  <c r="O2914" i="1"/>
  <c r="O2318" i="1"/>
  <c r="O1372" i="1"/>
  <c r="O3599" i="1"/>
  <c r="O1264" i="1"/>
  <c r="O2517" i="1"/>
  <c r="O1930" i="1"/>
  <c r="O3181" i="1"/>
  <c r="O2668" i="1"/>
  <c r="O752" i="1"/>
  <c r="O2730" i="1"/>
  <c r="O3232" i="1"/>
  <c r="O3595" i="1"/>
  <c r="O198" i="1"/>
  <c r="O3449" i="1"/>
  <c r="O1270" i="1"/>
  <c r="O2174" i="1"/>
  <c r="O49" i="1"/>
  <c r="O2181" i="1"/>
  <c r="O3354" i="1"/>
  <c r="O3042" i="1"/>
  <c r="O1469" i="1"/>
  <c r="O633" i="1"/>
  <c r="O1275" i="1"/>
  <c r="O2411" i="1"/>
  <c r="O3384" i="1"/>
  <c r="O207" i="1"/>
  <c r="O32" i="1"/>
  <c r="O1198" i="1"/>
  <c r="O719" i="1"/>
  <c r="O1959" i="1"/>
  <c r="O1846" i="1"/>
  <c r="O3280" i="1"/>
  <c r="O1685" i="1"/>
  <c r="O1513" i="1"/>
  <c r="O3759" i="1"/>
  <c r="O1631" i="1"/>
  <c r="O1831" i="1"/>
  <c r="O979" i="1"/>
  <c r="O3527" i="1"/>
  <c r="O2448" i="1"/>
  <c r="O2195" i="1"/>
  <c r="O2560" i="1"/>
  <c r="O2334" i="1"/>
  <c r="O3660" i="1"/>
  <c r="O1248" i="1"/>
  <c r="O3851" i="1"/>
  <c r="O279" i="1"/>
  <c r="O1842" i="1"/>
  <c r="O3784" i="1"/>
  <c r="O3515" i="1"/>
  <c r="O4040" i="1"/>
  <c r="O405" i="1"/>
  <c r="O2241" i="1"/>
  <c r="O2447" i="1"/>
  <c r="O2165" i="1"/>
  <c r="O3310" i="1"/>
  <c r="O1826" i="1"/>
  <c r="O2301" i="1"/>
  <c r="O1013" i="1"/>
  <c r="O1440" i="1"/>
  <c r="O2777" i="1"/>
  <c r="O2928" i="1"/>
  <c r="O3751" i="1"/>
  <c r="O3832" i="1"/>
  <c r="O1628" i="1"/>
  <c r="O3262" i="1"/>
  <c r="O1018" i="1"/>
  <c r="O2622" i="1"/>
  <c r="O1243" i="1"/>
  <c r="O805" i="1"/>
  <c r="O1683" i="1"/>
  <c r="O2973" i="1"/>
  <c r="O528" i="1"/>
  <c r="O1575" i="1"/>
  <c r="O1400" i="1"/>
  <c r="O3770" i="1"/>
  <c r="O2443" i="1"/>
  <c r="O3767" i="1"/>
  <c r="O3497" i="1"/>
  <c r="O1098" i="1"/>
  <c r="O2339" i="1"/>
  <c r="O1660" i="1"/>
  <c r="O3694" i="1"/>
  <c r="O1960" i="1"/>
  <c r="O3051" i="1"/>
  <c r="O2533" i="1"/>
  <c r="O1381" i="1"/>
  <c r="O1808" i="1"/>
  <c r="O809" i="1"/>
  <c r="O891" i="1"/>
  <c r="O95" i="1"/>
  <c r="O3657" i="1"/>
  <c r="O1833" i="1"/>
  <c r="O3289" i="1"/>
  <c r="O2028" i="1"/>
  <c r="O646" i="1"/>
  <c r="O501" i="1"/>
  <c r="O2019" i="1"/>
  <c r="O3681" i="1"/>
  <c r="O2657" i="1"/>
  <c r="O1383" i="1"/>
  <c r="O1281" i="1"/>
  <c r="O301" i="1"/>
  <c r="O3771" i="1"/>
  <c r="O3573" i="1"/>
  <c r="O2793" i="1"/>
  <c r="O2216" i="1"/>
  <c r="O3004" i="1"/>
  <c r="O244" i="1"/>
  <c r="O2936" i="1"/>
  <c r="O3468" i="1"/>
  <c r="O2083" i="1"/>
  <c r="O3725" i="1"/>
  <c r="O341" i="1"/>
  <c r="O2692" i="1"/>
  <c r="O3258" i="1"/>
  <c r="O3594" i="1"/>
  <c r="O692" i="1"/>
  <c r="O2571" i="1"/>
  <c r="O252" i="1"/>
  <c r="O728" i="1"/>
  <c r="O3731" i="1"/>
  <c r="O3521" i="1"/>
  <c r="O3824" i="1"/>
  <c r="O3334" i="1"/>
  <c r="O1767" i="1"/>
  <c r="O1399" i="1"/>
  <c r="O3420" i="1"/>
  <c r="O3699" i="1"/>
  <c r="O4090" i="1"/>
  <c r="O2298" i="1"/>
  <c r="O351" i="1"/>
  <c r="O1805" i="1"/>
  <c r="O1027" i="1"/>
  <c r="O525" i="1"/>
  <c r="O3376" i="1"/>
  <c r="O87" i="1"/>
  <c r="O491" i="1"/>
  <c r="O3352" i="1"/>
  <c r="O2652" i="1"/>
  <c r="O1217" i="1"/>
  <c r="O1870" i="1"/>
  <c r="O1107" i="1"/>
  <c r="O3189" i="1"/>
  <c r="O1358" i="1"/>
  <c r="O86" i="1"/>
  <c r="O392" i="1"/>
  <c r="O1784" i="1"/>
  <c r="O434" i="1"/>
  <c r="O3967" i="1"/>
  <c r="O534" i="1"/>
  <c r="O2709" i="1"/>
  <c r="O3424" i="1"/>
  <c r="O327" i="1"/>
  <c r="O2977" i="1"/>
  <c r="O1303" i="1"/>
  <c r="O1974" i="1"/>
  <c r="O3209" i="1"/>
  <c r="O1609" i="1"/>
  <c r="O1670" i="1"/>
  <c r="O3256" i="1"/>
  <c r="O3505" i="1"/>
  <c r="O3052" i="1"/>
  <c r="O2086" i="1"/>
  <c r="O1861" i="1"/>
  <c r="O2674" i="1"/>
  <c r="O1914" i="1"/>
  <c r="O1857" i="1"/>
  <c r="O3416" i="1"/>
  <c r="O822" i="1"/>
  <c r="O1892" i="1"/>
  <c r="O3829" i="1"/>
  <c r="O3267" i="1"/>
  <c r="O3812" i="1"/>
  <c r="O1934" i="1"/>
  <c r="O3847" i="1"/>
  <c r="O3113" i="1"/>
  <c r="O1389" i="1"/>
  <c r="O2039" i="1"/>
  <c r="O3780" i="1"/>
  <c r="O340" i="1"/>
  <c r="O3835" i="1"/>
  <c r="O2972" i="1"/>
  <c r="O3350" i="1"/>
  <c r="O3392" i="1"/>
  <c r="O118" i="1"/>
  <c r="O384" i="1"/>
  <c r="O2729" i="1"/>
  <c r="O73" i="1"/>
  <c r="O1029" i="1"/>
  <c r="O1468" i="1"/>
  <c r="O2240" i="1"/>
  <c r="O3244" i="1"/>
  <c r="O3104" i="1"/>
  <c r="O2422" i="1"/>
  <c r="O946" i="1"/>
  <c r="O3618" i="1"/>
  <c r="O2455" i="1"/>
  <c r="O5" i="1"/>
  <c r="O3287" i="1"/>
  <c r="O1809" i="1"/>
  <c r="O1182" i="1"/>
  <c r="O191" i="1"/>
  <c r="O932" i="1"/>
  <c r="O2682" i="1"/>
  <c r="O3629" i="1"/>
  <c r="O1386" i="1"/>
  <c r="O2460" i="1"/>
  <c r="O3656" i="1"/>
  <c r="O1945" i="1"/>
  <c r="O1900" i="1"/>
  <c r="O2182" i="1"/>
  <c r="O3282" i="1"/>
  <c r="O2191" i="1"/>
  <c r="O2115" i="1"/>
  <c r="O3592" i="1"/>
  <c r="O248" i="1"/>
  <c r="O2305" i="1"/>
  <c r="O3646" i="1"/>
  <c r="O1360" i="1"/>
  <c r="O3400" i="1"/>
  <c r="O741" i="1"/>
  <c r="O519" i="1"/>
  <c r="O675" i="1"/>
  <c r="O559" i="1"/>
  <c r="O2724" i="1"/>
  <c r="O2814" i="1"/>
  <c r="O3451" i="1"/>
  <c r="O366" i="1"/>
  <c r="O2198" i="1"/>
  <c r="O2920" i="1"/>
  <c r="O417" i="1"/>
  <c r="O3593" i="1"/>
  <c r="O2166" i="1"/>
  <c r="O2229" i="1"/>
  <c r="O3712" i="1"/>
  <c r="O3372" i="1"/>
  <c r="O343" i="1"/>
  <c r="O1272" i="1"/>
  <c r="O1504" i="1"/>
  <c r="O3087" i="1"/>
  <c r="O291" i="1"/>
  <c r="O2809" i="1"/>
  <c r="O1637" i="1"/>
  <c r="O3026" i="1"/>
  <c r="O1963" i="1"/>
  <c r="O1284" i="1"/>
  <c r="O3263" i="1"/>
  <c r="O2553" i="1"/>
  <c r="O2732" i="1"/>
  <c r="O744" i="1"/>
  <c r="O1832" i="1"/>
  <c r="O2177" i="1"/>
  <c r="O2068" i="1"/>
  <c r="O1506" i="1"/>
  <c r="O1807" i="1"/>
  <c r="O1617" i="1"/>
  <c r="O506" i="1"/>
  <c r="O1563" i="1"/>
  <c r="O3517" i="1"/>
  <c r="O844" i="1"/>
  <c r="O3375" i="1"/>
  <c r="O2095" i="1"/>
  <c r="O722" i="1"/>
  <c r="O259" i="1"/>
  <c r="O1352" i="1"/>
  <c r="O1605" i="1"/>
  <c r="O1616" i="1"/>
  <c r="O781" i="1"/>
  <c r="O2784" i="1"/>
  <c r="O3613" i="1"/>
  <c r="O4032" i="1"/>
  <c r="O2341" i="1"/>
  <c r="O3220" i="1"/>
  <c r="O487" i="1"/>
  <c r="O3507" i="1"/>
  <c r="O1622" i="1"/>
  <c r="O3621" i="1"/>
  <c r="O3322" i="1"/>
  <c r="O1618" i="1"/>
  <c r="O26" i="1"/>
  <c r="O1780" i="1"/>
  <c r="O3544" i="1"/>
  <c r="O3639" i="1"/>
  <c r="O3680" i="1"/>
  <c r="O2786" i="1"/>
  <c r="O2958" i="1"/>
  <c r="O1340" i="1"/>
  <c r="O1538" i="1"/>
  <c r="O1702" i="1"/>
  <c r="O1387" i="1"/>
  <c r="O2199" i="1"/>
  <c r="O404" i="1"/>
  <c r="O1290" i="1"/>
  <c r="O2179" i="1"/>
  <c r="O856" i="1"/>
  <c r="O2485" i="1"/>
  <c r="O258" i="1"/>
  <c r="O1066" i="1"/>
  <c r="O3251" i="1"/>
  <c r="O1577" i="1"/>
  <c r="O2677" i="1"/>
  <c r="O112" i="1"/>
  <c r="O2176" i="1"/>
  <c r="O2810" i="1"/>
  <c r="O4035" i="1"/>
  <c r="O2192" i="1"/>
  <c r="O277" i="1"/>
  <c r="O2296" i="1"/>
  <c r="O680" i="1"/>
  <c r="O3385" i="1"/>
  <c r="O1286" i="1"/>
  <c r="O1037" i="1"/>
  <c r="O3100" i="1"/>
  <c r="O3173" i="1"/>
  <c r="O1779" i="1"/>
  <c r="O1188" i="1"/>
  <c r="O2246" i="1"/>
  <c r="O224" i="1"/>
  <c r="O911" i="1"/>
  <c r="O1011" i="1"/>
  <c r="O1177" i="1"/>
  <c r="O1578" i="1"/>
  <c r="O2957" i="1"/>
  <c r="O3859" i="1"/>
  <c r="O266" i="1"/>
  <c r="O3765" i="1"/>
  <c r="O2606" i="1"/>
  <c r="O3486" i="1"/>
  <c r="O2312" i="1"/>
  <c r="O3077" i="1"/>
  <c r="O2836" i="1"/>
  <c r="O577" i="1"/>
  <c r="O2278" i="1"/>
  <c r="O1654" i="1"/>
  <c r="O3825" i="1"/>
  <c r="O2239" i="1"/>
  <c r="O1619" i="1"/>
  <c r="O1943" i="1"/>
  <c r="O1368" i="1"/>
  <c r="O2323" i="1"/>
  <c r="O3447" i="1"/>
  <c r="O1251" i="1"/>
  <c r="O3469" i="1"/>
  <c r="O3785" i="1"/>
  <c r="O2291" i="1"/>
  <c r="O3678" i="1"/>
  <c r="O2170" i="1"/>
  <c r="O556" i="1"/>
  <c r="O3838" i="1"/>
  <c r="O3982" i="1"/>
  <c r="O3156" i="1"/>
  <c r="O1250" i="1"/>
  <c r="O114" i="1"/>
  <c r="O2014" i="1"/>
  <c r="O1477" i="1"/>
  <c r="O4066" i="1"/>
  <c r="O2718" i="1"/>
  <c r="O3442" i="1"/>
  <c r="O1521" i="1"/>
  <c r="O2547" i="1"/>
  <c r="O2056" i="1"/>
  <c r="O509" i="1"/>
  <c r="O1744" i="1"/>
  <c r="O2" i="1"/>
  <c r="O1789" i="1"/>
  <c r="O2631" i="1"/>
  <c r="O2833" i="1"/>
  <c r="O2824" i="1"/>
  <c r="O529" i="1"/>
  <c r="O3421" i="1"/>
  <c r="O1803" i="1"/>
  <c r="O1370" i="1"/>
  <c r="O3360" i="1"/>
  <c r="O2160" i="1"/>
  <c r="O4024" i="1"/>
  <c r="O785" i="1"/>
  <c r="O1369" i="1"/>
  <c r="O1300" i="1"/>
  <c r="O842" i="1"/>
  <c r="O3169" i="1"/>
  <c r="O3841" i="1"/>
  <c r="O2997" i="1"/>
  <c r="O1267" i="1"/>
  <c r="O331" i="1"/>
  <c r="O3908" i="1"/>
  <c r="O778" i="1"/>
  <c r="O3210" i="1"/>
  <c r="O845" i="1"/>
  <c r="O2772" i="1"/>
  <c r="O1964" i="1"/>
  <c r="O2285" i="1"/>
  <c r="O2101" i="1"/>
  <c r="O2884" i="1"/>
  <c r="O3701" i="1"/>
  <c r="O3158" i="1"/>
  <c r="O3212" i="1"/>
  <c r="O1377" i="1"/>
  <c r="O3436" i="1"/>
  <c r="O1636" i="1"/>
  <c r="O2069" i="1"/>
  <c r="O310" i="1"/>
  <c r="O3696" i="1"/>
  <c r="O3831" i="1"/>
  <c r="O3728" i="1"/>
  <c r="O1277" i="1"/>
  <c r="O436" i="1"/>
  <c r="O1388" i="1"/>
  <c r="O1681" i="1"/>
  <c r="O1868" i="1"/>
  <c r="O2573" i="1"/>
  <c r="O3002" i="1"/>
  <c r="O3089" i="1"/>
  <c r="O3615" i="1"/>
  <c r="O3901" i="1"/>
  <c r="O4023" i="1"/>
  <c r="O4027" i="1"/>
  <c r="O2491" i="1"/>
  <c r="O3684" i="1"/>
  <c r="O71" i="1"/>
  <c r="O1727" i="1"/>
  <c r="O1405" i="1"/>
  <c r="O3683" i="1"/>
  <c r="O2089" i="1"/>
  <c r="O2453" i="1"/>
  <c r="O3679" i="1"/>
  <c r="O3978" i="1"/>
  <c r="O3319" i="1"/>
  <c r="O3393" i="1"/>
  <c r="O2212" i="1"/>
  <c r="O3816" i="1"/>
  <c r="O1401" i="1"/>
  <c r="O3912" i="1"/>
  <c r="O1629" i="1"/>
  <c r="O1186" i="1"/>
  <c r="O1215" i="1"/>
  <c r="O475" i="1"/>
  <c r="O303" i="1"/>
  <c r="O3368" i="1"/>
  <c r="O1971" i="1"/>
  <c r="O1839" i="1"/>
  <c r="O2557" i="1"/>
  <c r="O3073" i="1"/>
  <c r="O314" i="1"/>
  <c r="O678" i="1"/>
  <c r="O2196" i="1"/>
  <c r="O1169" i="1"/>
  <c r="O3128" i="1"/>
  <c r="O2478" i="1"/>
  <c r="O3553" i="1"/>
  <c r="O1697" i="1"/>
  <c r="O3608" i="1"/>
  <c r="O3729" i="1"/>
  <c r="O2322" i="1"/>
  <c r="O1230" i="1"/>
  <c r="O1034" i="1"/>
  <c r="O2535" i="1"/>
  <c r="O3313" i="1"/>
  <c r="O3272" i="1"/>
  <c r="O3314" i="1"/>
  <c r="O3736" i="1"/>
  <c r="O2607" i="1"/>
  <c r="O2670" i="1"/>
  <c r="O3270" i="1"/>
  <c r="O3655" i="1"/>
  <c r="O730" i="1"/>
  <c r="O2964" i="1"/>
  <c r="O2336" i="1"/>
  <c r="O793" i="1"/>
  <c r="O2228" i="1"/>
  <c r="O1162" i="1"/>
  <c r="O2827" i="1"/>
  <c r="O1327" i="1"/>
  <c r="O841" i="1"/>
  <c r="O1154" i="1"/>
  <c r="O1126" i="1"/>
  <c r="O2980" i="1"/>
  <c r="O2847" i="1"/>
  <c r="O832" i="1"/>
  <c r="O3250" i="1"/>
  <c r="O79" i="1"/>
  <c r="O3512" i="1"/>
  <c r="O3168" i="1"/>
  <c r="O3501" i="1"/>
  <c r="O1938" i="1"/>
  <c r="O1786" i="1"/>
  <c r="O1390" i="1"/>
  <c r="O2548" i="1"/>
  <c r="O3648" i="1"/>
  <c r="O3994" i="1"/>
  <c r="O3730" i="1"/>
  <c r="O90" i="1"/>
  <c r="O106" i="1"/>
  <c r="O935" i="1"/>
  <c r="O950" i="1"/>
  <c r="O1490" i="1"/>
  <c r="O1550" i="1"/>
  <c r="O2364" i="1"/>
  <c r="O2569" i="1"/>
  <c r="O2857" i="1"/>
  <c r="O4041" i="1"/>
  <c r="O1354" i="1"/>
  <c r="O14" i="1"/>
  <c r="O790" i="1"/>
  <c r="O2311" i="1"/>
  <c r="O3241" i="1"/>
  <c r="O3443" i="1"/>
  <c r="O3305" i="1"/>
  <c r="O4000" i="1"/>
  <c r="O3228" i="1"/>
  <c r="O37" i="1"/>
  <c r="O2543" i="1"/>
  <c r="O3601" i="1"/>
  <c r="O1749" i="1"/>
  <c r="O1351" i="1"/>
  <c r="O1240" i="1"/>
  <c r="O854" i="1"/>
  <c r="O338" i="1"/>
  <c r="O2175" i="1"/>
  <c r="O3548" i="1"/>
  <c r="O968" i="1"/>
  <c r="O3688" i="1"/>
  <c r="O1823" i="1"/>
  <c r="O3566" i="1"/>
  <c r="O1783" i="1"/>
  <c r="O3760" i="1"/>
  <c r="O769" i="1"/>
  <c r="O4034" i="1"/>
  <c r="O4110" i="1"/>
  <c r="O1800" i="1"/>
  <c r="O3805" i="1"/>
  <c r="O3437" i="1"/>
  <c r="O2610" i="1"/>
  <c r="O3833" i="1"/>
  <c r="O1226" i="1"/>
  <c r="O3514" i="1"/>
  <c r="O3685" i="1"/>
  <c r="O397" i="1"/>
  <c r="O3243" i="1"/>
  <c r="O2250" i="1"/>
  <c r="O837" i="1"/>
  <c r="O2976" i="1"/>
  <c r="O1769" i="1"/>
  <c r="O3410" i="1"/>
  <c r="O2096" i="1"/>
  <c r="O3584" i="1"/>
  <c r="O386" i="1"/>
  <c r="O1202" i="1"/>
  <c r="O2614" i="1"/>
  <c r="O3570" i="1"/>
  <c r="O952" i="1"/>
  <c r="O345" i="1"/>
  <c r="O1514" i="1"/>
  <c r="O1620" i="1"/>
  <c r="O807" i="1"/>
  <c r="O812" i="1"/>
  <c r="O1855" i="1"/>
  <c r="O3111" i="1"/>
  <c r="O868" i="1"/>
  <c r="O74" i="1"/>
  <c r="O3167" i="1"/>
  <c r="O1866" i="1"/>
  <c r="O3692" i="1"/>
  <c r="O3124" i="1"/>
  <c r="O2279" i="1"/>
  <c r="O3463" i="1"/>
  <c r="O3114" i="1"/>
  <c r="O2390" i="1"/>
  <c r="O1895" i="1"/>
  <c r="O3653" i="1"/>
  <c r="O2183" i="1"/>
  <c r="O1692" i="1"/>
  <c r="O414" i="1"/>
  <c r="O3882" i="1"/>
  <c r="O2717" i="1"/>
  <c r="O3248" i="1"/>
  <c r="O3179" i="1"/>
  <c r="O272" i="1"/>
  <c r="O2529" i="1"/>
  <c r="O2092" i="1"/>
  <c r="O3254" i="1"/>
  <c r="O504" i="1"/>
  <c r="O3233" i="1"/>
  <c r="O3836" i="1"/>
  <c r="O1028" i="1"/>
  <c r="O753" i="1"/>
  <c r="O767" i="1"/>
  <c r="O3691" i="1"/>
  <c r="O1896" i="1"/>
  <c r="O3926" i="1"/>
  <c r="O3467" i="1"/>
  <c r="O948" i="1"/>
  <c r="O3303" i="1"/>
  <c r="O3937" i="1"/>
  <c r="O3218" i="1"/>
  <c r="O27" i="1"/>
  <c r="O253" i="1"/>
  <c r="O3820" i="1"/>
  <c r="O4062" i="1"/>
  <c r="O1505" i="1"/>
  <c r="O2189" i="1"/>
  <c r="O287" i="1"/>
  <c r="O3635" i="1"/>
  <c r="O3525" i="1"/>
  <c r="O50" i="1"/>
  <c r="O3098" i="1"/>
  <c r="O100" i="1"/>
  <c r="O739" i="1"/>
  <c r="O1739" i="1"/>
  <c r="O1533" i="1"/>
  <c r="O452" i="1"/>
  <c r="O399" i="1"/>
  <c r="O1558" i="1"/>
  <c r="O1196" i="1"/>
  <c r="O1384" i="1"/>
  <c r="O1929" i="1"/>
  <c r="O300" i="1"/>
  <c r="O3094" i="1"/>
  <c r="O3358" i="1"/>
  <c r="O2407" i="1"/>
  <c r="O930" i="1"/>
  <c r="O4046" i="1"/>
  <c r="O1951" i="1"/>
  <c r="O3555" i="1"/>
  <c r="O21" i="1"/>
  <c r="O3622" i="1"/>
  <c r="O3845" i="1"/>
  <c r="O2315" i="1"/>
  <c r="O171" i="1"/>
  <c r="O2628" i="1"/>
  <c r="O3596" i="1"/>
  <c r="O2188" i="1"/>
  <c r="O146" i="1"/>
  <c r="O3398" i="1"/>
  <c r="O2417" i="1"/>
  <c r="O3062" i="1"/>
  <c r="O1515" i="1"/>
  <c r="O2048" i="1"/>
  <c r="O2214" i="1"/>
  <c r="O2544" i="1"/>
  <c r="O2612" i="1"/>
  <c r="O1257" i="1"/>
  <c r="O1378" i="1"/>
  <c r="O3101" i="1"/>
  <c r="O3356" i="1"/>
  <c r="O3574" i="1"/>
  <c r="O3766" i="1"/>
  <c r="O3762" i="1"/>
  <c r="O482" i="1"/>
  <c r="O1796" i="1"/>
  <c r="O1203" i="1"/>
  <c r="O3301" i="1"/>
  <c r="O3487" i="1"/>
  <c r="O687" i="1"/>
  <c r="O1766" i="1"/>
  <c r="O2012" i="1"/>
  <c r="O3541" i="1"/>
  <c r="O1529" i="1"/>
  <c r="O276" i="1"/>
  <c r="O407" i="1"/>
  <c r="O3568" i="1"/>
  <c r="O286" i="1"/>
  <c r="O3802" i="1"/>
  <c r="O3466" i="1"/>
  <c r="O925" i="1"/>
  <c r="O1012" i="1"/>
  <c r="O1737" i="1"/>
  <c r="O2751" i="1"/>
  <c r="O3516" i="1"/>
  <c r="O4055" i="1"/>
  <c r="O2556" i="1"/>
  <c r="O3276" i="1"/>
  <c r="O2329" i="1"/>
  <c r="O282" i="1"/>
  <c r="O725" i="1"/>
  <c r="O1326" i="1"/>
  <c r="O1200" i="1"/>
  <c r="O2113" i="1"/>
  <c r="O3381" i="1"/>
  <c r="O3364" i="1"/>
  <c r="O3279" i="1"/>
  <c r="O203" i="1"/>
  <c r="O745" i="1"/>
  <c r="O1937" i="1"/>
  <c r="O2525" i="1"/>
  <c r="O3545" i="1"/>
  <c r="O1709" i="1"/>
  <c r="O378" i="1"/>
  <c r="O247" i="1"/>
  <c r="O1701" i="1"/>
  <c r="O1923" i="1"/>
  <c r="O2350" i="1"/>
  <c r="O3009" i="1"/>
  <c r="O1532" i="1"/>
  <c r="O2713" i="1"/>
  <c r="O843" i="1"/>
  <c r="O1396" i="1"/>
  <c r="O2244" i="1"/>
  <c r="O3710" i="1"/>
  <c r="O2292" i="1"/>
  <c r="O502" i="1"/>
  <c r="O1671" i="1"/>
  <c r="O3133" i="1"/>
  <c r="O747" i="1"/>
  <c r="O3214" i="1"/>
  <c r="O3082" i="1"/>
  <c r="O1347" i="1"/>
  <c r="O1638" i="1"/>
  <c r="O2519" i="1"/>
  <c r="O3095" i="1"/>
  <c r="O2108" i="1"/>
  <c r="O2247" i="1"/>
  <c r="O2306" i="1"/>
  <c r="O3674" i="1"/>
  <c r="O2221" i="1"/>
  <c r="O2446" i="1"/>
  <c r="O2454" i="1"/>
  <c r="O3669" i="1"/>
  <c r="O3309" i="1"/>
  <c r="O1858" i="1"/>
  <c r="O3811" i="1"/>
  <c r="O597" i="1"/>
  <c r="O1021" i="1"/>
  <c r="O3479" i="1"/>
  <c r="O754" i="1"/>
  <c r="O3269" i="1"/>
  <c r="O2983" i="1"/>
  <c r="O1828" i="1"/>
  <c r="O99" i="1"/>
  <c r="O3957" i="1"/>
  <c r="O2280" i="1"/>
  <c r="O3197" i="1"/>
  <c r="O83" i="1"/>
  <c r="O1280" i="1"/>
  <c r="O573" i="1"/>
  <c r="O1050" i="1"/>
  <c r="O2781" i="1"/>
  <c r="O2530" i="1"/>
  <c r="O2299" i="1"/>
  <c r="O862" i="1"/>
  <c r="O1610" i="1"/>
  <c r="O2112" i="1"/>
  <c r="O2500" i="1"/>
  <c r="O2910" i="1"/>
  <c r="O1530" i="1"/>
  <c r="O2201" i="1"/>
  <c r="O1862" i="1"/>
  <c r="O1847" i="1"/>
  <c r="O1467" i="1"/>
  <c r="O1669" i="1"/>
  <c r="O3278" i="1"/>
  <c r="O3266" i="1"/>
  <c r="O2516" i="1"/>
  <c r="O2761" i="1"/>
  <c r="O3079" i="1"/>
  <c r="O4019" i="1"/>
  <c r="O3227" i="1"/>
  <c r="O991" i="1"/>
  <c r="O3612" i="1"/>
  <c r="O3434" i="1"/>
  <c r="O1298" i="1"/>
  <c r="O3345" i="1"/>
  <c r="O3027" i="1"/>
  <c r="O2898" i="1"/>
  <c r="O430" i="1"/>
  <c r="O2404" i="1"/>
  <c r="O3151" i="1"/>
  <c r="O3478" i="1"/>
  <c r="O1886" i="1"/>
  <c r="O1192" i="1"/>
  <c r="O3718" i="1"/>
  <c r="O3044" i="1"/>
  <c r="O433" i="1"/>
  <c r="O3484" i="1"/>
  <c r="O1655" i="1"/>
  <c r="O3259" i="1"/>
  <c r="O960" i="1"/>
  <c r="O1336" i="1"/>
  <c r="O824" i="1"/>
  <c r="O3476" i="1"/>
  <c r="O3033" i="1"/>
  <c r="O3429" i="1"/>
  <c r="O3495" i="1"/>
  <c r="O1403" i="1"/>
  <c r="O307" i="1"/>
  <c r="O2466" i="1"/>
  <c r="O1763" i="1"/>
  <c r="O3733" i="1"/>
  <c r="O726" i="1"/>
  <c r="O2922" i="1"/>
  <c r="O2493" i="1"/>
  <c r="O3028" i="1"/>
  <c r="O2103" i="1"/>
  <c r="O761" i="1"/>
  <c r="O975" i="1"/>
  <c r="O2107" i="1"/>
  <c r="O1952" i="1"/>
  <c r="O2222" i="1"/>
  <c r="O2147" i="1"/>
  <c r="O24" i="1"/>
  <c r="O1580" i="1"/>
  <c r="O2803" i="1"/>
  <c r="O1785" i="1"/>
  <c r="O485" i="1"/>
  <c r="O3450" i="1"/>
  <c r="O3388" i="1"/>
  <c r="O2067" i="1"/>
  <c r="O2308" i="1"/>
  <c r="O1852" i="1"/>
  <c r="O3667" i="1"/>
  <c r="O4030" i="1"/>
  <c r="O3459" i="1"/>
  <c r="O2289" i="1"/>
  <c r="O2142" i="1"/>
  <c r="O3170" i="1"/>
  <c r="O3034" i="1"/>
  <c r="O1843" i="1"/>
  <c r="O3900" i="1"/>
  <c r="O2249" i="1"/>
  <c r="O3016" i="1"/>
  <c r="O2963" i="1"/>
  <c r="O3023" i="1"/>
  <c r="O1262" i="1"/>
  <c r="O1887" i="1"/>
  <c r="O936" i="1"/>
  <c r="O2826" i="1"/>
  <c r="O2119" i="1"/>
  <c r="O958" i="1"/>
  <c r="O1902" i="1"/>
  <c r="O1035" i="1"/>
  <c r="O98" i="1"/>
  <c r="O3809" i="1"/>
  <c r="O2714" i="1"/>
  <c r="O642" i="1"/>
  <c r="O863" i="1"/>
  <c r="O3949" i="1"/>
  <c r="O3234" i="1"/>
  <c r="O2283" i="1"/>
  <c r="O2869" i="1"/>
  <c r="O3471" i="1"/>
  <c r="O2821" i="1"/>
  <c r="O2487" i="1"/>
  <c r="O906" i="1"/>
  <c r="O1159" i="1"/>
  <c r="O2413" i="1"/>
  <c r="O674" i="1"/>
  <c r="O305" i="1"/>
  <c r="O2211" i="1"/>
  <c r="O1385" i="1"/>
  <c r="O2017" i="1"/>
  <c r="O3219" i="1"/>
  <c r="O3869" i="1"/>
  <c r="O270" i="1"/>
  <c r="O423" i="1"/>
  <c r="O3211" i="1"/>
  <c r="O3761" i="1"/>
  <c r="O2144" i="1"/>
  <c r="O1853" i="1"/>
  <c r="O3520" i="1"/>
  <c r="O3817" i="1"/>
  <c r="O75" i="1"/>
  <c r="O192" i="1"/>
  <c r="O239" i="1"/>
  <c r="O241" i="1"/>
  <c r="O446" i="1"/>
  <c r="O488" i="1"/>
  <c r="O561" i="1"/>
  <c r="O774" i="1"/>
  <c r="O784" i="1"/>
  <c r="O859" i="1"/>
  <c r="O870" i="1"/>
  <c r="O1062" i="1"/>
  <c r="O1137" i="1"/>
  <c r="O1155" i="1"/>
  <c r="O1172" i="1"/>
  <c r="O1304" i="1"/>
  <c r="O1487" i="1"/>
  <c r="O1561" i="1"/>
  <c r="O1614" i="1"/>
  <c r="O1715" i="1"/>
  <c r="O1718" i="1"/>
  <c r="O1991" i="1"/>
  <c r="O2370" i="1"/>
  <c r="O2375" i="1"/>
  <c r="O2395" i="1"/>
  <c r="O2440" i="1"/>
  <c r="O2570" i="1"/>
  <c r="O2587" i="1"/>
  <c r="O2594" i="1"/>
  <c r="O2806" i="1"/>
  <c r="O3097" i="1"/>
  <c r="O3139" i="1"/>
  <c r="O3229" i="1"/>
  <c r="O3347" i="1"/>
  <c r="O3462" i="1"/>
  <c r="O3796" i="1"/>
  <c r="O3897" i="1"/>
  <c r="O4101" i="1"/>
  <c r="O2271" i="1"/>
  <c r="O177" i="1"/>
  <c r="O36" i="1"/>
  <c r="O320" i="1"/>
  <c r="O635" i="1"/>
  <c r="O3597" i="1"/>
  <c r="O967" i="1"/>
  <c r="O3726" i="1"/>
  <c r="O3850" i="1"/>
  <c r="O2243" i="1"/>
  <c r="O3317" i="1"/>
  <c r="O2149" i="1"/>
  <c r="O1883" i="1"/>
  <c r="O58" i="1"/>
  <c r="O3951" i="1"/>
  <c r="O2490" i="1"/>
  <c r="O3533" i="1"/>
  <c r="O3201" i="1"/>
  <c r="O2549" i="1"/>
  <c r="O1771" i="1"/>
  <c r="O1873" i="1"/>
  <c r="O839" i="1"/>
  <c r="O3606" i="1"/>
  <c r="O570" i="1"/>
  <c r="O2994" i="1"/>
  <c r="O1932" i="1"/>
  <c r="O1606" i="1"/>
  <c r="O1798" i="1"/>
  <c r="O1379" i="1"/>
  <c r="O3308" i="1"/>
  <c r="O1039" i="1"/>
  <c r="O2919" i="1"/>
  <c r="O2091" i="1"/>
  <c r="O1612" i="1"/>
  <c r="O3779" i="1"/>
  <c r="O1891" i="1"/>
  <c r="O1348" i="1"/>
  <c r="O3290" i="1"/>
  <c r="O1228" i="1"/>
  <c r="O3818" i="1"/>
  <c r="O1458" i="1"/>
  <c r="O1603" i="1"/>
  <c r="O3268" i="1"/>
  <c r="O1078" i="1"/>
  <c r="O1799" i="1"/>
  <c r="O1933" i="1"/>
  <c r="O1406" i="1"/>
  <c r="O2583" i="1"/>
  <c r="O1537" i="1"/>
  <c r="O2197" i="1"/>
  <c r="O2338" i="1"/>
  <c r="O418" i="1"/>
  <c r="O2468" i="1"/>
  <c r="O2281" i="1"/>
  <c r="O251" i="1"/>
  <c r="O1507" i="1"/>
  <c r="O982" i="1"/>
  <c r="O2030" i="1"/>
  <c r="O3970" i="1"/>
  <c r="O2792" i="1"/>
  <c r="O448" i="1"/>
  <c r="O2369" i="1"/>
  <c r="O3498" i="1"/>
  <c r="O2450" i="1"/>
  <c r="O1572" i="1"/>
  <c r="O1397" i="1"/>
  <c r="O3844" i="1"/>
  <c r="O2501" i="1"/>
  <c r="O840" i="1"/>
  <c r="O3624" i="1"/>
  <c r="O3724" i="1"/>
  <c r="O2935" i="1"/>
  <c r="O2483" i="1"/>
  <c r="O129" i="1"/>
  <c r="O1064" i="1"/>
  <c r="O2755" i="1"/>
  <c r="O2081" i="1"/>
  <c r="O2812" i="1"/>
  <c r="O3764" i="1"/>
  <c r="O3563" i="1"/>
  <c r="O246" i="1"/>
  <c r="O2330" i="1"/>
  <c r="O3803" i="1"/>
  <c r="O1837" i="1"/>
  <c r="O3896" i="1"/>
  <c r="O3904" i="1"/>
  <c r="O2219" i="1"/>
  <c r="O3492" i="1"/>
  <c r="O1626" i="1"/>
  <c r="O1651" i="1"/>
  <c r="O2617" i="1"/>
  <c r="O1758" i="1"/>
  <c r="O1492" i="1"/>
  <c r="O2623" i="1"/>
  <c r="O3623" i="1"/>
  <c r="O1682" i="1"/>
  <c r="O2783" i="1"/>
  <c r="O1604" i="1"/>
  <c r="O2913" i="1"/>
  <c r="O3562" i="1"/>
  <c r="O293" i="1"/>
  <c r="O3184" i="1"/>
  <c r="O1502" i="1"/>
  <c r="O3188" i="1"/>
  <c r="O111" i="1"/>
  <c r="O852" i="1"/>
  <c r="O1993" i="1"/>
  <c r="O1890" i="1"/>
  <c r="O1176" i="1"/>
  <c r="O2294" i="1"/>
  <c r="O3428" i="1"/>
  <c r="O879" i="1"/>
  <c r="O2038" i="1"/>
  <c r="O200" i="1"/>
  <c r="O3249" i="1"/>
  <c r="O3415" i="1"/>
  <c r="O3867" i="1"/>
  <c r="O3302" i="1"/>
  <c r="O2486" i="1"/>
  <c r="O2886" i="1"/>
  <c r="O388" i="1"/>
  <c r="O800" i="1"/>
  <c r="O2090" i="1"/>
  <c r="O143" i="1"/>
  <c r="O2304" i="1"/>
  <c r="O1246" i="1"/>
  <c r="O3542" i="1"/>
  <c r="O2287" i="1"/>
  <c r="O1278" i="1"/>
  <c r="O3666" i="1"/>
  <c r="O934" i="1"/>
  <c r="O1030" i="1"/>
  <c r="O3298" i="1"/>
  <c r="O2778" i="1"/>
  <c r="O2642" i="1"/>
  <c r="O3225" i="1"/>
  <c r="O1630" i="1"/>
  <c r="O4012" i="1"/>
  <c r="O3936" i="1"/>
  <c r="O4106" i="1"/>
  <c r="O275" i="1"/>
  <c r="O1841" i="1"/>
  <c r="O3523" i="1"/>
  <c r="O411" i="1"/>
  <c r="O1675" i="1"/>
  <c r="O2995" i="1"/>
  <c r="O750" i="1"/>
  <c r="O2497" i="1"/>
  <c r="O2059" i="1"/>
  <c r="O3032" i="1"/>
  <c r="O3370" i="1"/>
  <c r="O816" i="1"/>
  <c r="O799" i="1"/>
  <c r="O257" i="1"/>
  <c r="O1320" i="1"/>
  <c r="O605" i="1"/>
  <c r="O3686" i="1"/>
  <c r="O1331" i="1"/>
  <c r="O2988" i="1"/>
  <c r="O973" i="1"/>
  <c r="O1774" i="1"/>
  <c r="O3530" i="1"/>
  <c r="O376" i="1"/>
  <c r="O3460" i="1"/>
  <c r="O1138" i="1"/>
  <c r="O2145" i="1"/>
  <c r="O3740" i="1"/>
  <c r="O3922" i="1"/>
  <c r="O1667" i="1"/>
  <c r="O1787" i="1"/>
  <c r="O3331" i="1"/>
  <c r="O353" i="1"/>
  <c r="O3605" i="1"/>
  <c r="O2801" i="1"/>
  <c r="O2010" i="1"/>
  <c r="O3537" i="1"/>
  <c r="O3878" i="1"/>
  <c r="O3403" i="1"/>
  <c r="O718" i="1"/>
  <c r="O1463" i="1"/>
  <c r="O1657" i="1"/>
  <c r="O1672" i="1"/>
  <c r="O2840" i="1"/>
  <c r="O1245" i="1"/>
  <c r="O1421" i="1"/>
  <c r="O1593" i="1"/>
  <c r="O2710" i="1"/>
  <c r="O898" i="1"/>
  <c r="O530" i="1"/>
  <c r="O1476" i="1"/>
  <c r="O4077" i="1"/>
  <c r="O2808" i="1"/>
  <c r="O3654" i="1"/>
  <c r="O2297" i="1"/>
  <c r="O1292" i="1"/>
  <c r="O2184" i="1"/>
  <c r="O1148" i="1"/>
  <c r="O3366" i="1"/>
  <c r="O2630" i="1"/>
  <c r="O2838" i="1"/>
  <c r="O2190" i="1"/>
  <c r="O1227" i="1"/>
  <c r="O2681" i="1"/>
  <c r="O2798" i="1"/>
  <c r="O3899" i="1"/>
  <c r="O1079" i="1"/>
  <c r="O969" i="1"/>
  <c r="O2248" i="1"/>
  <c r="O2776" i="1"/>
  <c r="O2205" i="1"/>
  <c r="O803" i="1"/>
  <c r="O2084" i="1"/>
  <c r="O2552" i="1"/>
  <c r="O1364" i="1"/>
  <c r="O2551" i="1"/>
  <c r="O2098" i="1"/>
  <c r="O731" i="1"/>
  <c r="O1265" i="1"/>
  <c r="O825" i="1"/>
  <c r="O164" i="1"/>
  <c r="O3539" i="1"/>
  <c r="O3813" i="1"/>
  <c r="O1090" i="1"/>
  <c r="O3446" i="1"/>
  <c r="O1478" i="1"/>
  <c r="O3448" i="1"/>
  <c r="O2817" i="1"/>
  <c r="O3705" i="1"/>
  <c r="O3561" i="1"/>
  <c r="O2053" i="1"/>
  <c r="O1376" i="1"/>
  <c r="O62" i="1"/>
  <c r="O1032" i="1"/>
  <c r="O385" i="1"/>
  <c r="O1898" i="1"/>
  <c r="O2923" i="1"/>
  <c r="O3118" i="1"/>
  <c r="O2802" i="1"/>
  <c r="O657" i="1"/>
  <c r="O371" i="1"/>
  <c r="O377" i="1"/>
  <c r="O1644" i="1"/>
  <c r="O1931" i="1"/>
  <c r="O1255" i="1"/>
  <c r="O861" i="1"/>
  <c r="O651" i="1"/>
  <c r="O2273" i="1"/>
  <c r="O783" i="1"/>
  <c r="O2475" i="1"/>
  <c r="O309" i="1"/>
  <c r="O864" i="1"/>
  <c r="O1565" i="1"/>
  <c r="O3898" i="1"/>
  <c r="O1760" i="1"/>
  <c r="O1393" i="1"/>
  <c r="O756" i="1"/>
  <c r="O2210" i="1"/>
  <c r="O3534" i="1"/>
  <c r="O1888" i="1"/>
  <c r="O1811" i="1"/>
  <c r="O2207" i="1"/>
  <c r="O1305" i="1"/>
  <c r="O2748" i="1"/>
  <c r="O1816" i="1"/>
  <c r="O1625" i="1"/>
  <c r="O1827" i="1"/>
  <c r="O1152" i="1"/>
  <c r="O1835" i="1"/>
  <c r="O3090" i="1"/>
  <c r="O3966" i="1"/>
  <c r="O2321" i="1"/>
  <c r="O4057" i="1"/>
  <c r="O19" i="1"/>
  <c r="O3687" i="1"/>
  <c r="O2967" i="1"/>
  <c r="O965" i="1"/>
  <c r="O794" i="1"/>
  <c r="O1882" i="1"/>
  <c r="O2257" i="1"/>
  <c r="O374" i="1"/>
  <c r="O3155" i="1"/>
  <c r="O944" i="1"/>
  <c r="O2055" i="1"/>
  <c r="O1884" i="1"/>
  <c r="O851" i="1"/>
  <c r="O3769" i="1"/>
  <c r="O40" i="1"/>
  <c r="O917" i="1"/>
  <c r="O1574" i="1"/>
  <c r="O2930" i="1"/>
  <c r="O3187" i="1"/>
  <c r="O3205" i="1"/>
  <c r="O3394" i="1"/>
  <c r="O3472" i="1"/>
  <c r="O3810" i="1"/>
  <c r="O2236" i="1"/>
  <c r="O1329" i="1"/>
  <c r="O2672" i="1"/>
  <c r="O3150" i="1"/>
  <c r="O3454" i="1"/>
  <c r="O264" i="1"/>
  <c r="O2651" i="1"/>
  <c r="O3265" i="1"/>
  <c r="O2202" i="1"/>
  <c r="O3445" i="1"/>
  <c r="O3453" i="1"/>
  <c r="O1668" i="1"/>
  <c r="O3524" i="1"/>
  <c r="O3061" i="1"/>
  <c r="O3969" i="1"/>
  <c r="O1922" i="1"/>
  <c r="O2314" i="1"/>
  <c r="O3552" i="1"/>
  <c r="O3821" i="1"/>
  <c r="O539" i="1"/>
  <c r="O3099" i="1"/>
  <c r="O2333" i="1"/>
  <c r="O426" i="1"/>
  <c r="O1602" i="1"/>
  <c r="O3600" i="1"/>
  <c r="O101" i="1"/>
  <c r="O1346" i="1"/>
  <c r="O2723" i="1"/>
  <c r="O354" i="1"/>
  <c r="O802" i="1"/>
  <c r="O2213" i="1"/>
  <c r="O3293" i="1"/>
  <c r="O3700" i="1"/>
  <c r="O2744" i="1"/>
  <c r="O1860" i="1"/>
  <c r="O3580" i="1"/>
  <c r="O2458" i="1"/>
  <c r="O1071" i="1"/>
  <c r="O2839" i="1"/>
  <c r="O1496" i="1"/>
  <c r="O268" i="1"/>
  <c r="O1677" i="1"/>
  <c r="O380" i="1"/>
  <c r="O2180" i="1"/>
  <c r="O3430" i="1"/>
  <c r="O3485" i="1"/>
  <c r="O81" i="1"/>
  <c r="O3500" i="1"/>
  <c r="O1361" i="1"/>
  <c r="O2503" i="1"/>
  <c r="O2317" i="1"/>
  <c r="O3185" i="1"/>
  <c r="O2194" i="1"/>
  <c r="O3960" i="1"/>
  <c r="O2290" i="1"/>
  <c r="O2484" i="1"/>
  <c r="O84" i="1"/>
  <c r="O454" i="1"/>
  <c r="O895" i="1"/>
  <c r="O905" i="1"/>
  <c r="O1017" i="1"/>
  <c r="O1234" i="1"/>
  <c r="O1365" i="1"/>
  <c r="O1597" i="1"/>
  <c r="O3837" i="1"/>
  <c r="O3920" i="1"/>
  <c r="O4039" i="1"/>
  <c r="O1642" i="1"/>
  <c r="O1512" i="1"/>
  <c r="O3675" i="1"/>
  <c r="O1297" i="1"/>
  <c r="O826" i="1"/>
  <c r="O2788" i="1"/>
  <c r="O3240" i="1"/>
  <c r="O3698" i="1"/>
  <c r="O3178" i="1"/>
  <c r="O3480" i="1"/>
  <c r="O478" i="1"/>
  <c r="O3575" i="1"/>
  <c r="O1519" i="1"/>
  <c r="O2489" i="1"/>
  <c r="O3627" i="1"/>
  <c r="O2646" i="1"/>
  <c r="O2636" i="1"/>
  <c r="O107" i="1"/>
  <c r="O3603" i="1"/>
  <c r="O3543" i="1"/>
  <c r="O818" i="1"/>
  <c r="O2754" i="1"/>
  <c r="O521" i="1"/>
  <c r="O1674" i="1"/>
  <c r="O763" i="1"/>
  <c r="O1036" i="1"/>
  <c r="O648" i="1"/>
  <c r="O2204" i="1"/>
  <c r="O740" i="1"/>
  <c r="O1615" i="1"/>
  <c r="O664" i="1"/>
  <c r="O776" i="1"/>
  <c r="O951" i="1"/>
  <c r="O2760" i="1"/>
  <c r="O3948" i="1"/>
  <c r="O2632" i="1"/>
  <c r="O1263" i="1"/>
  <c r="O1640" i="1"/>
  <c r="O2555" i="1"/>
  <c r="O1214" i="1"/>
  <c r="O1508" i="1"/>
  <c r="O2496" i="1"/>
  <c r="O1656" i="1"/>
  <c r="O1374" i="1"/>
  <c r="O1939" i="1"/>
  <c r="O3890" i="1"/>
  <c r="O3489" i="1"/>
  <c r="O3554" i="1"/>
  <c r="O80" i="1"/>
  <c r="O3703" i="1"/>
  <c r="O3826" i="1"/>
  <c r="O1359" i="1"/>
  <c r="O1279" i="1"/>
  <c r="O782" i="1"/>
  <c r="O3161" i="1"/>
  <c r="O1438" i="1"/>
  <c r="O473" i="1"/>
  <c r="O1475" i="1"/>
  <c r="O575" i="1"/>
  <c r="O3773" i="1"/>
  <c r="O148" i="1"/>
  <c r="O3374" i="1"/>
  <c r="O4048" i="1"/>
  <c r="O3536" i="1"/>
  <c r="O3909" i="1"/>
  <c r="O3273" i="1"/>
  <c r="O1260" i="1"/>
  <c r="O3582" i="1"/>
  <c r="O2746" i="1"/>
  <c r="O2492" i="1"/>
  <c r="O624" i="1"/>
  <c r="O3419" i="1"/>
  <c r="O1190" i="1"/>
  <c r="O3193" i="1"/>
  <c r="O2316" i="1"/>
  <c r="O1081" i="1"/>
  <c r="O3754" i="1"/>
  <c r="O2473" i="1"/>
  <c r="O2938" i="1"/>
  <c r="O1851" i="1"/>
  <c r="O1814" i="1"/>
  <c r="O3166" i="1"/>
  <c r="O147" i="1"/>
  <c r="O3988" i="1"/>
  <c r="O1151" i="1"/>
  <c r="O1720" i="1"/>
  <c r="O2384" i="1"/>
  <c r="O2512" i="1"/>
  <c r="O3054" i="1"/>
  <c r="O3739" i="1"/>
  <c r="O2275" i="1"/>
  <c r="O757" i="1"/>
  <c r="O2638" i="1"/>
  <c r="O758" i="1"/>
  <c r="O943" i="1"/>
  <c r="O72" i="1"/>
  <c r="O853" i="1"/>
  <c r="O3049" i="1"/>
  <c r="O3040" i="1"/>
  <c r="O2815" i="1"/>
  <c r="O2223" i="1"/>
  <c r="O2109" i="1"/>
  <c r="O3224" i="1"/>
  <c r="O3893" i="1"/>
  <c r="O2320" i="1"/>
  <c r="O2263" i="1"/>
  <c r="O3617" i="1"/>
  <c r="O1613" i="1"/>
  <c r="O2470" i="1"/>
  <c r="O1961" i="1"/>
  <c r="O3670" i="1"/>
  <c r="O2787" i="1"/>
  <c r="O2625" i="1"/>
  <c r="O1439" i="1"/>
  <c r="O3200" i="1"/>
  <c r="O3531" i="1"/>
  <c r="O846" i="1"/>
  <c r="O308" i="1"/>
  <c r="O3223" i="1"/>
  <c r="O830" i="1"/>
  <c r="O2907" i="1"/>
  <c r="O729" i="1"/>
  <c r="O2797" i="1"/>
  <c r="O2800" i="1"/>
  <c r="O2939" i="1"/>
  <c r="O1120" i="1"/>
  <c r="O3183" i="1"/>
  <c r="O2045" i="1"/>
  <c r="O1680" i="1"/>
  <c r="O1025" i="1"/>
  <c r="O1924" i="1"/>
  <c r="O1291" i="1"/>
  <c r="O3620" i="1"/>
  <c r="O3395" i="1"/>
  <c r="O2062" i="1"/>
  <c r="O1294" i="1"/>
  <c r="O3503" i="1"/>
  <c r="O2873" i="1"/>
  <c r="O2193" i="1"/>
  <c r="O155" i="1"/>
  <c r="O1942" i="1"/>
  <c r="O424" i="1"/>
  <c r="O1773" i="1"/>
  <c r="O3323" i="1"/>
  <c r="O3355" i="1"/>
  <c r="O2104" i="1"/>
  <c r="O1840" i="1"/>
  <c r="O3473" i="1"/>
  <c r="O1040" i="1"/>
  <c r="O2747" i="1"/>
  <c r="O887" i="1"/>
  <c r="O2511" i="1"/>
  <c r="O2990" i="1"/>
  <c r="O3581" i="1"/>
  <c r="O4061" i="1"/>
  <c r="O2163" i="1"/>
  <c r="O2116" i="1"/>
  <c r="O2561" i="1"/>
  <c r="O1899" i="1"/>
  <c r="O2621" i="1"/>
  <c r="O2605" i="1"/>
  <c r="O3853" i="1"/>
  <c r="O3616" i="1"/>
  <c r="O65" i="1"/>
  <c r="O1465" i="1"/>
  <c r="O1764" i="1"/>
  <c r="O2871" i="1"/>
  <c r="O2416" i="1"/>
  <c r="O986" i="1"/>
  <c r="O3971" i="1"/>
  <c r="O652" i="1"/>
  <c r="O2267" i="1"/>
  <c r="O3789" i="1"/>
  <c r="O2831" i="1"/>
  <c r="O1949" i="1"/>
  <c r="O545" i="1"/>
  <c r="O581" i="1"/>
  <c r="O900" i="1"/>
  <c r="O901" i="1"/>
  <c r="O1072" i="1"/>
  <c r="O1237" i="1"/>
  <c r="O1695" i="1"/>
  <c r="O2749" i="1"/>
  <c r="O2861" i="1"/>
  <c r="O3425" i="1"/>
  <c r="O4076" i="1"/>
  <c r="O4070" i="1"/>
  <c r="O3236" i="1"/>
  <c r="O2634" i="1"/>
  <c r="O1110" i="1"/>
  <c r="O1466" i="1"/>
  <c r="O3154" i="1"/>
  <c r="O876" i="1"/>
  <c r="O537" i="1"/>
  <c r="O1754" i="1"/>
  <c r="O2136" i="1"/>
  <c r="O1639" i="1"/>
  <c r="O3390" i="1"/>
  <c r="O2426" i="1"/>
  <c r="O3499" i="1"/>
  <c r="O1666" i="1"/>
  <c r="O677" i="1"/>
  <c r="O3481" i="1"/>
  <c r="O2129" i="1"/>
  <c r="O748" i="1"/>
  <c r="O866" i="1"/>
  <c r="O1254" i="1"/>
  <c r="O2703" i="1"/>
  <c r="O1068" i="1"/>
  <c r="O2457" i="1"/>
  <c r="O1905" i="1"/>
  <c r="O2295" i="1"/>
  <c r="O1719" i="1"/>
  <c r="O847" i="1"/>
  <c r="O565" i="1"/>
  <c r="O777" i="1"/>
  <c r="O1712" i="1"/>
  <c r="O2085" i="1"/>
  <c r="O3984" i="1"/>
  <c r="O3152" i="1"/>
  <c r="O2804" i="1"/>
  <c r="O2673" i="1"/>
  <c r="O1665" i="1"/>
  <c r="O3135" i="1"/>
  <c r="O3321" i="1"/>
  <c r="O3911" i="1"/>
  <c r="O3987" i="1"/>
  <c r="O2001" i="1"/>
  <c r="O3292" i="1"/>
  <c r="O3702" i="1"/>
  <c r="O3916" i="1"/>
  <c r="O3456" i="1"/>
  <c r="O2277" i="1"/>
  <c r="O1185" i="1"/>
  <c r="O3583" i="1"/>
  <c r="O4022" i="1"/>
  <c r="O2172" i="1"/>
  <c r="O3039" i="1"/>
  <c r="O959" i="1"/>
  <c r="O1047" i="1"/>
  <c r="O2208" i="1"/>
  <c r="O1470" i="1"/>
  <c r="O4071" i="1"/>
  <c r="O759" i="1"/>
  <c r="O3180" i="1"/>
  <c r="O4050" i="1"/>
  <c r="O3335" i="1"/>
  <c r="O1872" i="1"/>
  <c r="O2251" i="1"/>
  <c r="O199" i="1"/>
  <c r="O3734" i="1"/>
  <c r="O1885" i="1"/>
  <c r="O907" i="1"/>
  <c r="O172" i="1"/>
  <c r="O831" i="1"/>
  <c r="O874" i="1"/>
  <c r="O880" i="1"/>
  <c r="O4020" i="1"/>
  <c r="O3931" i="1"/>
  <c r="O4003" i="1"/>
  <c r="O1208" i="1"/>
  <c r="O2220" i="1"/>
  <c r="O2477" i="1"/>
  <c r="O1527" i="1"/>
  <c r="O1287" i="1"/>
  <c r="O3143" i="1"/>
  <c r="O316" i="1"/>
  <c r="O1362" i="1"/>
  <c r="O1650" i="1"/>
  <c r="O927" i="1"/>
  <c r="O3409" i="1"/>
  <c r="O2639" i="1"/>
  <c r="O3182" i="1"/>
  <c r="O857" i="1"/>
  <c r="O771" i="1"/>
  <c r="O1927" i="1"/>
  <c r="O1266" i="1"/>
  <c r="O2626" i="1"/>
  <c r="O1355" i="1"/>
  <c r="O2758" i="1"/>
  <c r="O1983" i="1"/>
  <c r="O2449" i="1"/>
  <c r="O656" i="1"/>
  <c r="O2303" i="1"/>
  <c r="O31" i="1"/>
  <c r="O3172" i="1"/>
  <c r="O3668" i="1"/>
  <c r="O2185" i="1"/>
  <c r="O2127" i="1"/>
  <c r="O2789" i="1"/>
  <c r="O11" i="1"/>
  <c r="O2608" i="1"/>
  <c r="O92" i="1"/>
  <c r="O3547" i="1"/>
  <c r="O2479" i="1"/>
  <c r="O892" i="1"/>
  <c r="O1140" i="1"/>
  <c r="O3444" i="1"/>
  <c r="O3157" i="1"/>
  <c r="O1788" i="1"/>
  <c r="O666" i="1"/>
  <c r="O787" i="1"/>
  <c r="O821" i="1"/>
  <c r="O1024" i="1"/>
  <c r="O1584" i="1"/>
  <c r="O2465" i="1"/>
  <c r="O1481" i="1"/>
  <c r="O3540" i="1"/>
  <c r="O3586" i="1"/>
  <c r="O3711" i="1"/>
  <c r="O182" i="1"/>
  <c r="O3373" i="1"/>
  <c r="O3496" i="1"/>
  <c r="O3695" i="1"/>
  <c r="O4029" i="1"/>
  <c r="O78" i="1"/>
  <c r="O3607" i="1"/>
  <c r="O265" i="1"/>
  <c r="O1380" i="1"/>
  <c r="O593" i="1"/>
  <c r="O711" i="1"/>
  <c r="O2102" i="1"/>
  <c r="O966" i="1"/>
  <c r="O993" i="1"/>
  <c r="O1325" i="1"/>
  <c r="O2276" i="1"/>
  <c r="O2834" i="1"/>
  <c r="O3432" i="1"/>
  <c r="O3871" i="1"/>
  <c r="O1242" i="1"/>
  <c r="O3078" i="1"/>
  <c r="O2545" i="1"/>
  <c r="O232" i="1"/>
  <c r="O513" i="1"/>
  <c r="O855" i="1"/>
  <c r="O883" i="1"/>
  <c r="O904" i="1"/>
  <c r="O919" i="1"/>
  <c r="O1175" i="1"/>
  <c r="O1441" i="1"/>
  <c r="O1916" i="1"/>
  <c r="O2325" i="1"/>
  <c r="O2374" i="1"/>
  <c r="O2391" i="1"/>
  <c r="O2765" i="1"/>
  <c r="O2846" i="1"/>
  <c r="O2925" i="1"/>
  <c r="O3327" i="1"/>
  <c r="O3921" i="1"/>
  <c r="O4091" i="1"/>
  <c r="O1310" i="1"/>
  <c r="O2856" i="1"/>
  <c r="O3464" i="1"/>
  <c r="O3369" i="1"/>
  <c r="O3610" i="1"/>
  <c r="O1921" i="1"/>
  <c r="O2167" i="1"/>
  <c r="O2559" i="1"/>
  <c r="O3296" i="1"/>
  <c r="O2862" i="1"/>
  <c r="O2572" i="1"/>
  <c r="O2770" i="1"/>
  <c r="O3411" i="1"/>
  <c r="O2894" i="1"/>
  <c r="O3652" i="1"/>
  <c r="O1978" i="1"/>
  <c r="O888" i="1"/>
  <c r="O526" i="1"/>
  <c r="O1008" i="1"/>
  <c r="O1045" i="1"/>
  <c r="O3998" i="1"/>
  <c r="O1480" i="1"/>
  <c r="O3257" i="1"/>
  <c r="O4083" i="1"/>
  <c r="O2590" i="1"/>
  <c r="O3976" i="1"/>
  <c r="O3316" i="1"/>
  <c r="O3138" i="1"/>
  <c r="O2141" i="1"/>
  <c r="O2471" i="1"/>
  <c r="O2881" i="1"/>
  <c r="O3396" i="1"/>
  <c r="O3609" i="1"/>
  <c r="O3791" i="1"/>
  <c r="O1464" i="1"/>
  <c r="O312" i="1"/>
  <c r="O893" i="1"/>
  <c r="O1920" i="1"/>
  <c r="O3579" i="1"/>
  <c r="O2464" i="1"/>
  <c r="O117" i="1"/>
  <c r="O820" i="1"/>
  <c r="O2472" i="1"/>
  <c r="O1363" i="1"/>
  <c r="O878" i="1"/>
  <c r="O292" i="1"/>
  <c r="O1901" i="1"/>
  <c r="O2823" i="1"/>
  <c r="O848" i="1"/>
  <c r="O3422" i="1"/>
  <c r="O3163" i="1"/>
  <c r="O2123" i="1"/>
  <c r="O1551" i="1"/>
  <c r="O3407" i="1"/>
  <c r="O474" i="1"/>
  <c r="O3380" i="1"/>
  <c r="O829" i="1"/>
  <c r="O1722" i="1"/>
  <c r="O55" i="1"/>
  <c r="O2264" i="1"/>
  <c r="O153" i="1"/>
  <c r="O1314" i="1"/>
  <c r="O2106" i="1"/>
  <c r="O2309" i="1"/>
  <c r="O105" i="1"/>
  <c r="O1662" i="1"/>
  <c r="O897" i="1"/>
  <c r="O2494" i="1"/>
  <c r="O3338" i="1"/>
  <c r="O1296" i="1"/>
  <c r="O814" i="1"/>
  <c r="O2619" i="1"/>
  <c r="O2627" i="1"/>
  <c r="O2469" i="1"/>
  <c r="O563" i="1"/>
  <c r="O1419" i="1"/>
  <c r="O1579" i="1"/>
  <c r="O2357" i="1"/>
  <c r="O2683" i="1"/>
  <c r="O3455" i="1"/>
  <c r="O3828" i="1"/>
  <c r="O4049" i="1"/>
  <c r="O4072" i="1"/>
  <c r="O2042" i="1"/>
  <c r="O1928" i="1"/>
  <c r="O670" i="1"/>
  <c r="O1394" i="1"/>
  <c r="O2206" i="1"/>
  <c r="O2893" i="1"/>
  <c r="O52" i="1"/>
  <c r="O1824" i="1"/>
  <c r="O2114" i="1"/>
  <c r="O2233" i="1"/>
  <c r="O1261" i="1"/>
  <c r="O3713" i="1"/>
  <c r="O2224" i="1"/>
  <c r="O873" i="1"/>
  <c r="O3401" i="1"/>
  <c r="O3902" i="1"/>
  <c r="O1569" i="1"/>
  <c r="O1793" i="1"/>
  <c r="O3980" i="1"/>
  <c r="O3297" i="1"/>
  <c r="O2863" i="1"/>
  <c r="O3291" i="1"/>
  <c r="O2139" i="1"/>
  <c r="O2624" i="1"/>
  <c r="O2488" i="1"/>
  <c r="O1648" i="1"/>
  <c r="O3569" i="1"/>
  <c r="O970" i="1"/>
  <c r="O1324" i="1"/>
  <c r="O3974" i="1"/>
  <c r="O2900" i="1"/>
  <c r="O1548" i="1"/>
  <c r="O2467" i="1"/>
  <c r="O1894" i="1"/>
  <c r="O714" i="1"/>
  <c r="O1673" i="1"/>
  <c r="O2217" i="1"/>
  <c r="O3720" i="1"/>
  <c r="O548" i="1"/>
  <c r="O693" i="1"/>
  <c r="O1997" i="1"/>
  <c r="O2887" i="1"/>
  <c r="O3665" i="1"/>
  <c r="O179" i="1"/>
  <c r="O3325" i="1"/>
  <c r="O2966" i="1"/>
  <c r="O3843" i="1"/>
  <c r="O1743" i="1"/>
  <c r="O3742" i="1"/>
  <c r="O3065" i="1"/>
  <c r="O186" i="1"/>
  <c r="O472" i="1"/>
  <c r="O1705" i="1"/>
  <c r="O2582" i="1"/>
  <c r="O4093" i="1"/>
  <c r="O2326" i="1"/>
  <c r="O3757" i="1"/>
  <c r="O1129" i="1"/>
  <c r="O2231" i="1"/>
  <c r="O3727" i="1"/>
  <c r="O1357" i="1"/>
  <c r="O3502" i="1"/>
  <c r="O2146" i="1"/>
  <c r="O2816" i="1"/>
  <c r="O2640" i="1"/>
  <c r="O955" i="1"/>
  <c r="O125" i="1"/>
  <c r="O541" i="1"/>
  <c r="O2818" i="1"/>
  <c r="O2234" i="1"/>
  <c r="O2481" i="1"/>
  <c r="O461" i="1"/>
  <c r="O543" i="1"/>
  <c r="O937" i="1"/>
  <c r="O940" i="1"/>
  <c r="O1101" i="1"/>
  <c r="O1173" i="1"/>
  <c r="O1231" i="1"/>
  <c r="O1449" i="1"/>
  <c r="O1485" i="1"/>
  <c r="O1598" i="1"/>
  <c r="O1834" i="1"/>
  <c r="O1906" i="1"/>
  <c r="O1990" i="1"/>
  <c r="O2002" i="1"/>
  <c r="O2130" i="1"/>
  <c r="O2356" i="1"/>
  <c r="O2393" i="1"/>
  <c r="O2564" i="1"/>
  <c r="O2694" i="1"/>
  <c r="O2764" i="1"/>
  <c r="O2768" i="1"/>
  <c r="O2796" i="1"/>
  <c r="O2904" i="1"/>
  <c r="O3096" i="1"/>
  <c r="O3103" i="1"/>
  <c r="O3744" i="1"/>
  <c r="O3749" i="1"/>
  <c r="O3857" i="1"/>
  <c r="O3883" i="1"/>
  <c r="O3903" i="1"/>
  <c r="O3943" i="1"/>
  <c r="O3952" i="1"/>
  <c r="O3954" i="1"/>
  <c r="O4011" i="1"/>
  <c r="O4068" i="1"/>
  <c r="O815" i="1"/>
  <c r="O592" i="1"/>
  <c r="O2268" i="1"/>
  <c r="O3907" i="1"/>
  <c r="O1414" i="1"/>
  <c r="O912" i="1"/>
  <c r="O1825" i="1"/>
  <c r="O3329" i="1"/>
  <c r="O1915" i="1"/>
  <c r="O3195" i="1"/>
  <c r="O2807" i="1"/>
  <c r="O1356" i="1"/>
  <c r="O1150" i="1"/>
  <c r="O2858" i="1"/>
  <c r="O3961" i="1"/>
  <c r="O3551" i="1"/>
  <c r="O2266" i="1"/>
  <c r="O3397" i="1"/>
  <c r="O1289" i="1"/>
  <c r="O1404" i="1"/>
  <c r="O945" i="1"/>
  <c r="O1687" i="1"/>
  <c r="O3142" i="1"/>
  <c r="O1038" i="1"/>
  <c r="O1091" i="1"/>
  <c r="O710" i="1"/>
  <c r="O2852" i="1"/>
  <c r="O3246" i="1"/>
  <c r="O2253" i="1"/>
  <c r="O1223" i="1"/>
  <c r="O4060" i="1"/>
  <c r="O2697" i="1"/>
  <c r="O3080" i="1"/>
  <c r="O2022" i="1"/>
  <c r="O2819" i="1"/>
  <c r="O3053" i="1"/>
  <c r="O3848" i="1"/>
  <c r="O1108" i="1"/>
  <c r="O647" i="1"/>
  <c r="O1157" i="1"/>
  <c r="O1562" i="1"/>
  <c r="O2502" i="1"/>
  <c r="O603" i="1"/>
  <c r="O2850" i="1"/>
  <c r="O3677" i="1"/>
  <c r="O2996" i="1"/>
  <c r="O1145" i="1"/>
  <c r="O1112" i="1"/>
  <c r="O1472" i="1"/>
  <c r="O1925" i="1"/>
  <c r="O3137" i="1"/>
  <c r="O2558" i="1"/>
  <c r="O3332" i="1"/>
  <c r="O2581" i="1"/>
  <c r="O2126" i="1"/>
  <c r="O2157" i="1"/>
  <c r="O3992" i="1"/>
  <c r="O3560" i="1"/>
  <c r="O4104" i="1"/>
  <c r="O2660" i="1"/>
  <c r="O3207" i="1"/>
  <c r="O860" i="1"/>
  <c r="O3973" i="1"/>
  <c r="O2218" i="1"/>
  <c r="O3589" i="1"/>
  <c r="O457" i="1"/>
  <c r="O720" i="1"/>
  <c r="O867" i="1"/>
  <c r="O2169" i="1"/>
  <c r="O2438" i="1"/>
  <c r="O2868" i="1"/>
  <c r="O3968" i="1"/>
  <c r="O2403" i="1"/>
  <c r="O3417" i="1"/>
  <c r="O2741" i="1"/>
  <c r="O2238" i="1"/>
  <c r="O1023" i="1"/>
  <c r="O1738" i="1"/>
  <c r="O97" i="1"/>
  <c r="O2603" i="1"/>
  <c r="O2171" i="1"/>
  <c r="O926" i="1"/>
  <c r="O17" i="1"/>
  <c r="O2137" i="1"/>
  <c r="O96" i="1"/>
  <c r="O3842" i="1"/>
  <c r="O2737" i="1"/>
  <c r="O884" i="1"/>
  <c r="O2629" i="1"/>
  <c r="O3822" i="1"/>
  <c r="O2232" i="1"/>
  <c r="O881" i="1"/>
  <c r="O1391" i="1"/>
  <c r="O2258" i="1"/>
  <c r="O1041" i="1"/>
  <c r="O2134" i="1"/>
  <c r="O1711" i="1"/>
  <c r="O1909" i="1"/>
  <c r="O2132" i="1"/>
  <c r="O2324" i="1"/>
  <c r="O2235" i="1"/>
  <c r="O1382" i="1"/>
  <c r="O70" i="1"/>
  <c r="O3565" i="1"/>
  <c r="O3072" i="1"/>
  <c r="O2918" i="1"/>
  <c r="O450" i="1"/>
  <c r="O555" i="1"/>
  <c r="O1596" i="1"/>
  <c r="O2372" i="1"/>
  <c r="O2077" i="1"/>
  <c r="O699" i="1"/>
  <c r="O458" i="1"/>
  <c r="O157" i="1"/>
  <c r="O3071" i="1"/>
  <c r="O2837" i="1"/>
  <c r="O3672" i="1"/>
  <c r="O150" i="1"/>
  <c r="O215" i="1"/>
  <c r="O571" i="1"/>
  <c r="O576" i="1"/>
  <c r="O619" i="1"/>
  <c r="O939" i="1"/>
  <c r="O941" i="1"/>
  <c r="O1135" i="1"/>
  <c r="O1544" i="1"/>
  <c r="O1573" i="1"/>
  <c r="O1740" i="1"/>
  <c r="O1795" i="1"/>
  <c r="O2865" i="1"/>
  <c r="O2911" i="1"/>
  <c r="O3477" i="1"/>
  <c r="O3578" i="1"/>
  <c r="O3866" i="1"/>
  <c r="O4007" i="1"/>
  <c r="O4094" i="1"/>
  <c r="O2842" i="1"/>
  <c r="O2131" i="1"/>
  <c r="O2153" i="1"/>
  <c r="O920" i="1"/>
  <c r="O3452" i="1"/>
  <c r="O76" i="1"/>
  <c r="O858" i="1"/>
  <c r="O721" i="1"/>
  <c r="O1194" i="1"/>
  <c r="O1235" i="1"/>
  <c r="O3294" i="1"/>
  <c r="O964" i="1"/>
  <c r="O1500" i="1"/>
  <c r="O1790" i="1"/>
  <c r="O2319" i="1"/>
  <c r="O2953" i="1"/>
  <c r="O2785" i="1"/>
  <c r="O850" i="1"/>
  <c r="O2906" i="1"/>
  <c r="O3136" i="1"/>
  <c r="O933" i="1"/>
  <c r="O1084" i="1"/>
  <c r="O3085" i="1"/>
  <c r="O1082" i="1"/>
  <c r="O4075" i="1"/>
  <c r="O2382" i="1"/>
  <c r="O2864" i="1"/>
  <c r="O3642" i="1"/>
  <c r="O3981" i="1"/>
  <c r="O3590" i="1"/>
  <c r="O2742" i="1"/>
  <c r="O865" i="1"/>
  <c r="O890" i="1"/>
  <c r="O1688" i="1"/>
  <c r="O1875" i="1"/>
  <c r="O2601" i="1"/>
  <c r="O3311" i="1"/>
  <c r="O2158" i="1"/>
  <c r="O1118" i="1"/>
  <c r="O3285" i="1"/>
  <c r="O735" i="1"/>
  <c r="O1104" i="1"/>
  <c r="O2650" i="1"/>
  <c r="O3461" i="1"/>
  <c r="O1164" i="1"/>
  <c r="O1483" i="1"/>
  <c r="O2693" i="1"/>
  <c r="O2702" i="1"/>
  <c r="O3794" i="1"/>
  <c r="O3889" i="1"/>
  <c r="O3997" i="1"/>
  <c r="O2757" i="1"/>
  <c r="O3619" i="1"/>
  <c r="O467" i="1"/>
  <c r="O1402" i="1"/>
  <c r="O2504" i="1"/>
  <c r="O1877" i="1"/>
  <c r="O1918" i="1"/>
  <c r="O2405" i="1"/>
  <c r="O460" i="1"/>
  <c r="O516" i="1"/>
  <c r="O3088" i="1"/>
  <c r="O4105" i="1"/>
  <c r="O428" i="1"/>
  <c r="O595" i="1"/>
  <c r="O456" i="1"/>
  <c r="O607" i="1"/>
  <c r="O1874" i="1"/>
  <c r="O2521" i="1"/>
  <c r="O3431" i="1"/>
  <c r="O3910" i="1"/>
  <c r="O1067" i="1"/>
  <c r="O1105" i="1"/>
  <c r="O775" i="1"/>
  <c r="O1488" i="1"/>
  <c r="O4051" i="1"/>
  <c r="O2854" i="1"/>
  <c r="O85" i="1"/>
  <c r="O2880" i="1"/>
  <c r="O2260" i="1"/>
  <c r="O234" i="1"/>
  <c r="O4113" i="1"/>
  <c r="O601" i="1"/>
  <c r="O2353" i="1"/>
  <c r="O151" i="1"/>
  <c r="O468" i="1"/>
  <c r="O3706" i="1"/>
  <c r="O3564" i="1"/>
  <c r="O2203" i="1"/>
  <c r="O4" i="1"/>
  <c r="O154" i="1"/>
  <c r="O914" i="1"/>
  <c r="O1055" i="1"/>
  <c r="O1077" i="1"/>
  <c r="O1111" i="1"/>
  <c r="O1430" i="1"/>
  <c r="O1456" i="1"/>
  <c r="O1494" i="1"/>
  <c r="O1585" i="1"/>
  <c r="O2349" i="1"/>
  <c r="O2410" i="1"/>
  <c r="O2508" i="1"/>
  <c r="O2643" i="1"/>
  <c r="O3144" i="1"/>
  <c r="O3649" i="1"/>
  <c r="O3928" i="1"/>
  <c r="O3964" i="1"/>
  <c r="O4010" i="1"/>
  <c r="O4065" i="1"/>
  <c r="O4095" i="1"/>
  <c r="O3013" i="1"/>
  <c r="O3190" i="1"/>
  <c r="O1552" i="1"/>
  <c r="O2274" i="1"/>
  <c r="O4112" i="1"/>
  <c r="O882" i="1"/>
  <c r="O588" i="1"/>
  <c r="O1581" i="1"/>
  <c r="O2822" i="1"/>
  <c r="O486" i="1"/>
  <c r="O2335" i="1"/>
  <c r="O3538" i="1"/>
  <c r="O156" i="1"/>
  <c r="O2695" i="1"/>
  <c r="O2866" i="1"/>
  <c r="O3055" i="1"/>
  <c r="O3873" i="1"/>
  <c r="O684" i="1"/>
  <c r="O1117" i="1"/>
  <c r="O2750" i="1"/>
  <c r="O3891" i="1"/>
  <c r="O2700" i="1"/>
  <c r="O33" i="1"/>
  <c r="O455" i="1"/>
  <c r="O596" i="1"/>
  <c r="O702" i="1"/>
  <c r="O992" i="1"/>
  <c r="O998" i="1"/>
  <c r="O1069" i="1"/>
  <c r="O1424" i="1"/>
  <c r="O1876" i="1"/>
  <c r="O2161" i="1"/>
  <c r="O2348" i="1"/>
  <c r="O2436" i="1"/>
  <c r="O2593" i="1"/>
  <c r="O3110" i="1"/>
  <c r="O3855" i="1"/>
  <c r="O4015" i="1"/>
  <c r="O3122" i="1"/>
  <c r="O1074" i="1"/>
  <c r="O1987" i="1"/>
  <c r="O3194" i="1"/>
  <c r="O505" i="1"/>
  <c r="O1661" i="1"/>
  <c r="O462" i="1"/>
  <c r="O1093" i="1"/>
  <c r="O2154" i="1"/>
  <c r="O2895" i="1"/>
  <c r="O2951" i="1"/>
  <c r="O3203" i="1"/>
  <c r="O3929" i="1"/>
  <c r="O1770" i="1"/>
  <c r="O872" i="1"/>
  <c r="O2599" i="1"/>
  <c r="O1410" i="1"/>
  <c r="O2649" i="1"/>
  <c r="O2685" i="1"/>
  <c r="O3510" i="1"/>
  <c r="O2138" i="1"/>
  <c r="O425" i="1"/>
  <c r="O2256" i="1"/>
  <c r="O127" i="1"/>
  <c r="O1160" i="1"/>
  <c r="O1560" i="1"/>
  <c r="O1721" i="1"/>
  <c r="O3399" i="1"/>
  <c r="O1801" i="1"/>
  <c r="O3989" i="1"/>
  <c r="O2327" i="1"/>
  <c r="O3662" i="1"/>
  <c r="O2769" i="1"/>
  <c r="O1070" i="1"/>
  <c r="O2766" i="1"/>
  <c r="O3962" i="1"/>
  <c r="O2140" i="1"/>
  <c r="O4092" i="1"/>
  <c r="O1095" i="1"/>
  <c r="O663" i="1"/>
  <c r="O2060" i="1"/>
  <c r="O902" i="1"/>
  <c r="O1131" i="1"/>
  <c r="O1184" i="1"/>
  <c r="O1907" i="1"/>
  <c r="O2432" i="1"/>
  <c r="O3963" i="1"/>
  <c r="O4043" i="1"/>
  <c r="O1119" i="1"/>
  <c r="O496" i="1"/>
  <c r="O3108" i="1"/>
  <c r="O4109" i="1"/>
  <c r="O3924" i="1"/>
  <c r="O2641" i="1"/>
  <c r="O122" i="1"/>
  <c r="O144" i="1"/>
  <c r="O161" i="1"/>
  <c r="O217" i="1"/>
  <c r="O484" i="1"/>
  <c r="O499" i="1"/>
  <c r="O511" i="1"/>
  <c r="O579" i="1"/>
  <c r="O599" i="1"/>
  <c r="O608" i="1"/>
  <c r="O632" i="1"/>
  <c r="O773" i="1"/>
  <c r="O849" i="1"/>
  <c r="O886" i="1"/>
  <c r="O1044" i="1"/>
  <c r="O1075" i="1"/>
  <c r="O1102" i="1"/>
  <c r="O1178" i="1"/>
  <c r="O1545" i="1"/>
  <c r="O1566" i="1"/>
  <c r="O1791" i="1"/>
  <c r="O1869" i="1"/>
  <c r="O1913" i="1"/>
  <c r="O2125" i="1"/>
  <c r="O2215" i="1"/>
  <c r="O2376" i="1"/>
  <c r="O2398" i="1"/>
  <c r="O2687" i="1"/>
  <c r="O2779" i="1"/>
  <c r="O2843" i="1"/>
  <c r="O2888" i="1"/>
  <c r="O3112" i="1"/>
  <c r="O3123" i="1"/>
  <c r="O3131" i="1"/>
  <c r="O3134" i="1"/>
  <c r="O3737" i="1"/>
  <c r="O3738" i="1"/>
  <c r="O3747" i="1"/>
  <c r="O3854" i="1"/>
  <c r="O3860" i="1"/>
  <c r="O3870" i="1"/>
  <c r="O3880" i="1"/>
  <c r="O3919" i="1"/>
  <c r="O4002" i="1"/>
  <c r="O4018" i="1"/>
  <c r="O4026" i="1"/>
  <c r="O4086" i="1"/>
  <c r="O4087" i="1"/>
  <c r="O2905" i="1"/>
  <c r="O3852" i="1"/>
  <c r="O3986" i="1"/>
  <c r="O4088" i="1"/>
  <c r="O451" i="1"/>
  <c r="O550" i="1"/>
  <c r="O875" i="1"/>
  <c r="O1080" i="1"/>
  <c r="O2763" i="1"/>
  <c r="O2825" i="1"/>
  <c r="O552" i="1"/>
  <c r="O1726" i="1"/>
  <c r="O2743" i="1"/>
  <c r="O2978" i="1"/>
  <c r="O551" i="1"/>
  <c r="O2155" i="1"/>
  <c r="O2656" i="1"/>
  <c r="O2921" i="1"/>
  <c r="O2133" i="1"/>
  <c r="O2415" i="1"/>
  <c r="O999" i="1"/>
  <c r="O2425" i="1"/>
  <c r="O3990" i="1"/>
  <c r="O676" i="1"/>
  <c r="O1088" i="1"/>
  <c r="O1409" i="1"/>
  <c r="O1437" i="1"/>
  <c r="O1757" i="1"/>
  <c r="O1812" i="1"/>
  <c r="O3644" i="1"/>
  <c r="O3076" i="1"/>
  <c r="O2538" i="1"/>
  <c r="O4021" i="1"/>
  <c r="O2726" i="1"/>
  <c r="O779" i="1"/>
  <c r="O2892" i="1"/>
  <c r="O3959" i="1"/>
  <c r="O4044" i="1"/>
  <c r="O1103" i="1"/>
  <c r="O4067" i="1"/>
  <c r="O1099" i="1"/>
  <c r="O3126" i="1"/>
  <c r="O694" i="1"/>
  <c r="O1821" i="1"/>
  <c r="O1407" i="1"/>
  <c r="O1420" i="1"/>
  <c r="O1123" i="1"/>
  <c r="O2897" i="1"/>
  <c r="O4004" i="1"/>
  <c r="O194" i="1"/>
  <c r="O1171" i="1"/>
  <c r="O169" i="1"/>
  <c r="O514" i="1"/>
  <c r="O1717" i="1"/>
  <c r="O3105" i="1"/>
  <c r="O3868" i="1"/>
  <c r="O3942" i="1"/>
  <c r="O3972" i="1"/>
  <c r="O2135" i="1"/>
  <c r="O2162" i="1"/>
  <c r="O2690" i="1"/>
  <c r="O163" i="1"/>
  <c r="O442" i="1"/>
  <c r="O445" i="1"/>
  <c r="O449" i="1"/>
  <c r="O586" i="1"/>
  <c r="O611" i="1"/>
  <c r="O765" i="1"/>
  <c r="O1092" i="1"/>
  <c r="O1115" i="1"/>
  <c r="O1121" i="1"/>
  <c r="O1128" i="1"/>
  <c r="O1141" i="1"/>
  <c r="O1180" i="1"/>
  <c r="O1244" i="1"/>
  <c r="O1408" i="1"/>
  <c r="O1484" i="1"/>
  <c r="O1501" i="1"/>
  <c r="O1583" i="1"/>
  <c r="O1696" i="1"/>
  <c r="O1703" i="1"/>
  <c r="O1865" i="1"/>
  <c r="O2128" i="1"/>
  <c r="O2418" i="1"/>
  <c r="O2442" i="1"/>
  <c r="O2588" i="1"/>
  <c r="O2591" i="1"/>
  <c r="O2759" i="1"/>
  <c r="O2851" i="1"/>
  <c r="O2889" i="1"/>
  <c r="O3067" i="1"/>
  <c r="O3121" i="1"/>
  <c r="O3797" i="1"/>
  <c r="O3808" i="1"/>
  <c r="O3917" i="1"/>
  <c r="O3927" i="1"/>
  <c r="O3941" i="1"/>
  <c r="O3947" i="1"/>
  <c r="O3996" i="1"/>
  <c r="O4009" i="1"/>
  <c r="O4081" i="1"/>
  <c r="O734" i="1"/>
  <c r="O422" i="1"/>
  <c r="O432" i="1"/>
  <c r="O4013" i="1"/>
  <c r="O2245" i="1"/>
  <c r="O159" i="1"/>
  <c r="O562" i="1"/>
  <c r="O638" i="1"/>
  <c r="O1904" i="1"/>
  <c r="O2662" i="1"/>
  <c r="O507" i="1"/>
  <c r="O1125" i="1"/>
  <c r="O1132" i="1"/>
  <c r="O1116" i="1"/>
  <c r="O3602" i="1"/>
  <c r="O427" i="1"/>
  <c r="O546" i="1"/>
  <c r="O598" i="1"/>
  <c r="O640" i="1"/>
  <c r="O1046" i="1"/>
  <c r="O1083" i="1"/>
  <c r="O1094" i="1"/>
  <c r="O1543" i="1"/>
  <c r="O1881" i="1"/>
  <c r="O2903" i="1"/>
  <c r="O3995" i="1"/>
  <c r="O983" i="1"/>
  <c r="O2950" i="1"/>
  <c r="O1413" i="1"/>
  <c r="O2877" i="1"/>
  <c r="O580" i="1"/>
  <c r="O637" i="1"/>
  <c r="O668" i="1"/>
  <c r="O780" i="1"/>
  <c r="O1867" i="1"/>
  <c r="O1917" i="1"/>
  <c r="O2362" i="1"/>
  <c r="O4008" i="1"/>
  <c r="O4074" i="1"/>
  <c r="O1813" i="1"/>
  <c r="O2396" i="1"/>
  <c r="O3807" i="1"/>
  <c r="O3906" i="1"/>
  <c r="O4084" i="1"/>
  <c r="O1183" i="1"/>
  <c r="O123" i="1"/>
  <c r="O173" i="1"/>
  <c r="O196" i="1"/>
  <c r="O214" i="1"/>
  <c r="O216" i="1"/>
  <c r="O437" i="1"/>
  <c r="O447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984" i="1"/>
  <c r="O1049" i="1"/>
  <c r="O1113" i="1"/>
  <c r="O1130" i="1"/>
  <c r="O1136" i="1"/>
  <c r="O1318" i="1"/>
  <c r="O1412" i="1"/>
  <c r="O1416" i="1"/>
  <c r="O1422" i="1"/>
  <c r="O1442" i="1"/>
  <c r="O1452" i="1"/>
  <c r="O1453" i="1"/>
  <c r="O1499" i="1"/>
  <c r="O1547" i="1"/>
  <c r="O1589" i="1"/>
  <c r="O1595" i="1"/>
  <c r="O1600" i="1"/>
  <c r="O1704" i="1"/>
  <c r="O1724" i="1"/>
  <c r="O1729" i="1"/>
  <c r="O1736" i="1"/>
  <c r="O1741" i="1"/>
  <c r="O1988" i="1"/>
  <c r="O1994" i="1"/>
  <c r="O2148" i="1"/>
  <c r="O2150" i="1"/>
  <c r="O2156" i="1"/>
  <c r="O2346" i="1"/>
  <c r="O2386" i="1"/>
  <c r="O2420" i="1"/>
  <c r="O2423" i="1"/>
  <c r="O2424" i="1"/>
  <c r="O2427" i="1"/>
  <c r="O2429" i="1"/>
  <c r="O2430" i="1"/>
  <c r="O2433" i="1"/>
  <c r="O2434" i="1"/>
  <c r="O2584" i="1"/>
  <c r="O2585" i="1"/>
  <c r="O2596" i="1"/>
  <c r="O2691" i="1"/>
  <c r="O2696" i="1"/>
  <c r="O2771" i="1"/>
  <c r="O2775" i="1"/>
  <c r="O2909" i="1"/>
  <c r="O2912" i="1"/>
  <c r="O2915" i="1"/>
  <c r="O2916" i="1"/>
  <c r="O2943" i="1"/>
  <c r="O2948" i="1"/>
  <c r="O3057" i="1"/>
  <c r="O3060" i="1"/>
  <c r="O3074" i="1"/>
  <c r="O3119" i="1"/>
  <c r="O3202" i="1"/>
  <c r="O3631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115" i="1"/>
  <c r="O124" i="1"/>
  <c r="D16" i="13"/>
  <c r="C16" i="13"/>
  <c r="B16" i="13"/>
  <c r="D13" i="13"/>
  <c r="B13" i="13"/>
  <c r="B12" i="13"/>
  <c r="B11" i="13"/>
  <c r="B10" i="13"/>
  <c r="B9" i="13"/>
  <c r="B8" i="13"/>
  <c r="B7" i="13"/>
  <c r="B6" i="13"/>
  <c r="B5" i="13"/>
  <c r="B4" i="13"/>
  <c r="C13" i="13"/>
  <c r="C12" i="13"/>
  <c r="C11" i="13"/>
  <c r="C10" i="13"/>
  <c r="C9" i="13"/>
  <c r="C8" i="13"/>
  <c r="C7" i="13"/>
  <c r="C6" i="13"/>
  <c r="C5" i="13"/>
  <c r="C4" i="13"/>
  <c r="D12" i="13"/>
  <c r="D11" i="13"/>
  <c r="D10" i="13"/>
  <c r="D9" i="13"/>
  <c r="D8" i="13"/>
  <c r="D7" i="13"/>
  <c r="D6" i="13"/>
  <c r="D5" i="13"/>
  <c r="D4" i="13"/>
  <c r="D3" i="13"/>
  <c r="C3" i="13"/>
  <c r="B3" i="13"/>
  <c r="D2" i="13"/>
  <c r="C2" i="13"/>
  <c r="B2" i="13"/>
  <c r="H13" i="8"/>
  <c r="H12" i="8"/>
  <c r="H11" i="8"/>
  <c r="G13" i="8"/>
  <c r="G12" i="8"/>
  <c r="G14" i="8" s="1"/>
  <c r="G11" i="8"/>
  <c r="H6" i="8"/>
  <c r="H5" i="8"/>
  <c r="H7" i="8" s="1"/>
  <c r="H4" i="8"/>
  <c r="G6" i="8"/>
  <c r="G5" i="8"/>
  <c r="G7" i="8" s="1"/>
  <c r="G4" i="8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H9" i="8"/>
  <c r="H10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G31" i="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E3" i="5"/>
  <c r="E2" i="5"/>
  <c r="E5" i="5"/>
  <c r="E6" i="5"/>
  <c r="E4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F520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C7" i="8" l="1"/>
  <c r="E16" i="13"/>
  <c r="D15" i="13"/>
  <c r="B15" i="13"/>
  <c r="C15" i="13"/>
  <c r="E2" i="13"/>
  <c r="E12" i="13"/>
  <c r="H12" i="13" s="1"/>
  <c r="E3" i="13"/>
  <c r="F3" i="13" s="1"/>
  <c r="E13" i="13"/>
  <c r="H13" i="13" s="1"/>
  <c r="E11" i="13"/>
  <c r="G11" i="13" s="1"/>
  <c r="E10" i="13"/>
  <c r="H10" i="13" s="1"/>
  <c r="E9" i="13"/>
  <c r="G9" i="13" s="1"/>
  <c r="E8" i="13"/>
  <c r="H8" i="13" s="1"/>
  <c r="E7" i="13"/>
  <c r="G7" i="13" s="1"/>
  <c r="E6" i="13"/>
  <c r="H6" i="13" s="1"/>
  <c r="E5" i="13"/>
  <c r="H5" i="13" s="1"/>
  <c r="E4" i="13"/>
  <c r="H4" i="13" s="1"/>
  <c r="H14" i="8"/>
  <c r="C14" i="8"/>
  <c r="B14" i="8"/>
  <c r="G2" i="13" l="1"/>
  <c r="E15" i="13"/>
  <c r="H7" i="13"/>
  <c r="G6" i="13"/>
  <c r="F7" i="13"/>
  <c r="G13" i="13"/>
  <c r="G5" i="13"/>
  <c r="G3" i="13"/>
  <c r="H3" i="13"/>
  <c r="F10" i="13"/>
  <c r="F12" i="13"/>
  <c r="H11" i="13"/>
  <c r="F8" i="13"/>
  <c r="G10" i="13"/>
  <c r="F9" i="13"/>
  <c r="F4" i="13"/>
  <c r="F5" i="13"/>
  <c r="F13" i="13"/>
  <c r="G4" i="13"/>
  <c r="H9" i="13"/>
  <c r="G8" i="13"/>
  <c r="G12" i="13"/>
  <c r="F11" i="13"/>
  <c r="H2" i="13"/>
  <c r="F2" i="13"/>
  <c r="F6" i="13"/>
</calcChain>
</file>

<file path=xl/sharedStrings.xml><?xml version="1.0" encoding="utf-8"?>
<sst xmlns="http://schemas.openxmlformats.org/spreadsheetml/2006/main" count="33043" uniqueCount="8419">
  <si>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</si>
  <si>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</si>
  <si>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</si>
  <si>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</si>
  <si>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</si>
  <si>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</si>
  <si>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</si>
  <si>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</si>
  <si>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</si>
  <si>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</si>
  <si>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</si>
  <si>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</si>
  <si>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</si>
  <si>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</si>
  <si>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</si>
  <si>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</si>
  <si>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</si>
  <si>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</si>
  <si>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</si>
  <si>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</si>
  <si>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</si>
  <si>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</si>
  <si>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</si>
  <si>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</si>
  <si>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</si>
  <si>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</si>
  <si>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</si>
  <si>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</si>
  <si>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</si>
  <si>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</si>
  <si>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</si>
  <si>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</si>
  <si>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</si>
  <si>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</si>
  <si>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</si>
  <si>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</si>
  <si>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</si>
  <si>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</si>
  <si>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</si>
  <si>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</si>
  <si>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</si>
  <si>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</si>
  <si>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</si>
  <si>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</si>
  <si>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</si>
  <si>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</si>
  <si>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</si>
  <si>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</si>
  <si>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</si>
  <si>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</si>
  <si>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</si>
  <si>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</si>
  <si>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</si>
  <si>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</si>
  <si>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</si>
  <si>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</si>
  <si>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</si>
  <si>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</si>
  <si>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</si>
  <si>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</si>
  <si>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</si>
  <si>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</si>
  <si>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</si>
  <si>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</si>
  <si>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</si>
  <si>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</si>
  <si>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</si>
  <si>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</si>
  <si>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</si>
  <si>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</si>
  <si>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</si>
  <si>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</si>
  <si>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</si>
  <si>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</si>
  <si>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</si>
  <si>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</si>
  <si>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</si>
  <si>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</si>
  <si>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</si>
  <si>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</si>
  <si>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</si>
  <si>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</si>
  <si>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</si>
  <si>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</si>
  <si>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</si>
  <si>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</si>
  <si>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</si>
  <si>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</si>
  <si>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</si>
  <si>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</si>
  <si>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</si>
  <si>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</si>
  <si>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</si>
  <si>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</si>
  <si>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</si>
  <si>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</si>
  <si>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</si>
  <si>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</si>
  <si>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</si>
  <si>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</si>
  <si>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</si>
  <si>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</si>
  <si>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</si>
  <si>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</si>
  <si>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</si>
  <si>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</si>
  <si>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</si>
  <si>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</si>
  <si>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</si>
  <si>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</si>
  <si>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</si>
  <si>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</si>
  <si>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</si>
  <si>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</si>
  <si>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</si>
  <si>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</si>
  <si>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</si>
  <si>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</si>
  <si>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</si>
  <si>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</si>
  <si>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</si>
  <si>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</si>
  <si>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</si>
  <si>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</si>
  <si>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</si>
  <si>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</si>
  <si>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</si>
  <si>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</si>
  <si>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</si>
  <si>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</si>
  <si>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</si>
  <si>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</si>
  <si>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</si>
  <si>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</si>
  <si>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</si>
  <si>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</si>
  <si>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</si>
  <si>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</si>
  <si>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</si>
  <si>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</si>
  <si>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</si>
  <si>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</si>
  <si>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</si>
  <si>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</si>
  <si>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</si>
  <si>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</si>
  <si>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</si>
  <si>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</si>
  <si>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</si>
  <si>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</si>
  <si>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</si>
  <si>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</si>
  <si>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</si>
  <si>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</si>
  <si>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</si>
  <si>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</si>
  <si>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</si>
  <si>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</si>
  <si>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</si>
  <si>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</si>
  <si>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</si>
  <si>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</si>
  <si>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</si>
  <si>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</si>
  <si>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</si>
  <si>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</si>
  <si>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</si>
  <si>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</si>
  <si>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</si>
  <si>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</si>
  <si>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</si>
  <si>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</si>
  <si>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</si>
  <si>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</si>
  <si>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</si>
  <si>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</si>
  <si>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</si>
  <si>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</si>
  <si>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</si>
  <si>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</si>
  <si>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</si>
  <si>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</si>
  <si>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</si>
  <si>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</si>
  <si>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</si>
  <si>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</si>
  <si>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</si>
  <si>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</si>
  <si>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</si>
  <si>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</si>
  <si>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</si>
  <si>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</si>
  <si>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</si>
  <si>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</si>
  <si>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</si>
  <si>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</si>
  <si>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</si>
  <si>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</si>
  <si>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</si>
  <si>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</si>
  <si>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</si>
  <si>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</si>
  <si>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</si>
  <si>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</si>
  <si>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</si>
  <si>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</si>
  <si>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</si>
  <si>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</si>
  <si>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</si>
  <si>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</si>
  <si>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</si>
  <si>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</si>
  <si>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</si>
  <si>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</si>
  <si>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</si>
  <si>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</si>
  <si>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</si>
  <si>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</si>
  <si>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</si>
  <si>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</si>
  <si>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</si>
  <si>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</si>
  <si>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</si>
  <si>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</si>
  <si>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</si>
  <si>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</si>
  <si>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</si>
  <si>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</si>
  <si>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</si>
  <si>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</si>
  <si>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</si>
  <si>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</si>
  <si>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</si>
  <si>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</si>
  <si>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</si>
  <si>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</si>
  <si>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</si>
  <si>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</si>
  <si>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</si>
  <si>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</si>
  <si>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</si>
  <si>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</si>
  <si>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</si>
  <si>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</si>
  <si>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</si>
  <si>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</si>
  <si>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</si>
  <si>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</si>
  <si>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</si>
  <si>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</si>
  <si>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</si>
  <si>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</si>
  <si>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</si>
  <si>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</si>
  <si>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</si>
  <si>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</si>
  <si>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</si>
  <si>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</si>
  <si>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</si>
  <si>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</si>
  <si>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</si>
  <si>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</si>
  <si>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</si>
  <si>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</si>
  <si>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</si>
  <si>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</si>
  <si>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</si>
  <si>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</si>
  <si>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</si>
  <si>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</si>
  <si>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</si>
  <si>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</si>
  <si>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</si>
  <si>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</si>
  <si>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</si>
  <si>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</si>
  <si>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</si>
  <si>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</si>
  <si>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</si>
  <si>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</si>
  <si>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</si>
  <si>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</si>
  <si>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</si>
  <si>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</si>
  <si>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</si>
  <si>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</si>
  <si>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</si>
  <si>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</si>
  <si>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</si>
  <si>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</si>
  <si>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</si>
  <si>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</si>
  <si>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</si>
  <si>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</si>
  <si>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</si>
  <si>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</si>
  <si>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</si>
  <si>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</si>
  <si>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</si>
  <si>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</si>
  <si>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</si>
  <si>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</si>
  <si>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</si>
  <si>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</si>
  <si>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</si>
  <si>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</si>
  <si>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</si>
  <si>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</si>
  <si>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</si>
  <si>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</si>
  <si>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</si>
  <si>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</si>
  <si>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</si>
  <si>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</si>
  <si>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</si>
  <si>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</si>
  <si>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</si>
  <si>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</si>
  <si>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</si>
  <si>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</si>
  <si>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</si>
  <si>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</si>
  <si>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</si>
  <si>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</si>
  <si>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</si>
  <si>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</si>
  <si>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</si>
  <si>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</si>
  <si>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</si>
  <si>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</si>
  <si>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</si>
  <si>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</si>
  <si>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</si>
  <si>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</si>
  <si>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</si>
  <si>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</si>
  <si>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</si>
  <si>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</si>
  <si>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</si>
  <si>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</si>
  <si>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</si>
  <si>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</si>
  <si>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</si>
  <si>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</si>
  <si>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</si>
  <si>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</si>
  <si>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</si>
  <si>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</si>
  <si>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</si>
  <si>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</si>
  <si>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</si>
  <si>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</si>
  <si>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</si>
  <si>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</si>
  <si>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</si>
  <si>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</si>
  <si>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</si>
  <si>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</si>
  <si>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</si>
  <si>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</si>
  <si>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</si>
  <si>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</si>
  <si>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</si>
  <si>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</si>
  <si>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</si>
  <si>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</si>
  <si>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</si>
  <si>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</si>
  <si>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</si>
  <si>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</si>
  <si>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</si>
  <si>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</si>
  <si>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</si>
  <si>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</si>
  <si>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</si>
  <si>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</si>
  <si>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</si>
  <si>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</si>
  <si>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</si>
  <si>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</si>
  <si>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</si>
  <si>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</si>
  <si>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</si>
  <si>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</si>
  <si>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</si>
  <si>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</si>
  <si>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</si>
  <si>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</si>
  <si>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</si>
  <si>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</si>
  <si>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</si>
  <si>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</si>
  <si>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</si>
  <si>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</si>
  <si>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</si>
  <si>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</si>
  <si>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</si>
  <si>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</si>
  <si>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</si>
  <si>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</si>
  <si>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</si>
  <si>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</si>
  <si>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</si>
  <si>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</si>
  <si>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</si>
  <si>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</si>
  <si>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</si>
  <si>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</si>
  <si>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</si>
  <si>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</si>
  <si>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</si>
  <si>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</si>
  <si>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</si>
  <si>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</si>
  <si>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</si>
  <si>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</si>
  <si>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</si>
  <si>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</si>
  <si>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</si>
  <si>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</si>
  <si>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</si>
  <si>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</si>
  <si>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</si>
  <si>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</si>
  <si>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</si>
  <si>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</si>
  <si>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</si>
  <si>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</si>
  <si>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</si>
  <si>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</si>
  <si>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</si>
  <si>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</si>
  <si>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</si>
  <si>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</si>
  <si>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</si>
  <si>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</si>
  <si>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</si>
  <si>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</si>
  <si>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</si>
  <si>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</si>
  <si>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</si>
  <si>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</si>
  <si>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</si>
  <si>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</si>
  <si>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</si>
  <si>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</si>
  <si>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</si>
  <si>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</si>
  <si>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</si>
  <si>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</si>
  <si>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</si>
  <si>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</si>
  <si>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</si>
  <si>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</si>
  <si>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</si>
  <si>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</si>
  <si>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</si>
  <si>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</si>
  <si>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</si>
  <si>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</si>
  <si>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</si>
  <si>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</si>
  <si>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</si>
  <si>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</si>
  <si>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</si>
  <si>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</si>
  <si>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</si>
  <si>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</si>
  <si>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</si>
  <si>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</si>
  <si>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</si>
  <si>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</si>
  <si>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</si>
  <si>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</si>
  <si>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</si>
  <si>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</si>
  <si>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</si>
  <si>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</si>
  <si>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</si>
  <si>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</si>
  <si>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</si>
  <si>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</si>
  <si>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</si>
  <si>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</si>
  <si>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</si>
  <si>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</si>
  <si>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</si>
  <si>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</si>
  <si>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</si>
  <si>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</si>
  <si>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</si>
  <si>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</si>
  <si>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</si>
  <si>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</si>
  <si>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</si>
  <si>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</si>
  <si>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</si>
  <si>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</si>
  <si>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</si>
  <si>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</si>
  <si>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</si>
  <si>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</si>
  <si>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</si>
  <si>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</si>
  <si>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</si>
  <si>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</si>
  <si>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</si>
  <si>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</si>
  <si>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</si>
  <si>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</si>
  <si>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</si>
  <si>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</si>
  <si>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</si>
  <si>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</si>
  <si>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</si>
  <si>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</si>
  <si>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</si>
  <si>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</si>
  <si>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</si>
  <si>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</si>
  <si>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</si>
  <si>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</si>
  <si>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</si>
  <si>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</si>
  <si>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</si>
  <si>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</si>
  <si>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</si>
  <si>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</si>
  <si>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</si>
  <si>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</si>
  <si>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</si>
  <si>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</si>
  <si>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</si>
  <si>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</si>
  <si>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</si>
  <si>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</si>
  <si>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</si>
  <si>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</si>
  <si>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</si>
  <si>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</si>
  <si>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</si>
  <si>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</si>
  <si>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</si>
  <si>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</si>
  <si>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</si>
  <si>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</si>
  <si>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</si>
  <si>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</si>
  <si>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</si>
  <si>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</si>
  <si>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</si>
  <si>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</si>
  <si>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</si>
  <si>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</si>
  <si>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</si>
  <si>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</si>
  <si>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</si>
  <si>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</si>
  <si>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</si>
  <si>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</si>
  <si>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</si>
  <si>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</si>
  <si>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</si>
  <si>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</si>
  <si>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</si>
  <si>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</si>
  <si>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</si>
  <si>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</si>
  <si>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</si>
  <si>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</si>
  <si>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</si>
  <si>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</si>
  <si>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</si>
  <si>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</si>
  <si>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</si>
  <si>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</si>
  <si>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</si>
  <si>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</si>
  <si>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</si>
  <si>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</si>
  <si>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</si>
  <si>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</si>
  <si>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</si>
  <si>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</si>
  <si>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</si>
  <si>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</si>
  <si>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</si>
  <si>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</si>
  <si>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</si>
  <si>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</si>
  <si>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</si>
  <si>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</si>
  <si>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</si>
  <si>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</si>
  <si>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</si>
  <si>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</si>
  <si>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</si>
  <si>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</si>
  <si>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</si>
  <si>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</si>
  <si>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</si>
  <si>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</si>
  <si>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</si>
  <si>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</si>
  <si>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</si>
  <si>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</si>
  <si>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</si>
  <si>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</si>
  <si>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</si>
  <si>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</si>
  <si>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</si>
  <si>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</si>
  <si>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</si>
  <si>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</si>
  <si>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</si>
  <si>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</si>
  <si>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</si>
  <si>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</si>
  <si>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</si>
  <si>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</si>
  <si>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</si>
  <si>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</si>
  <si>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</si>
  <si>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</si>
  <si>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</si>
  <si>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</si>
  <si>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</si>
  <si>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</si>
  <si>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</si>
  <si>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</si>
  <si>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</si>
  <si>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</si>
  <si>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</si>
  <si>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</si>
  <si>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</si>
  <si>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</si>
  <si>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</si>
  <si>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</si>
  <si>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</si>
  <si>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</si>
  <si>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</si>
  <si>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</si>
  <si>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</si>
  <si>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</si>
  <si>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</si>
  <si>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</si>
  <si>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</si>
  <si>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</si>
  <si>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</si>
  <si>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</si>
  <si>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</si>
  <si>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</si>
  <si>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</si>
  <si>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</si>
  <si>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</si>
  <si>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</si>
  <si>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</si>
  <si>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</si>
  <si>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</si>
  <si>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</si>
  <si>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</si>
  <si>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</si>
  <si>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</si>
  <si>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</si>
  <si>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</si>
  <si>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</si>
  <si>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</si>
  <si>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</si>
  <si>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</si>
  <si>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</si>
  <si>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</si>
  <si>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</si>
  <si>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</si>
  <si>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</si>
  <si>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</si>
  <si>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</si>
  <si>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</si>
  <si>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</si>
  <si>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</si>
  <si>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</si>
  <si>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</si>
  <si>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</si>
  <si>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</si>
  <si>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</si>
  <si>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</si>
  <si>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</si>
  <si>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</si>
  <si>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</si>
  <si>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</si>
  <si>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</si>
  <si>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</si>
  <si>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</si>
  <si>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</si>
  <si>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</si>
  <si>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</si>
  <si>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</si>
  <si>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</si>
  <si>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</si>
  <si>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</si>
  <si>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</si>
  <si>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</si>
  <si>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</si>
  <si>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</si>
  <si>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</si>
  <si>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</si>
  <si>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</si>
  <si>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</si>
  <si>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</si>
  <si>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</si>
  <si>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</si>
  <si>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</si>
  <si>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</si>
  <si>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</si>
  <si>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</si>
  <si>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</si>
  <si>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</si>
  <si>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</si>
  <si>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</si>
  <si>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</si>
  <si>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</si>
  <si>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</si>
  <si>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</si>
  <si>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</si>
  <si>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</si>
  <si>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</si>
  <si>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</si>
  <si>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</si>
  <si>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</si>
  <si>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</si>
  <si>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</si>
  <si>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</si>
  <si>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</si>
  <si>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</si>
  <si>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</si>
  <si>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</si>
  <si>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</si>
  <si>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</si>
  <si>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</si>
  <si>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</si>
  <si>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</si>
  <si>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</si>
  <si>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</si>
  <si>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</si>
  <si>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</si>
  <si>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</si>
  <si>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</si>
  <si>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</si>
  <si>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</si>
  <si>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</si>
  <si>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</si>
  <si>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</si>
  <si>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</si>
  <si>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</si>
  <si>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</si>
  <si>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</si>
  <si>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</si>
  <si>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</si>
  <si>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</si>
  <si>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</si>
  <si>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</si>
  <si>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</si>
  <si>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</si>
  <si>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</si>
  <si>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</si>
  <si>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</si>
  <si>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</si>
  <si>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</si>
  <si>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</si>
  <si>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</si>
  <si>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</si>
  <si>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</si>
  <si>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</si>
  <si>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</si>
  <si>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</si>
  <si>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</si>
  <si>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</si>
  <si>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</si>
  <si>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</si>
  <si>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</si>
  <si>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</si>
  <si>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</si>
  <si>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</si>
  <si>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</si>
  <si>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</si>
  <si>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</si>
  <si>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</si>
  <si>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</si>
  <si>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</si>
  <si>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</si>
  <si>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</si>
  <si>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</si>
  <si>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</si>
  <si>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</si>
  <si>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</si>
  <si>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</si>
  <si>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</si>
  <si>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</si>
  <si>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</si>
  <si>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</si>
  <si>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</si>
  <si>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</si>
  <si>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</si>
  <si>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</si>
  <si>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</si>
  <si>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</si>
  <si>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</si>
  <si>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</si>
  <si>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</si>
  <si>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</si>
  <si>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</si>
  <si>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</si>
  <si>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</si>
  <si>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</si>
  <si>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</si>
  <si>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</si>
  <si>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</si>
  <si>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</si>
  <si>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</si>
  <si>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</si>
  <si>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</si>
  <si>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</si>
  <si>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</si>
  <si>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</si>
  <si>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</si>
  <si>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</si>
  <si>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</si>
  <si>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</si>
  <si>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</si>
  <si>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</si>
  <si>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</si>
  <si>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</si>
  <si>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</si>
  <si>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</si>
  <si>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</si>
  <si>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</si>
  <si>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</si>
  <si>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</si>
  <si>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</si>
  <si>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</si>
  <si>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</si>
  <si>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</si>
  <si>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</si>
  <si>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</si>
  <si>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</si>
  <si>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</si>
  <si>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</si>
  <si>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</si>
  <si>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</si>
  <si>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</si>
  <si>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</si>
  <si>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</si>
  <si>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</si>
  <si>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</si>
  <si>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</si>
  <si>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</si>
  <si>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</si>
  <si>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</si>
  <si>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</si>
  <si>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</si>
  <si>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</si>
  <si>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</si>
  <si>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</si>
  <si>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</si>
  <si>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</si>
  <si>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</si>
  <si>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</si>
  <si>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</si>
  <si>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</si>
  <si>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</si>
  <si>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</si>
  <si>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</si>
  <si>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</si>
  <si>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</si>
  <si>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</si>
  <si>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</si>
  <si>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</si>
  <si>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</si>
  <si>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</si>
  <si>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</si>
  <si>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</si>
  <si>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</si>
  <si>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</si>
  <si>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</si>
  <si>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</si>
  <si>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</si>
  <si>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</si>
  <si>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</si>
  <si>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</si>
  <si>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</si>
  <si>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</si>
  <si>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</si>
  <si>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</si>
  <si>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</si>
  <si>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</si>
  <si>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</si>
  <si>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</si>
  <si>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</si>
  <si>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</si>
  <si>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</si>
  <si>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</si>
  <si>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</si>
  <si>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</si>
  <si>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</si>
  <si>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</si>
  <si>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</si>
  <si>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</si>
  <si>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</si>
  <si>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</si>
  <si>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</si>
  <si>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</si>
  <si>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</si>
  <si>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</si>
  <si>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</si>
  <si>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</si>
  <si>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</si>
  <si>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</si>
  <si>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</si>
  <si>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</si>
  <si>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</si>
  <si>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</si>
  <si>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</si>
  <si>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</si>
  <si>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</si>
  <si>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</si>
  <si>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</si>
  <si>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</si>
  <si>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</si>
  <si>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</si>
  <si>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</si>
  <si>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</si>
  <si>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</si>
  <si>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</si>
  <si>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</si>
  <si>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</si>
  <si>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</si>
  <si>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</si>
  <si>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</si>
  <si>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</si>
  <si>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</si>
  <si>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</si>
  <si>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</si>
  <si>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</si>
  <si>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</si>
  <si>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</si>
  <si>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</si>
  <si>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</si>
  <si>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</si>
  <si>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</si>
  <si>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</si>
  <si>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</si>
  <si>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</si>
  <si>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</si>
  <si>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</si>
  <si>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</si>
  <si>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</si>
  <si>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</si>
  <si>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</si>
  <si>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</si>
  <si>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</si>
  <si>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</si>
  <si>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</si>
  <si>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</si>
  <si>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</si>
  <si>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</si>
  <si>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</si>
  <si>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</si>
  <si>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</si>
  <si>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</si>
  <si>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</si>
  <si>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</si>
  <si>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</si>
  <si>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</si>
  <si>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</si>
  <si>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</si>
  <si>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</si>
  <si>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</si>
  <si>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</si>
  <si>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</si>
  <si>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</si>
  <si>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</si>
  <si>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</si>
  <si>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</si>
  <si>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</si>
  <si>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</si>
  <si>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</si>
  <si>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</si>
  <si>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</si>
  <si>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</si>
  <si>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</si>
  <si>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</si>
  <si>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</si>
  <si>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</si>
  <si>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</si>
  <si>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</si>
  <si>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</si>
  <si>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</si>
  <si>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</si>
  <si>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</si>
  <si>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</si>
  <si>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</si>
  <si>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</si>
  <si>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</si>
  <si>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</si>
  <si>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</si>
  <si>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</si>
  <si>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</si>
  <si>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</si>
  <si>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</si>
  <si>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</si>
  <si>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</si>
  <si>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</si>
  <si>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</si>
  <si>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</si>
  <si>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</si>
  <si>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</si>
  <si>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</si>
  <si>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</si>
  <si>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</si>
  <si>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</si>
  <si>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</si>
  <si>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</si>
  <si>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</si>
  <si>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</si>
  <si>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</si>
  <si>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</si>
  <si>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</si>
  <si>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</si>
  <si>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</si>
  <si>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</si>
  <si>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</si>
  <si>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</si>
  <si>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</si>
  <si>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</si>
  <si>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</si>
  <si>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</si>
  <si>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</si>
  <si>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</si>
  <si>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</si>
  <si>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</si>
  <si>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</si>
  <si>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</si>
  <si>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</si>
  <si>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</si>
  <si>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</si>
  <si>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</si>
  <si>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</si>
  <si>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</si>
  <si>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</si>
  <si>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</si>
  <si>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</si>
  <si>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</si>
  <si>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</si>
  <si>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</si>
  <si>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</si>
  <si>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</si>
  <si>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</si>
  <si>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</si>
  <si>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</si>
  <si>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</si>
  <si>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</si>
  <si>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</si>
  <si>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</si>
  <si>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</si>
  <si>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</si>
  <si>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</si>
  <si>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</si>
  <si>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</si>
  <si>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</si>
  <si>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</si>
  <si>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</si>
  <si>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</si>
  <si>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</si>
  <si>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</si>
  <si>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</si>
  <si>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</si>
  <si>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</si>
  <si>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</si>
  <si>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</si>
  <si>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</si>
  <si>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</si>
  <si>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</si>
  <si>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</si>
  <si>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</si>
  <si>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</si>
  <si>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</si>
  <si>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</si>
  <si>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</si>
  <si>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</si>
  <si>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</si>
  <si>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</si>
  <si>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</si>
  <si>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</si>
  <si>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</si>
  <si>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</si>
  <si>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</si>
  <si>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</si>
  <si>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</si>
  <si>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</si>
  <si>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</si>
  <si>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</si>
  <si>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</si>
  <si>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</si>
  <si>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</si>
  <si>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</si>
  <si>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</si>
  <si>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</si>
  <si>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</si>
  <si>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</si>
  <si>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</si>
  <si>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</si>
  <si>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</si>
  <si>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</si>
  <si>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</si>
  <si>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</si>
  <si>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</si>
  <si>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</si>
  <si>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</si>
  <si>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</si>
  <si>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</si>
  <si>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</si>
  <si>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</si>
  <si>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</si>
  <si>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</si>
  <si>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</si>
  <si>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</si>
  <si>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</si>
  <si>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</si>
  <si>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</si>
  <si>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</si>
  <si>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</si>
  <si>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</si>
  <si>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</si>
  <si>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</si>
  <si>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</si>
  <si>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</si>
  <si>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</si>
  <si>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</si>
  <si>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</si>
  <si>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</si>
  <si>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</si>
  <si>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</si>
  <si>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</si>
  <si>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</si>
  <si>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</si>
  <si>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</si>
  <si>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</si>
  <si>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</si>
  <si>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</si>
  <si>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</si>
  <si>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</si>
  <si>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</si>
  <si>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</si>
  <si>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</si>
  <si>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</si>
  <si>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</si>
  <si>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</si>
  <si>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</si>
  <si>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</si>
  <si>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</si>
  <si>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</si>
  <si>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</si>
  <si>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</si>
  <si>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</si>
  <si>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</si>
  <si>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</si>
  <si>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</si>
  <si>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</si>
  <si>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</si>
  <si>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</si>
  <si>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</si>
  <si>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</si>
  <si>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</si>
  <si>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</si>
  <si>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</si>
  <si>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</si>
  <si>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</si>
  <si>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</si>
  <si>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</si>
  <si>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</si>
  <si>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</si>
  <si>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</si>
  <si>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</si>
  <si>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</si>
  <si>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</si>
  <si>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</si>
  <si>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</si>
  <si>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</si>
  <si>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</si>
  <si>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</si>
  <si>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</si>
  <si>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</si>
  <si>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</si>
  <si>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</si>
  <si>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</si>
  <si>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</si>
  <si>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</si>
  <si>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</si>
  <si>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</si>
  <si>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</si>
  <si>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</si>
  <si>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</si>
  <si>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</si>
  <si>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</si>
  <si>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</si>
  <si>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</si>
  <si>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</si>
  <si>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</si>
  <si>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</si>
  <si>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</si>
  <si>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</si>
  <si>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</si>
  <si>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</si>
  <si>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</si>
  <si>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</si>
  <si>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</si>
  <si>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</si>
  <si>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</si>
  <si>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</si>
  <si>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</si>
  <si>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</si>
  <si>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</si>
  <si>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</si>
  <si>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</si>
  <si>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</si>
  <si>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</si>
  <si>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</si>
  <si>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</si>
  <si>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</si>
  <si>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</si>
  <si>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</si>
  <si>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</si>
  <si>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</si>
  <si>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</si>
  <si>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</si>
  <si>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</si>
  <si>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</si>
  <si>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</si>
  <si>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</si>
  <si>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</si>
  <si>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</si>
  <si>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</si>
  <si>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</si>
  <si>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</si>
  <si>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</si>
  <si>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</si>
  <si>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</si>
  <si>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</si>
  <si>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</si>
  <si>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</si>
  <si>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</si>
  <si>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</si>
  <si>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</si>
  <si>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</si>
  <si>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</si>
  <si>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</si>
  <si>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</si>
  <si>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</si>
  <si>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</si>
  <si>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</si>
  <si>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</si>
  <si>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</si>
  <si>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</si>
  <si>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</si>
  <si>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</si>
  <si>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</si>
  <si>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</si>
  <si>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</si>
  <si>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</si>
  <si>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</si>
  <si>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</si>
  <si>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</si>
  <si>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</si>
  <si>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</si>
  <si>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</si>
  <si>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</si>
  <si>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</si>
  <si>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</si>
  <si>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</si>
  <si>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</si>
  <si>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</si>
  <si>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</si>
  <si>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</si>
  <si>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</si>
  <si>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</si>
  <si>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</si>
  <si>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</si>
  <si>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</si>
  <si>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</si>
  <si>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</si>
  <si>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</si>
  <si>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</si>
  <si>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</si>
  <si>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</si>
  <si>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</si>
  <si>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</si>
  <si>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</si>
  <si>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</si>
  <si>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</si>
  <si>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</si>
  <si>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</si>
  <si>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</si>
  <si>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</si>
  <si>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</si>
  <si>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</si>
  <si>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</si>
  <si>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</si>
  <si>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</si>
  <si>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</si>
  <si>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</si>
  <si>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</si>
  <si>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</si>
  <si>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</si>
  <si>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</si>
  <si>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</si>
  <si>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</si>
  <si>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</si>
  <si>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</si>
  <si>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</si>
  <si>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</si>
  <si>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</si>
  <si>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</si>
  <si>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</si>
  <si>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</si>
  <si>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</si>
  <si>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</si>
  <si>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</si>
  <si>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</si>
  <si>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</si>
  <si>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</si>
  <si>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</si>
  <si>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</si>
  <si>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</si>
  <si>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</si>
  <si>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</si>
  <si>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</si>
  <si>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</si>
  <si>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</si>
  <si>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</si>
  <si>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</si>
  <si>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</si>
  <si>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</si>
  <si>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</si>
  <si>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</si>
  <si>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</si>
  <si>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</si>
  <si>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</si>
  <si>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</si>
  <si>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</si>
  <si>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</si>
  <si>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</si>
  <si>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</si>
  <si>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</si>
  <si>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</si>
  <si>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</si>
  <si>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</si>
  <si>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</si>
  <si>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</si>
  <si>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</si>
  <si>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</si>
  <si>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</si>
  <si>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</si>
  <si>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</si>
  <si>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</si>
  <si>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</si>
  <si>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</si>
  <si>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</si>
  <si>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</si>
  <si>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</si>
  <si>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</si>
  <si>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</si>
  <si>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</si>
  <si>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</si>
  <si>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</si>
  <si>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</si>
  <si>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</si>
  <si>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</si>
  <si>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</si>
  <si>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</si>
  <si>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</si>
  <si>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</si>
  <si>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</si>
  <si>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</si>
  <si>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</si>
  <si>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</si>
  <si>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</si>
  <si>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</si>
  <si>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</si>
  <si>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</si>
  <si>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</si>
  <si>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</si>
  <si>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</si>
  <si>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</si>
  <si>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</si>
  <si>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</si>
  <si>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</si>
  <si>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</si>
  <si>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</si>
  <si>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</si>
  <si>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</si>
  <si>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</si>
  <si>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</si>
  <si>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</si>
  <si>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</si>
  <si>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</si>
  <si>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</si>
  <si>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</si>
  <si>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</si>
  <si>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</si>
  <si>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</si>
  <si>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</si>
  <si>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</si>
  <si>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</si>
  <si>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</si>
  <si>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</si>
  <si>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</si>
  <si>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</si>
  <si>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</si>
  <si>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</si>
  <si>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</si>
  <si>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</si>
  <si>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</si>
  <si>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</si>
  <si>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</si>
  <si>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</si>
  <si>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</si>
  <si>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</si>
  <si>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</si>
  <si>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</si>
  <si>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</si>
  <si>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</si>
  <si>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</si>
  <si>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</si>
  <si>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</si>
  <si>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</si>
  <si>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</si>
  <si>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</si>
  <si>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</si>
  <si>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</si>
  <si>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</si>
  <si>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</si>
  <si>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</si>
  <si>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</si>
  <si>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</si>
  <si>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</si>
  <si>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</si>
  <si>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</si>
  <si>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</si>
  <si>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</si>
  <si>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</si>
  <si>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</si>
  <si>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</si>
  <si>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</si>
  <si>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</si>
  <si>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</si>
  <si>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</si>
  <si>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</si>
  <si>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</si>
  <si>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</si>
  <si>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</si>
  <si>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</si>
  <si>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</si>
  <si>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</si>
  <si>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</si>
  <si>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</si>
  <si>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</si>
  <si>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</si>
  <si>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</si>
  <si>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</si>
  <si>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</si>
  <si>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</si>
  <si>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</si>
  <si>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</si>
  <si>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</si>
  <si>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</si>
  <si>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</si>
  <si>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</si>
  <si>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</si>
  <si>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</si>
  <si>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</si>
  <si>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</si>
  <si>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</si>
  <si>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</si>
  <si>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</si>
  <si>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</si>
  <si>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</si>
  <si>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</si>
  <si>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</si>
  <si>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</si>
  <si>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</si>
  <si>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</si>
  <si>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</si>
  <si>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</si>
  <si>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</si>
  <si>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</si>
  <si>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</si>
  <si>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</si>
  <si>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</si>
  <si>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</si>
  <si>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</si>
  <si>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</si>
  <si>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</si>
  <si>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</si>
  <si>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</si>
  <si>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</si>
  <si>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</si>
  <si>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</si>
  <si>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</si>
  <si>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</si>
  <si>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</si>
  <si>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</si>
  <si>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</si>
  <si>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</si>
  <si>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</si>
  <si>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</si>
  <si>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</si>
  <si>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</si>
  <si>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</si>
  <si>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</si>
  <si>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</si>
  <si>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</si>
  <si>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</si>
  <si>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</si>
  <si>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</si>
  <si>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</si>
  <si>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</si>
  <si>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</si>
  <si>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</si>
  <si>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</si>
  <si>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</si>
  <si>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</si>
  <si>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</si>
  <si>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</si>
  <si>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</si>
  <si>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</si>
  <si>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</si>
  <si>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</si>
  <si>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</si>
  <si>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</si>
  <si>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</si>
  <si>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</si>
  <si>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</si>
  <si>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</si>
  <si>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</si>
  <si>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</si>
  <si>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</si>
  <si>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</si>
  <si>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</si>
  <si>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</si>
  <si>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</si>
  <si>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</si>
  <si>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</si>
  <si>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</si>
  <si>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</si>
  <si>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</si>
  <si>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</si>
  <si>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</si>
  <si>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</si>
  <si>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</si>
  <si>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</si>
  <si>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</si>
  <si>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</si>
  <si>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</si>
  <si>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</si>
  <si>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</si>
  <si>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</si>
  <si>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</si>
  <si>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</si>
  <si>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</si>
  <si>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</si>
  <si>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</si>
  <si>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</si>
  <si>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</si>
  <si>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</si>
  <si>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</si>
  <si>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</si>
  <si>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</si>
  <si>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</si>
  <si>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</si>
  <si>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</si>
  <si>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</si>
  <si>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</si>
  <si>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</si>
  <si>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</si>
  <si>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</si>
  <si>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</si>
  <si>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</si>
  <si>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</si>
  <si>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</si>
  <si>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</si>
  <si>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</si>
  <si>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</si>
  <si>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</si>
  <si>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</si>
  <si>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</si>
  <si>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</si>
  <si>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</si>
  <si>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</si>
  <si>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</si>
  <si>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</si>
  <si>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</si>
  <si>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</si>
  <si>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</si>
  <si>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</si>
  <si>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</si>
  <si>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</si>
  <si>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</si>
  <si>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</si>
  <si>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</si>
  <si>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</si>
  <si>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</si>
  <si>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</si>
  <si>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</si>
  <si>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</si>
  <si>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</si>
  <si>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</si>
  <si>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</si>
  <si>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</si>
  <si>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</si>
  <si>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</si>
  <si>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</si>
  <si>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</si>
  <si>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</si>
  <si>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</si>
  <si>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</si>
  <si>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</si>
  <si>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</si>
  <si>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</si>
  <si>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</si>
  <si>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</si>
  <si>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</si>
  <si>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</si>
  <si>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</si>
  <si>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</si>
  <si>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</si>
  <si>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</si>
  <si>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</si>
  <si>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</si>
  <si>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</si>
  <si>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</si>
  <si>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</si>
  <si>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</si>
  <si>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</si>
  <si>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</si>
  <si>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</si>
  <si>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</si>
  <si>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</si>
  <si>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</si>
  <si>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</si>
  <si>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</si>
  <si>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</si>
  <si>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</si>
  <si>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</si>
  <si>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</si>
  <si>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</si>
  <si>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</si>
  <si>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</si>
  <si>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</si>
  <si>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</si>
  <si>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</si>
  <si>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</si>
  <si>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</si>
  <si>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</si>
  <si>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</si>
  <si>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</si>
  <si>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</si>
  <si>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</si>
  <si>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</si>
  <si>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</si>
  <si>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</si>
  <si>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</si>
  <si>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</si>
  <si>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</si>
  <si>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</si>
  <si>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</si>
  <si>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</si>
  <si>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</si>
  <si>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</si>
  <si>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</si>
  <si>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</si>
  <si>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</si>
  <si>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</si>
  <si>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</si>
  <si>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</si>
  <si>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</si>
  <si>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</si>
  <si>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</si>
  <si>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</si>
  <si>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</si>
  <si>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</si>
  <si>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</si>
  <si>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</si>
  <si>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</si>
  <si>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</si>
  <si>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</si>
  <si>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</si>
  <si>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</si>
  <si>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</si>
  <si>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</si>
  <si>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</si>
  <si>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</si>
  <si>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</si>
  <si>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</si>
  <si>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</si>
  <si>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</si>
  <si>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</si>
  <si>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</si>
  <si>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</si>
  <si>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</si>
  <si>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</si>
  <si>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</si>
  <si>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</si>
  <si>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</si>
  <si>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</si>
  <si>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</si>
  <si>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</si>
  <si>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</si>
  <si>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</si>
  <si>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</si>
  <si>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</si>
  <si>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</si>
  <si>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</si>
  <si>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</si>
  <si>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</si>
  <si>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</si>
  <si>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</si>
  <si>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</si>
  <si>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</si>
  <si>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</si>
  <si>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</si>
  <si>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</si>
  <si>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</si>
  <si>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</si>
  <si>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</si>
  <si>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</si>
  <si>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</si>
  <si>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</si>
  <si>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</si>
  <si>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</si>
  <si>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</si>
  <si>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</si>
  <si>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</si>
  <si>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</si>
  <si>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</si>
  <si>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</si>
  <si>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</si>
  <si>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</si>
  <si>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</si>
  <si>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</si>
  <si>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</si>
  <si>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</si>
  <si>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</si>
  <si>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</si>
  <si>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</si>
  <si>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</si>
  <si>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</si>
  <si>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</si>
  <si>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</si>
  <si>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</si>
  <si>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</si>
  <si>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</si>
  <si>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</si>
  <si>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</si>
  <si>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</si>
  <si>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</si>
  <si>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</si>
  <si>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</si>
  <si>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</si>
  <si>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</si>
  <si>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</si>
  <si>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</si>
  <si>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</si>
  <si>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</si>
  <si>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</si>
  <si>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</si>
  <si>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</si>
  <si>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</si>
  <si>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</si>
  <si>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</si>
  <si>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</si>
  <si>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</si>
  <si>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</si>
  <si>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</si>
  <si>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</si>
  <si>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</si>
  <si>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</si>
  <si>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</si>
  <si>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</si>
  <si>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</si>
  <si>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</si>
  <si>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</si>
  <si>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</si>
  <si>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</si>
  <si>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</si>
  <si>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</si>
  <si>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</si>
  <si>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</si>
  <si>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</si>
  <si>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</si>
  <si>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</si>
  <si>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</si>
  <si>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</si>
  <si>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</si>
  <si>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</si>
  <si>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</si>
  <si>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</si>
  <si>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</si>
  <si>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</si>
  <si>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</si>
  <si>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</si>
  <si>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</si>
  <si>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</si>
  <si>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</si>
  <si>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</si>
  <si>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</si>
  <si>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</si>
  <si>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</si>
  <si>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</si>
  <si>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</si>
  <si>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</si>
  <si>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</si>
  <si>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</si>
  <si>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</si>
  <si>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</si>
  <si>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</si>
  <si>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</si>
  <si>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</si>
  <si>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</si>
  <si>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</si>
  <si>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</si>
  <si>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</si>
  <si>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</si>
  <si>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</si>
  <si>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</si>
  <si>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</si>
  <si>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</si>
  <si>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</si>
  <si>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</si>
  <si>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</si>
  <si>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</si>
  <si>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</si>
  <si>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</si>
  <si>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</si>
  <si>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</si>
  <si>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</si>
  <si>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</si>
  <si>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</si>
  <si>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</si>
  <si>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</si>
  <si>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</si>
  <si>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</si>
  <si>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</si>
  <si>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</si>
  <si>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</si>
  <si>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</si>
  <si>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</si>
  <si>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</si>
  <si>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</si>
  <si>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</si>
  <si>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</si>
  <si>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</si>
  <si>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</si>
  <si>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</si>
  <si>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</si>
  <si>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</si>
  <si>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</si>
  <si>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</si>
  <si>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</si>
  <si>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</si>
  <si>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</si>
  <si>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</si>
  <si>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</si>
  <si>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</si>
  <si>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</si>
  <si>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</si>
  <si>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</si>
  <si>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</si>
  <si>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</si>
  <si>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</si>
  <si>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</si>
  <si>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</si>
  <si>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</si>
  <si>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</si>
  <si>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</si>
  <si>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</si>
  <si>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</si>
  <si>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</si>
  <si>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</si>
  <si>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</si>
  <si>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</si>
  <si>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</si>
  <si>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</si>
  <si>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</si>
  <si>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</si>
  <si>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</si>
  <si>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</si>
  <si>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</si>
  <si>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</si>
  <si>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</si>
  <si>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</si>
  <si>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</si>
  <si>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</si>
  <si>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</si>
  <si>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</si>
  <si>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</si>
  <si>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</si>
  <si>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</si>
  <si>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</si>
  <si>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</si>
  <si>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</si>
  <si>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</si>
  <si>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</si>
  <si>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</si>
  <si>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</si>
  <si>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</si>
  <si>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</si>
  <si>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</si>
  <si>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</si>
  <si>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</si>
  <si>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</si>
  <si>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</si>
  <si>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</si>
  <si>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</si>
  <si>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</si>
  <si>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</si>
  <si>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</si>
  <si>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</si>
  <si>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</si>
  <si>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</si>
  <si>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</si>
  <si>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</si>
  <si>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</si>
  <si>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</si>
  <si>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</si>
  <si>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</si>
  <si>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</si>
  <si>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</si>
  <si>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</si>
  <si>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</si>
  <si>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</si>
  <si>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</si>
  <si>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</si>
  <si>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</si>
  <si>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</si>
  <si>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</si>
  <si>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</si>
  <si>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</si>
  <si>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</si>
  <si>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</si>
  <si>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</si>
  <si>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</si>
  <si>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</si>
  <si>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</si>
  <si>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</si>
  <si>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</si>
  <si>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</si>
  <si>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</si>
  <si>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</si>
  <si>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</si>
  <si>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</si>
  <si>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</si>
  <si>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</si>
  <si>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</si>
  <si>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</si>
  <si>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</si>
  <si>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</si>
  <si>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</si>
  <si>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</si>
  <si>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</si>
  <si>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</si>
  <si>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</si>
  <si>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</si>
  <si>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</si>
  <si>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</si>
  <si>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</si>
  <si>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</si>
  <si>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</si>
  <si>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</si>
  <si>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</si>
  <si>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</si>
  <si>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</si>
  <si>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</si>
  <si>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</si>
  <si>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</si>
  <si>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</si>
  <si>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</si>
  <si>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</si>
  <si>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</si>
  <si>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</si>
  <si>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</si>
  <si>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</si>
  <si>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</si>
  <si>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</si>
  <si>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</si>
  <si>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</si>
  <si>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</si>
  <si>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</si>
  <si>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</si>
  <si>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</si>
  <si>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</si>
  <si>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</si>
  <si>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</si>
  <si>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</si>
  <si>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</si>
  <si>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</si>
  <si>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</si>
  <si>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</si>
  <si>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</si>
  <si>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</si>
  <si>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</si>
  <si>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</si>
  <si>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</si>
  <si>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</si>
  <si>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</si>
  <si>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</si>
  <si>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</si>
  <si>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</si>
  <si>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</si>
  <si>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</si>
  <si>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</si>
  <si>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</si>
  <si>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</si>
  <si>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</si>
  <si>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</si>
  <si>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</si>
  <si>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</si>
  <si>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</si>
  <si>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</si>
  <si>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</si>
  <si>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</si>
  <si>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</si>
  <si>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</si>
  <si>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</si>
  <si>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</si>
  <si>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</si>
  <si>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</si>
  <si>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</si>
  <si>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</si>
  <si>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</si>
  <si>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</si>
  <si>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</si>
  <si>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</si>
  <si>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</si>
  <si>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</si>
  <si>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</si>
  <si>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</si>
  <si>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</si>
  <si>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</si>
  <si>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</si>
  <si>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</si>
  <si>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</si>
  <si>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</si>
  <si>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</si>
  <si>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</si>
  <si>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</si>
  <si>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</si>
  <si>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</si>
  <si>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</si>
  <si>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</si>
  <si>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</si>
  <si>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</si>
  <si>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</si>
  <si>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</si>
  <si>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</si>
  <si>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</si>
  <si>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</si>
  <si>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</si>
  <si>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</si>
  <si>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</si>
  <si>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</si>
  <si>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</si>
  <si>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</si>
  <si>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</si>
  <si>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</si>
  <si>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</si>
  <si>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</si>
  <si>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</si>
  <si>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</si>
  <si>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</si>
  <si>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</si>
  <si>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</si>
  <si>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</si>
  <si>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</si>
  <si>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</si>
  <si>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</si>
  <si>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</si>
  <si>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</si>
  <si>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</si>
  <si>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</si>
  <si>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</si>
  <si>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</si>
  <si>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</si>
  <si>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</si>
  <si>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</si>
  <si>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</si>
  <si>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</si>
  <si>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</si>
  <si>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</si>
  <si>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</si>
  <si>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</si>
  <si>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</si>
  <si>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</si>
  <si>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</si>
  <si>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</si>
  <si>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</si>
  <si>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</si>
  <si>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</si>
  <si>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</si>
  <si>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</si>
  <si>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</si>
  <si>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</si>
  <si>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</si>
  <si>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</si>
  <si>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</si>
  <si>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</si>
  <si>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</si>
  <si>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</si>
  <si>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</si>
  <si>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</si>
  <si>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</si>
  <si>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</si>
  <si>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</si>
  <si>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</si>
  <si>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</si>
  <si>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</si>
  <si>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</si>
  <si>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</si>
  <si>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</si>
  <si>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</si>
  <si>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</si>
  <si>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</si>
  <si>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</si>
  <si>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</si>
  <si>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</si>
  <si>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</si>
  <si>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</si>
  <si>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</si>
  <si>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</si>
  <si>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</si>
  <si>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</si>
  <si>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</si>
  <si>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</si>
  <si>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</si>
  <si>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</si>
  <si>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</si>
  <si>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</si>
  <si>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</si>
  <si>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</si>
  <si>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</si>
  <si>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</si>
  <si>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</si>
  <si>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</si>
  <si>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</si>
  <si>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</si>
  <si>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</si>
  <si>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</si>
  <si>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</si>
  <si>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</si>
  <si>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</si>
  <si>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</si>
  <si>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</si>
  <si>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</si>
  <si>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</si>
  <si>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</si>
  <si>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</si>
  <si>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</si>
  <si>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</si>
  <si>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</si>
  <si>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</si>
  <si>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</si>
  <si>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</si>
  <si>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</si>
  <si>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</si>
  <si>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</si>
  <si>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</si>
  <si>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</si>
  <si>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</si>
  <si>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</si>
  <si>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</si>
  <si>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</si>
  <si>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</si>
  <si>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</si>
  <si>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</si>
  <si>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</si>
  <si>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</si>
  <si>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</si>
  <si>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</si>
  <si>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</si>
  <si>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</si>
  <si>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</si>
  <si>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</si>
  <si>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</si>
  <si>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</si>
  <si>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</si>
  <si>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</si>
  <si>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</si>
  <si>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</si>
  <si>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</si>
  <si>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</si>
  <si>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</si>
  <si>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</si>
  <si>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</si>
  <si>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</si>
  <si>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</si>
  <si>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</si>
  <si>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</si>
  <si>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</si>
  <si>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</si>
  <si>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</si>
  <si>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</si>
  <si>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</si>
  <si>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</si>
  <si>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</si>
  <si>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</si>
  <si>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</si>
  <si>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</si>
  <si>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</si>
  <si>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</si>
  <si>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</si>
  <si>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</si>
  <si>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</si>
  <si>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</si>
  <si>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</si>
  <si>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</si>
  <si>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</si>
  <si>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</si>
  <si>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</si>
  <si>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</si>
  <si>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</si>
  <si>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</si>
  <si>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</si>
  <si>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</si>
  <si>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</si>
  <si>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</si>
  <si>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</si>
  <si>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</si>
  <si>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</si>
  <si>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</si>
  <si>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</si>
  <si>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</si>
  <si>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</si>
  <si>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</si>
  <si>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</si>
  <si>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</si>
  <si>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</si>
  <si>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</si>
  <si>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</si>
  <si>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</si>
  <si>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</si>
  <si>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</si>
  <si>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</si>
  <si>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</si>
  <si>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</si>
  <si>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</si>
  <si>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</si>
  <si>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</si>
  <si>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</si>
  <si>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</si>
  <si>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</si>
  <si>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</si>
  <si>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</si>
  <si>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</si>
  <si>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</si>
  <si>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</si>
  <si>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</si>
  <si>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</si>
  <si>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</si>
  <si>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</si>
  <si>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</si>
  <si>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</si>
  <si>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</si>
  <si>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</si>
  <si>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</si>
  <si>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</si>
  <si>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</si>
  <si>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</si>
  <si>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</si>
  <si>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</si>
  <si>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</si>
  <si>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</si>
  <si>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</si>
  <si>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</si>
  <si>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</si>
  <si>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</si>
  <si>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</si>
  <si>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</si>
  <si>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</si>
  <si>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</si>
  <si>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</si>
  <si>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</si>
  <si>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</si>
  <si>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</si>
  <si>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</si>
  <si>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</si>
  <si>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</si>
  <si>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</si>
  <si>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</si>
  <si>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</si>
  <si>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</si>
  <si>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</si>
  <si>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</si>
  <si>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</si>
  <si>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</si>
  <si>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</si>
  <si>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</si>
  <si>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</si>
  <si>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</si>
  <si>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</si>
  <si>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</si>
  <si>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</si>
  <si>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</si>
  <si>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</si>
  <si>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</si>
  <si>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</si>
  <si>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</si>
  <si>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</si>
  <si>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</si>
  <si>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</si>
  <si>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</si>
  <si>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</si>
  <si>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</si>
  <si>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</si>
  <si>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</si>
  <si>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</si>
  <si>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</si>
  <si>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</si>
  <si>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</si>
  <si>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</si>
  <si>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</si>
  <si>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</si>
  <si>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</si>
  <si>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</si>
  <si>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</si>
  <si>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</si>
  <si>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</si>
  <si>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</si>
  <si>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</si>
  <si>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</si>
  <si>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</si>
  <si>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</si>
  <si>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</si>
  <si>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</si>
  <si>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</si>
  <si>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</si>
  <si>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</si>
  <si>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</si>
  <si>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</si>
  <si>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</si>
  <si>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</si>
  <si>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</si>
  <si>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</si>
  <si>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</si>
  <si>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</si>
  <si>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</si>
  <si>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</si>
  <si>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</si>
  <si>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</si>
  <si>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</si>
  <si>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</si>
  <si>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</si>
  <si>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</si>
  <si>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</si>
  <si>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</si>
  <si>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</si>
  <si>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</si>
  <si>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</si>
  <si>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</si>
  <si>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</si>
  <si>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</si>
  <si>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</si>
  <si>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</si>
  <si>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</si>
  <si>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</si>
  <si>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</si>
  <si>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</si>
  <si>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</si>
  <si>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</si>
  <si>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</si>
  <si>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</si>
  <si>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</si>
  <si>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</si>
  <si>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</si>
  <si>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</si>
  <si>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</si>
  <si>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</si>
  <si>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</si>
  <si>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</si>
  <si>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</si>
  <si>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</si>
  <si>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</si>
  <si>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</si>
  <si>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</si>
  <si>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</si>
  <si>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</si>
  <si>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</si>
  <si>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</si>
  <si>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</si>
  <si>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</si>
  <si>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</si>
  <si>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</si>
  <si>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</si>
  <si>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</si>
  <si>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</si>
  <si>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</si>
  <si>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</si>
  <si>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</si>
  <si>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</si>
  <si>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</si>
  <si>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</si>
  <si>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</si>
  <si>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</si>
  <si>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</si>
  <si>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</si>
  <si>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</si>
  <si>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</si>
  <si>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</si>
  <si>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</si>
  <si>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</si>
  <si>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</si>
  <si>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</si>
  <si>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</si>
  <si>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</si>
  <si>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</si>
  <si>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</si>
  <si>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</si>
  <si>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</si>
  <si>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</si>
  <si>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</si>
  <si>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</si>
  <si>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</si>
  <si>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</si>
  <si>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</si>
  <si>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</si>
  <si>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</si>
  <si>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</si>
  <si>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</si>
  <si>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</si>
  <si>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</si>
  <si>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</si>
  <si>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</si>
  <si>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</si>
  <si>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</si>
  <si>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</si>
  <si>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</si>
  <si>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</si>
  <si>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</si>
  <si>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</si>
  <si>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</si>
  <si>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</si>
  <si>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</si>
  <si>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</si>
  <si>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</si>
  <si>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</si>
  <si>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</si>
  <si>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</si>
  <si>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</si>
  <si>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</si>
  <si>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</si>
  <si>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</si>
  <si>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</si>
  <si>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</si>
  <si>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</si>
  <si>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</si>
  <si>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</si>
  <si>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</si>
  <si>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</si>
  <si>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</si>
  <si>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</si>
  <si>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</si>
  <si>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</si>
  <si>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</si>
  <si>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</si>
  <si>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</si>
  <si>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</si>
  <si>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</si>
  <si>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</si>
  <si>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</si>
  <si>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</si>
  <si>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</si>
  <si>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</si>
  <si>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</si>
  <si>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</si>
  <si>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</si>
  <si>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</si>
  <si>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</si>
  <si>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</si>
  <si>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</si>
  <si>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</si>
  <si>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</si>
  <si>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</si>
  <si>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</si>
  <si>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</si>
  <si>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</si>
  <si>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</si>
  <si>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</si>
  <si>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</si>
  <si>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</si>
  <si>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</si>
  <si>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</si>
  <si>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</si>
  <si>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</si>
  <si>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</si>
  <si>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</si>
  <si>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</si>
  <si>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</si>
  <si>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</si>
  <si>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</si>
  <si>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</si>
  <si>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</si>
  <si>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</si>
  <si>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</si>
  <si>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</si>
  <si>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</si>
  <si>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</si>
  <si>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</si>
  <si>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</si>
  <si>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</si>
  <si>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</si>
  <si>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</si>
  <si>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</si>
  <si>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</si>
  <si>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</si>
  <si>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</si>
  <si>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</si>
  <si>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</si>
  <si>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</si>
  <si>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</si>
  <si>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</si>
  <si>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</si>
  <si>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</si>
  <si>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</si>
  <si>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</si>
  <si>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</si>
  <si>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</si>
  <si>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</si>
  <si>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</si>
  <si>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</si>
  <si>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</si>
  <si>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</si>
  <si>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</si>
  <si>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</si>
  <si>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</si>
  <si>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</si>
  <si>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</si>
  <si>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</si>
  <si>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</si>
  <si>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</si>
  <si>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</si>
  <si>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</si>
  <si>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</si>
  <si>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</si>
  <si>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</si>
  <si>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</si>
  <si>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</si>
  <si>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</si>
  <si>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</si>
  <si>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</si>
  <si>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</si>
  <si>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</si>
  <si>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</si>
  <si>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</si>
  <si>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</si>
  <si>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</si>
  <si>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</si>
  <si>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</si>
  <si>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</si>
  <si>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</si>
  <si>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</si>
  <si>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</si>
  <si>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</si>
  <si>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</si>
  <si>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</si>
  <si>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</si>
  <si>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</si>
  <si>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</si>
  <si>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</si>
  <si>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</si>
  <si>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</si>
  <si>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</si>
  <si>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</si>
  <si>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</si>
  <si>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</si>
  <si>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</si>
  <si>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</si>
  <si>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</si>
  <si>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</si>
  <si>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</si>
  <si>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</si>
  <si>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</si>
  <si>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</si>
  <si>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</si>
  <si>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</si>
  <si>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</si>
  <si>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</si>
  <si>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</si>
  <si>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</si>
  <si>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</si>
  <si>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</si>
  <si>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</si>
  <si>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</si>
  <si>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</si>
  <si>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</si>
  <si>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</si>
  <si>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</si>
  <si>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</si>
  <si>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</si>
  <si>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</si>
  <si>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</si>
  <si>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</si>
  <si>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</si>
  <si>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</si>
  <si>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</si>
  <si>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</si>
  <si>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</si>
  <si>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</si>
  <si>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</si>
  <si>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</si>
  <si>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</si>
  <si>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</si>
  <si>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</si>
  <si>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</si>
  <si>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</si>
  <si>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</si>
  <si>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</si>
  <si>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</si>
  <si>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</si>
  <si>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</si>
  <si>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</si>
  <si>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</si>
  <si>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</si>
  <si>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</si>
  <si>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</si>
  <si>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</si>
  <si>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</si>
  <si>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</si>
  <si>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</si>
  <si>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</si>
  <si>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</si>
  <si>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</si>
  <si>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</si>
  <si>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</si>
  <si>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</si>
  <si>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</si>
  <si>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</si>
  <si>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</si>
  <si>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</si>
  <si>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</si>
  <si>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</si>
  <si>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</si>
  <si>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</si>
  <si>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</si>
  <si>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</si>
  <si>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</si>
  <si>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</si>
  <si>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</si>
  <si>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</si>
  <si>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</si>
  <si>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</si>
  <si>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</si>
  <si>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</si>
  <si>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</si>
  <si>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</si>
  <si>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</si>
  <si>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</si>
  <si>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</si>
  <si>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</si>
  <si>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</si>
  <si>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</si>
  <si>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</si>
  <si>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</si>
  <si>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</si>
  <si>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</si>
  <si>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</si>
  <si>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</si>
  <si>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</si>
  <si>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</si>
  <si>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</si>
  <si>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</si>
  <si>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</si>
  <si>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</si>
  <si>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</si>
  <si>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</si>
  <si>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</si>
  <si>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</si>
  <si>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</si>
  <si>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</si>
  <si>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</si>
  <si>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</si>
  <si>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</si>
  <si>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</si>
  <si>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</si>
  <si>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</si>
  <si>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</si>
  <si>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</si>
  <si>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</si>
  <si>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</si>
  <si>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</si>
  <si>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</si>
  <si>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</si>
  <si>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</si>
  <si>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</si>
  <si>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</si>
  <si>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</si>
  <si>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</si>
  <si>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</si>
  <si>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</si>
  <si>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</si>
  <si>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</si>
  <si>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</si>
  <si>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</si>
  <si>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</si>
  <si>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</si>
  <si>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</si>
  <si>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</si>
  <si>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</si>
  <si>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</si>
  <si>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</si>
  <si>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</si>
  <si>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</si>
  <si>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</si>
  <si>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</si>
  <si>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</si>
  <si>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</si>
  <si>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</si>
  <si>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</si>
  <si>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</si>
  <si>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</si>
  <si>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</si>
  <si>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</si>
  <si>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</si>
  <si>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</si>
  <si>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</si>
  <si>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</si>
  <si>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</si>
  <si>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</si>
  <si>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</si>
  <si>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</si>
  <si>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</si>
  <si>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</si>
  <si>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</si>
  <si>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</si>
  <si>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</si>
  <si>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</si>
  <si>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</si>
  <si>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</si>
  <si>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</si>
  <si>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</si>
  <si>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</si>
  <si>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</si>
  <si>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</si>
  <si>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</si>
  <si>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</si>
  <si>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</si>
  <si>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</si>
  <si>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</si>
  <si>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</si>
  <si>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</si>
  <si>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</si>
  <si>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</si>
  <si>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</si>
  <si>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</si>
  <si>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</si>
  <si>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</si>
  <si>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</si>
  <si>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</si>
  <si>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</si>
  <si>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</si>
  <si>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</si>
  <si>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</si>
  <si>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</si>
  <si>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</si>
  <si>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</si>
  <si>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</si>
  <si>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</si>
  <si>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</si>
  <si>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</si>
  <si>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</si>
  <si>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</si>
  <si>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</si>
  <si>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</si>
  <si>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</si>
  <si>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</si>
  <si>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</si>
  <si>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</si>
  <si>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</si>
  <si>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</si>
  <si>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</si>
  <si>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</si>
  <si>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</si>
  <si>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</si>
  <si>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</si>
  <si>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</si>
  <si>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</si>
  <si>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</si>
  <si>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</si>
  <si>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</si>
  <si>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</si>
  <si>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</si>
  <si>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</si>
  <si>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</si>
  <si>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</si>
  <si>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</si>
  <si>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</si>
  <si>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</si>
  <si>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</si>
  <si>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</si>
  <si>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</si>
  <si>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</si>
  <si>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</si>
  <si>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</si>
  <si>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</si>
  <si>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</si>
  <si>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</si>
  <si>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</si>
  <si>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</si>
  <si>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</si>
  <si>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</si>
  <si>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</si>
  <si>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</si>
  <si>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</si>
  <si>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</si>
  <si>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</si>
  <si>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</si>
  <si>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</si>
  <si>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</si>
  <si>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</si>
  <si>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</si>
  <si>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</si>
  <si>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</si>
  <si>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</si>
  <si>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</si>
  <si>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</si>
  <si>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</si>
  <si>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</si>
  <si>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</si>
  <si>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</si>
  <si>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</si>
  <si>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</si>
  <si>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</si>
  <si>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</si>
  <si>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</si>
  <si>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</si>
  <si>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</si>
  <si>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</si>
  <si>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</si>
  <si>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</si>
  <si>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</si>
  <si>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</si>
  <si>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</si>
  <si>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</si>
  <si>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</si>
  <si>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</si>
  <si>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</si>
  <si>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</si>
  <si>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</si>
  <si>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</si>
  <si>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</si>
  <si>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</si>
  <si>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</si>
  <si>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</si>
  <si>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</si>
  <si>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</si>
  <si>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</si>
  <si>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</si>
  <si>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</si>
  <si>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</si>
  <si>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</si>
  <si>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</si>
  <si>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</si>
  <si>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</si>
  <si>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</si>
  <si>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</si>
  <si>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</si>
  <si>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</si>
  <si>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</si>
  <si>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</si>
  <si>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</si>
  <si>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</si>
  <si>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</si>
  <si>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</si>
  <si>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</si>
  <si>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</si>
  <si>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</si>
  <si>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</si>
  <si>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</si>
  <si>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</si>
  <si>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</si>
  <si>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</si>
  <si>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</si>
  <si>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</si>
  <si>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</si>
  <si>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</si>
  <si>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</si>
  <si>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</si>
  <si>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</si>
  <si>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</si>
  <si>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</si>
  <si>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</si>
  <si>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</si>
  <si>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</si>
  <si>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</si>
  <si>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</si>
  <si>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</si>
  <si>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</si>
  <si>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</si>
  <si>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</si>
  <si>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</si>
  <si>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</si>
  <si>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</si>
  <si>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</si>
  <si>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</si>
  <si>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</si>
  <si>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</si>
  <si>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</si>
  <si>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</si>
  <si>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</si>
  <si>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</si>
  <si>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</si>
  <si>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</si>
  <si>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</si>
  <si>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</si>
  <si>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</si>
  <si>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</si>
  <si>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</si>
  <si>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</si>
  <si>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</si>
  <si>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</si>
  <si>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</si>
  <si>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</si>
  <si>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</si>
  <si>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</si>
  <si>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</si>
  <si>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</si>
  <si>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</si>
  <si>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</si>
  <si>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</si>
  <si>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</si>
  <si>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</si>
  <si>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</si>
  <si>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</si>
  <si>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</si>
  <si>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</si>
  <si>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</si>
  <si>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</si>
  <si>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</si>
  <si>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</si>
  <si>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</si>
  <si>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</si>
  <si>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</si>
  <si>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</si>
  <si>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</si>
  <si>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</si>
  <si>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</si>
  <si>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</si>
  <si>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</si>
  <si>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</si>
  <si>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</si>
  <si>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</si>
  <si>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</si>
  <si>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</si>
  <si>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</si>
  <si>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</si>
  <si>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</si>
  <si>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</si>
  <si>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</si>
  <si>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</si>
  <si>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</si>
  <si>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</si>
  <si>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</si>
  <si>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</si>
  <si>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</si>
  <si>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</si>
  <si>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</si>
  <si>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</si>
  <si>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</si>
  <si>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</si>
  <si>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</si>
  <si>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</si>
  <si>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</si>
  <si>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</si>
  <si>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</si>
  <si>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</si>
  <si>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</si>
  <si>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</si>
  <si>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</si>
  <si>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</si>
  <si>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</si>
  <si>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</si>
  <si>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</si>
  <si>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</si>
  <si>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</si>
  <si>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</si>
  <si>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</si>
  <si>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</si>
  <si>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</si>
  <si>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</si>
  <si>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</si>
  <si>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</si>
  <si>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</si>
  <si>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</si>
  <si>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</si>
  <si>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</si>
  <si>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</si>
  <si>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</si>
  <si>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</si>
  <si>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</si>
  <si>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</si>
  <si>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</si>
  <si>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</si>
  <si>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</si>
  <si>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</si>
  <si>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</si>
  <si>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</si>
  <si>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</si>
  <si>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</si>
  <si>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</si>
  <si>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</si>
  <si>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</si>
  <si>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</si>
  <si>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</si>
  <si>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</si>
  <si>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</si>
  <si>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</si>
  <si>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</si>
  <si>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</si>
  <si>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</si>
  <si>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</si>
  <si>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</si>
  <si>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</si>
  <si>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</si>
  <si>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</si>
  <si>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</si>
  <si>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</si>
  <si>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</si>
  <si>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</si>
  <si>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</si>
  <si>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</si>
  <si>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</si>
  <si>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</si>
  <si>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</si>
  <si>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</si>
  <si>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</si>
  <si>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</si>
  <si>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</si>
  <si>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</si>
  <si>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</si>
  <si>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</si>
  <si>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</si>
  <si>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</si>
  <si>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</si>
  <si>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</si>
  <si>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</si>
  <si>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</si>
  <si>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</si>
  <si>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</si>
  <si>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</si>
  <si>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</si>
  <si>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</si>
  <si>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</si>
  <si>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</si>
  <si>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</si>
  <si>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</si>
  <si>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</si>
  <si>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</si>
  <si>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</si>
  <si>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</si>
  <si>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</si>
  <si>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</si>
  <si>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</si>
  <si>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</si>
  <si>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</si>
  <si>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</si>
  <si>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</si>
  <si>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</si>
  <si>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</si>
  <si>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</si>
  <si>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</si>
  <si>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</si>
  <si>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</si>
  <si>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</si>
  <si>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</si>
  <si>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</si>
  <si>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</si>
  <si>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</si>
  <si>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</si>
  <si>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</si>
  <si>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</si>
  <si>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</si>
  <si>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</si>
  <si>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</si>
  <si>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</si>
  <si>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</si>
  <si>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</si>
  <si>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</si>
  <si>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</si>
  <si>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</si>
  <si>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</si>
  <si>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</si>
  <si>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</si>
  <si>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</si>
  <si>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</si>
  <si>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</si>
  <si>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</si>
  <si>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</si>
  <si>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</si>
  <si>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</si>
  <si>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</si>
  <si>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</si>
  <si>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</si>
  <si>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</si>
  <si>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</si>
  <si>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</si>
  <si>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</si>
  <si>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</si>
  <si>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</si>
  <si>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</si>
  <si>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</si>
  <si>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</si>
  <si>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</si>
  <si>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</si>
  <si>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</si>
  <si>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</si>
  <si>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</si>
  <si>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</si>
  <si>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</si>
  <si>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</si>
  <si>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</si>
  <si>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</si>
  <si>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</si>
  <si>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</si>
  <si>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</si>
  <si>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</si>
  <si>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</si>
  <si>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</si>
  <si>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</si>
  <si>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</si>
  <si>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</si>
  <si>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</si>
  <si>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</si>
  <si>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</si>
  <si>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</si>
  <si>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</si>
  <si>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</si>
  <si>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</si>
  <si>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</si>
  <si>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</si>
  <si>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</si>
  <si>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</si>
  <si>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</si>
  <si>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</si>
  <si>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</si>
  <si>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</si>
  <si>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</si>
  <si>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</si>
  <si>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</si>
  <si>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</si>
  <si>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</si>
  <si>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</si>
  <si>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</si>
  <si>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</si>
  <si>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</si>
  <si>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</si>
  <si>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</si>
  <si>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</si>
  <si>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</si>
  <si>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</si>
  <si>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</si>
  <si>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</si>
  <si>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</si>
  <si>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</si>
  <si>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</si>
  <si>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</si>
  <si>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</si>
  <si>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</si>
  <si>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</si>
  <si>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</si>
  <si>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</si>
  <si>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</si>
  <si>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</si>
  <si>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</si>
  <si>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</si>
  <si>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</si>
  <si>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</si>
  <si>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</si>
  <si>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</si>
  <si>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</si>
  <si>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</si>
  <si>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</si>
  <si>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</si>
  <si>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</si>
  <si>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</si>
  <si>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</si>
  <si>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</si>
  <si>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</si>
  <si>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</si>
  <si>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</si>
  <si>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</si>
  <si>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</si>
  <si>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</si>
  <si>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</si>
  <si>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</si>
  <si>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</si>
  <si>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</si>
  <si>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</si>
  <si>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</si>
  <si>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</si>
  <si>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</si>
  <si>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</si>
  <si>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</si>
  <si>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</si>
  <si>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</si>
  <si>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</si>
  <si>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</si>
  <si>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</si>
  <si>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</si>
  <si>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</si>
  <si>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</si>
  <si>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</si>
  <si>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</si>
  <si>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</si>
  <si>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</si>
  <si>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</si>
  <si>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</si>
  <si>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</si>
  <si>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</si>
  <si>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</si>
  <si>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</si>
  <si>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</si>
  <si>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</si>
  <si>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</si>
  <si>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</si>
  <si>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</si>
  <si>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</si>
  <si>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</si>
  <si>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</si>
  <si>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</si>
  <si>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</si>
  <si>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</si>
  <si>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</si>
  <si>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</si>
  <si>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</si>
  <si>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</si>
  <si>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</si>
  <si>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</si>
  <si>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</si>
  <si>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</si>
  <si>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</si>
  <si>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</si>
  <si>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</si>
  <si>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</si>
  <si>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</si>
  <si>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</si>
  <si>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</si>
  <si>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</si>
  <si>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</si>
  <si>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</si>
  <si>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</si>
  <si>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</si>
  <si>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</si>
  <si>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</si>
  <si>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</si>
  <si>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</si>
  <si>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</si>
  <si>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</si>
  <si>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</si>
  <si>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</si>
  <si>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</si>
  <si>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</si>
  <si>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</si>
  <si>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</si>
  <si>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</si>
  <si>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</si>
  <si>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</si>
  <si>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</si>
  <si>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</si>
  <si>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</si>
  <si>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</si>
  <si>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</si>
  <si>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</si>
  <si>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</si>
  <si>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</si>
  <si>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</si>
  <si>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</si>
  <si>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</si>
  <si>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</si>
  <si>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</si>
  <si>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</si>
  <si>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</si>
  <si>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</si>
  <si>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</si>
  <si>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</si>
  <si>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</si>
  <si>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</si>
  <si>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</si>
  <si>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</si>
  <si>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</si>
  <si>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</si>
  <si>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</si>
  <si>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</si>
  <si>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</si>
  <si>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</si>
  <si>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</si>
  <si>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</si>
  <si>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</si>
  <si>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</si>
  <si>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</si>
  <si>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</si>
  <si>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</si>
  <si>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</si>
  <si>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</si>
  <si>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</si>
  <si>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</si>
  <si>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</si>
  <si>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</si>
  <si>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</si>
  <si>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</si>
  <si>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</si>
  <si>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</si>
  <si>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</si>
  <si>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</si>
  <si>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</si>
  <si>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</si>
  <si>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</si>
  <si>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</si>
  <si>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</si>
  <si>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</si>
  <si>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</si>
  <si>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</si>
  <si>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</si>
  <si>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</si>
  <si>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</si>
  <si>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</si>
  <si>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</si>
  <si>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</si>
  <si>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</si>
  <si>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</si>
  <si>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</si>
  <si>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</si>
  <si>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</si>
  <si>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</si>
  <si>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</si>
  <si>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</si>
  <si>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</si>
  <si>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</si>
  <si>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</si>
  <si>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</si>
  <si>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</si>
  <si>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</si>
  <si>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</si>
  <si>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</si>
  <si>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</si>
  <si>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</si>
  <si>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</si>
  <si>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</si>
  <si>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</si>
  <si>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</si>
  <si>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</si>
  <si>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</si>
  <si>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</si>
  <si>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</si>
  <si>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</si>
  <si>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</si>
  <si>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</si>
  <si>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</si>
  <si>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</si>
  <si>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</si>
  <si>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</si>
  <si>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</si>
  <si>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</si>
  <si>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</si>
  <si>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</si>
  <si>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</si>
  <si>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</si>
  <si>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</si>
  <si>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</si>
  <si>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</si>
  <si>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</si>
  <si>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</si>
  <si>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</si>
  <si>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</si>
  <si>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</si>
  <si>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</si>
  <si>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</si>
  <si>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</si>
  <si>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</si>
  <si>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</si>
  <si>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</si>
  <si>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</si>
  <si>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</si>
  <si>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</si>
  <si>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</si>
  <si>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</si>
  <si>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</si>
  <si>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</si>
  <si>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</si>
  <si>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</si>
  <si>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</si>
  <si>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</si>
  <si>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</si>
  <si>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</si>
  <si>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</si>
  <si>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</si>
  <si>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</si>
  <si>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</si>
  <si>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</si>
  <si>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</si>
  <si>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</si>
  <si>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</si>
  <si>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</si>
  <si>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</si>
  <si>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</si>
  <si>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</si>
  <si>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</si>
  <si>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</si>
  <si>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</si>
  <si>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</si>
  <si>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</si>
  <si>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</si>
  <si>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</si>
  <si>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</si>
  <si>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</si>
  <si>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</si>
  <si>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</si>
  <si>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</si>
  <si>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</si>
  <si>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</si>
  <si>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</si>
  <si>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</si>
  <si>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</si>
  <si>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</si>
  <si>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</si>
  <si>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</si>
  <si>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</si>
  <si>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</si>
  <si>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</si>
  <si>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</si>
  <si>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</si>
  <si>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</si>
  <si>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</si>
  <si>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</si>
  <si>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</si>
  <si>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</si>
  <si>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</si>
  <si>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</si>
  <si>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</si>
  <si>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</si>
  <si>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</si>
  <si>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</si>
  <si>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</si>
  <si>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</si>
  <si>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</si>
  <si>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</si>
  <si>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</si>
  <si>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</si>
  <si>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</si>
  <si>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</si>
  <si>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</si>
  <si>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</si>
  <si>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</si>
  <si>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</si>
  <si>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</si>
  <si>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</si>
  <si>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</si>
  <si>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</si>
  <si>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</si>
  <si>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</si>
  <si>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</si>
  <si>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</si>
  <si>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</si>
  <si>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</si>
  <si>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</si>
  <si>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</si>
  <si>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</si>
  <si>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</si>
  <si>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</si>
  <si>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</si>
  <si>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</si>
  <si>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</si>
  <si>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</si>
  <si>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</si>
  <si>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</si>
  <si>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</si>
  <si>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</si>
  <si>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</si>
  <si>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</si>
  <si>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</si>
  <si>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</si>
  <si>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</si>
  <si>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</si>
  <si>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</si>
  <si>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</si>
  <si>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</si>
  <si>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</si>
  <si>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</si>
  <si>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</si>
  <si>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</si>
  <si>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</si>
  <si>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</si>
  <si>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</si>
  <si>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</si>
  <si>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</si>
  <si>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</si>
  <si>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</si>
  <si>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</si>
  <si>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</si>
  <si>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</si>
  <si>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</si>
  <si>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</si>
  <si>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</si>
  <si>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</si>
  <si>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</si>
  <si>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</si>
  <si>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</si>
  <si>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</si>
  <si>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</si>
  <si>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</si>
  <si>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</si>
  <si>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</si>
  <si>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</si>
  <si>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</si>
  <si>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</si>
  <si>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</si>
  <si>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</si>
  <si>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</si>
  <si>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</si>
  <si>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</si>
  <si>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</si>
  <si>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</si>
  <si>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</si>
  <si>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</si>
  <si>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</si>
  <si>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</si>
  <si>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</si>
  <si>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</si>
  <si>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</si>
  <si>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</si>
  <si>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</si>
  <si>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</si>
  <si>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</si>
  <si>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</si>
  <si>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</si>
  <si>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</si>
  <si>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</si>
  <si>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</si>
  <si>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</si>
  <si>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</si>
  <si>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</si>
  <si>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</si>
  <si>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</si>
  <si>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</si>
  <si>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</si>
  <si>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</si>
  <si>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</si>
  <si>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</si>
  <si>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</si>
  <si>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</si>
  <si>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</si>
  <si>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</si>
  <si>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</si>
  <si>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</si>
  <si>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</si>
  <si>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</si>
  <si>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</si>
  <si>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</si>
  <si>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</si>
  <si>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</si>
  <si>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</si>
  <si>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</si>
  <si>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</si>
  <si>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</si>
  <si>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</si>
  <si>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</si>
  <si>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</si>
  <si>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</si>
  <si>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</si>
  <si>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</si>
  <si>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</si>
  <si>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</si>
  <si>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</si>
  <si>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</si>
  <si>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</si>
  <si>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</si>
  <si>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</si>
  <si>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</si>
  <si>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</si>
  <si>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</si>
  <si>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</si>
  <si>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</si>
  <si>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</si>
  <si>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</si>
  <si>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</si>
  <si>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</si>
  <si>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</si>
  <si>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</si>
  <si>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</si>
  <si>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</si>
  <si>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</si>
  <si>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</si>
  <si>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</si>
  <si>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</si>
  <si>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</si>
  <si>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</si>
  <si>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</si>
  <si>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</si>
  <si>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</si>
  <si>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</si>
  <si>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</si>
  <si>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</si>
  <si>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</si>
  <si>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</si>
  <si>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</si>
  <si>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</si>
  <si>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</si>
  <si>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</si>
  <si>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</si>
  <si>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</si>
  <si>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</si>
  <si>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</si>
  <si>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</si>
  <si>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</si>
  <si>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</si>
  <si>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</si>
  <si>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</si>
  <si>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</si>
  <si>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</si>
  <si>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</si>
  <si>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</si>
  <si>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</si>
  <si>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</si>
  <si>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</si>
  <si>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</si>
  <si>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</si>
  <si>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</si>
  <si>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</si>
  <si>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</si>
  <si>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</si>
  <si>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</si>
  <si>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</si>
  <si>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</si>
  <si>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</si>
  <si>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</si>
  <si>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</si>
  <si>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</si>
  <si>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</si>
  <si>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</si>
  <si>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</si>
  <si>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</si>
  <si>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</si>
  <si>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</si>
  <si>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</si>
  <si>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</si>
  <si>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</si>
  <si>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</si>
  <si>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</si>
  <si>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</si>
  <si>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</si>
  <si>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</si>
  <si>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</si>
  <si>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</si>
  <si>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</si>
  <si>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</si>
  <si>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</si>
  <si>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</si>
  <si>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</si>
  <si>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</si>
  <si>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</si>
  <si>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</si>
  <si>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</si>
  <si>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</si>
  <si>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</si>
  <si>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</si>
  <si>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</si>
  <si>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</si>
  <si>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</si>
  <si>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</si>
  <si>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</si>
  <si>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</si>
  <si>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</si>
  <si>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</si>
  <si>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</si>
  <si>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</si>
  <si>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</si>
  <si>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</si>
  <si>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</si>
  <si>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</si>
  <si>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</si>
  <si>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</si>
  <si>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</si>
  <si>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</si>
  <si>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</si>
  <si>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</si>
  <si>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</si>
  <si>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</si>
  <si>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</si>
  <si>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</si>
  <si>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</si>
  <si>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</si>
  <si>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</si>
  <si>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</si>
  <si>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</si>
  <si>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</si>
  <si>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</si>
  <si>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</si>
  <si>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</si>
  <si>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</si>
  <si>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</si>
  <si>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</si>
  <si>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</si>
  <si>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</si>
  <si>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</si>
  <si>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</si>
  <si>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</si>
  <si>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</si>
  <si>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</si>
  <si>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</si>
  <si>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</si>
  <si>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</si>
  <si>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</si>
  <si>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</si>
  <si>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</si>
  <si>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</si>
  <si>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</si>
  <si>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</si>
  <si>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</si>
  <si>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</si>
  <si>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</si>
  <si>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</si>
  <si>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</si>
  <si>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</si>
  <si>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</si>
  <si>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</si>
  <si>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</si>
  <si>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</si>
  <si>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</si>
  <si>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</si>
  <si>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</si>
  <si>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</si>
  <si>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</si>
  <si>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</si>
  <si>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</si>
  <si>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</si>
  <si>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</si>
  <si>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</si>
  <si>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</si>
  <si>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</si>
  <si>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</si>
  <si>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</si>
  <si>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</si>
  <si>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</si>
  <si>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</si>
  <si>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</si>
  <si>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</si>
  <si>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</si>
  <si>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</si>
  <si>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</si>
  <si>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</si>
  <si>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</si>
  <si>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</si>
  <si>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</si>
  <si>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</si>
  <si>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</si>
  <si>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</si>
  <si>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</si>
  <si>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</si>
  <si>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</si>
  <si>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</si>
  <si>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</si>
  <si>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</si>
  <si>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</si>
  <si>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</si>
  <si>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</si>
  <si>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</si>
  <si>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</si>
  <si>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</si>
  <si>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</si>
  <si>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</si>
  <si>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</si>
  <si>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</si>
  <si>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</si>
  <si>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</si>
  <si>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</si>
  <si>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</si>
  <si>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</si>
  <si>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</si>
  <si>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</si>
  <si>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</si>
  <si>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</si>
  <si>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</si>
  <si>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</si>
  <si>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</si>
  <si>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</si>
  <si>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</si>
  <si>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</si>
  <si>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</si>
  <si>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</si>
  <si>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</si>
  <si>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</si>
  <si>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</si>
  <si>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</si>
  <si>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</si>
  <si>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</si>
  <si>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</si>
  <si>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</si>
  <si>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</si>
  <si>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</si>
  <si>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</si>
  <si>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</si>
  <si>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</si>
  <si>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</si>
  <si>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</si>
  <si>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</si>
  <si>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</si>
  <si>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</si>
  <si>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</si>
  <si>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</si>
  <si>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</si>
  <si>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</si>
  <si>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</si>
  <si>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</si>
  <si>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</si>
  <si>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</si>
  <si>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</si>
  <si>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</si>
  <si>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</si>
  <si>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</si>
  <si>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</si>
  <si>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</si>
  <si>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</si>
  <si>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</si>
  <si>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</si>
  <si>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</si>
  <si>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</si>
  <si>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</si>
  <si>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</si>
  <si>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</si>
  <si>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</si>
  <si>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</si>
  <si>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</si>
  <si>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</si>
  <si>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</si>
  <si>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</si>
  <si>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</si>
  <si>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</si>
  <si>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</si>
  <si>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</si>
  <si>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</si>
  <si>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</si>
  <si>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</si>
  <si>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</si>
  <si>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</si>
  <si>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</si>
  <si>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</si>
  <si>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</si>
  <si>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</si>
  <si>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</si>
  <si>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</si>
  <si>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</si>
  <si>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</si>
  <si>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</si>
  <si>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</si>
  <si>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</si>
  <si>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</si>
  <si>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</si>
  <si>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</si>
  <si>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</si>
  <si>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</si>
  <si>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</si>
  <si>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</si>
  <si>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</si>
  <si>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</si>
  <si>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</si>
  <si>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</si>
  <si>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</si>
  <si>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</si>
  <si>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</si>
  <si>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</si>
  <si>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</si>
  <si>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</si>
  <si>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</si>
  <si>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</si>
  <si>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</si>
  <si>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</si>
  <si>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</si>
  <si>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</si>
  <si>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</si>
  <si>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</si>
  <si>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</si>
  <si>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</si>
  <si>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</si>
  <si>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</si>
  <si>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</si>
  <si>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</si>
  <si>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</si>
  <si>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</si>
  <si>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</si>
  <si>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</si>
  <si>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</si>
  <si>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</si>
  <si>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</si>
  <si>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</si>
  <si>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</si>
  <si>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</si>
  <si>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</si>
  <si>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</si>
  <si>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</si>
  <si>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</si>
  <si>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</si>
  <si>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</si>
  <si>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</si>
  <si>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</si>
  <si>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</si>
  <si>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</si>
  <si>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</si>
  <si>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</si>
  <si>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</si>
  <si>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</si>
  <si>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</si>
  <si>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</si>
  <si>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</si>
  <si>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</si>
  <si>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</si>
  <si>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</si>
  <si>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</si>
  <si>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</si>
  <si>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</si>
  <si>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</si>
  <si>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</si>
  <si>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</si>
  <si>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</si>
  <si>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</si>
  <si>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</si>
  <si>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</si>
  <si>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</si>
  <si>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</si>
  <si>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</si>
  <si>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</si>
  <si>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</si>
  <si>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</si>
  <si>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</si>
  <si>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</si>
  <si>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</si>
  <si>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</si>
  <si>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</si>
  <si>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</si>
  <si>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</si>
  <si>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</si>
  <si>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</si>
  <si>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</si>
  <si>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</si>
  <si>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</si>
  <si>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</si>
  <si>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</si>
  <si>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</si>
  <si>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</si>
  <si>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</si>
  <si>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</si>
  <si>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</si>
  <si>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</si>
  <si>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</si>
  <si>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</si>
  <si>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</si>
  <si>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</si>
  <si>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</si>
  <si>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</si>
  <si>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</si>
  <si>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</si>
  <si>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</si>
  <si>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</si>
  <si>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</si>
  <si>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</si>
  <si>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</si>
  <si>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</si>
  <si>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</si>
  <si>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</si>
  <si>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</si>
  <si>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</si>
  <si>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</si>
  <si>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</si>
  <si>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</si>
  <si>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</si>
  <si>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</si>
  <si>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</si>
  <si>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</si>
  <si>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</si>
  <si>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</si>
  <si>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</si>
  <si>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</si>
  <si>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</si>
  <si>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</si>
  <si>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</si>
  <si>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</si>
  <si>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</si>
  <si>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</si>
  <si>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</si>
  <si>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</si>
  <si>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</si>
  <si>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</si>
  <si>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</si>
  <si>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</si>
  <si>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</si>
  <si>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</si>
  <si>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</si>
  <si>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</si>
  <si>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</si>
  <si>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</si>
  <si>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</si>
  <si>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</si>
  <si>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</si>
  <si>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</si>
  <si>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</si>
  <si>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</si>
  <si>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</si>
  <si>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</si>
  <si>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</si>
  <si>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</si>
  <si>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</si>
  <si>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</si>
  <si>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</si>
  <si>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</si>
  <si>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</si>
  <si>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</si>
  <si>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</si>
  <si>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</si>
  <si>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</si>
  <si>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</si>
  <si>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</si>
  <si>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</si>
  <si>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</si>
  <si>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</si>
  <si>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</si>
  <si>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</si>
  <si>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</si>
  <si>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</si>
  <si>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</si>
  <si>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</si>
  <si>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</si>
  <si>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</si>
  <si>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</si>
  <si>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</si>
  <si>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</si>
  <si>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</si>
  <si>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</si>
  <si>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</si>
  <si>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</si>
  <si>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</si>
  <si>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</si>
  <si>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</si>
  <si>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</si>
  <si>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</si>
  <si>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</si>
  <si>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</si>
  <si>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</si>
  <si>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</si>
  <si>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</si>
  <si>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</si>
  <si>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</si>
  <si>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</si>
  <si>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</si>
  <si>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</si>
  <si>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</si>
  <si>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</si>
  <si>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</si>
  <si>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</si>
  <si>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</si>
  <si>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</si>
  <si>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</si>
  <si>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</si>
  <si>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</si>
  <si>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</si>
  <si>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</si>
  <si>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</si>
  <si>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</si>
  <si>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</si>
  <si>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</si>
  <si>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</si>
  <si>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</si>
  <si>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</si>
  <si>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</si>
  <si>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</si>
  <si>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</si>
  <si>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</si>
  <si>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</si>
  <si>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</si>
  <si>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</si>
  <si>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</si>
  <si>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</si>
  <si>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</si>
  <si>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</si>
  <si>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</si>
  <si>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</si>
  <si>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</si>
  <si>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</si>
  <si>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</si>
  <si>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</si>
  <si>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</si>
  <si>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</si>
  <si>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</si>
  <si>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</si>
  <si>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</si>
  <si>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</si>
  <si>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</si>
  <si>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</si>
  <si>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</si>
  <si>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</si>
  <si>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</si>
  <si>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</si>
  <si>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</si>
  <si>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</si>
  <si>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</si>
  <si>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</si>
  <si>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</si>
  <si>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</si>
  <si>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</si>
  <si>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</si>
  <si>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</si>
  <si>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</si>
  <si>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</si>
  <si>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</si>
  <si>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</si>
  <si>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</si>
  <si>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</si>
  <si>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</si>
  <si>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</si>
  <si>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</si>
  <si>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</si>
  <si>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</si>
  <si>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</si>
  <si>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</si>
  <si>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</si>
  <si>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</si>
  <si>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</si>
  <si>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</si>
  <si>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</si>
  <si>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</si>
  <si>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</si>
  <si>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</si>
  <si>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</si>
  <si>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</si>
  <si>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</si>
  <si>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</si>
  <si>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</si>
  <si>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</si>
  <si>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</si>
  <si>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</si>
  <si>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</si>
  <si>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</si>
  <si>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</si>
  <si>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</si>
  <si>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</si>
  <si>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</si>
  <si>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</si>
  <si>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</si>
  <si>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</si>
  <si>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</si>
  <si>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</si>
  <si>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</si>
  <si>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</si>
  <si>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</si>
  <si>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</si>
  <si>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</si>
  <si>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</si>
  <si>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</si>
  <si>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</si>
  <si>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</si>
  <si>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</si>
  <si>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</si>
  <si>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</si>
  <si>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</si>
  <si>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</si>
  <si>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</si>
  <si>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</si>
  <si>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</si>
  <si>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</si>
  <si>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</si>
  <si>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</si>
  <si>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</si>
  <si>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</si>
  <si>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</si>
  <si>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</si>
  <si>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</si>
  <si>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</si>
  <si>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</si>
  <si>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</si>
  <si>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</si>
  <si>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</si>
  <si>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</si>
  <si>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</si>
  <si>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</si>
  <si>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</si>
  <si>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</si>
  <si>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</si>
  <si>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</si>
  <si>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</si>
  <si>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</si>
  <si>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</si>
  <si>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</si>
  <si>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</si>
  <si>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</si>
  <si>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</si>
  <si>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</si>
  <si>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</si>
  <si>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</si>
  <si>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</si>
  <si>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</si>
  <si>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</si>
  <si>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</si>
  <si>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</si>
  <si>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</si>
  <si>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</si>
  <si>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</si>
  <si>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</si>
  <si>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</si>
  <si>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</si>
  <si>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</si>
  <si>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</si>
  <si>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</si>
  <si>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</si>
  <si>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</si>
  <si>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</si>
  <si>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</si>
  <si>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</si>
  <si>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</si>
  <si>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</si>
  <si>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</si>
  <si>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</si>
  <si>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</si>
  <si>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</si>
  <si>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</si>
  <si>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</si>
  <si>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</si>
  <si>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</si>
  <si>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</si>
  <si>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</si>
  <si>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</si>
  <si>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</si>
  <si>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</si>
  <si>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</si>
  <si>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</si>
  <si>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</si>
  <si>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</si>
  <si>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</si>
  <si>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</si>
  <si>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</si>
  <si>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</si>
  <si>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</si>
  <si>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</si>
  <si>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</si>
  <si>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</si>
  <si>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</si>
  <si>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</si>
  <si>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</si>
  <si>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</si>
  <si>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</si>
  <si>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</si>
  <si>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</si>
  <si>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</si>
  <si>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</si>
  <si>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</si>
  <si>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</si>
  <si>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</si>
  <si>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</si>
  <si>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</si>
  <si>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</si>
  <si>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</si>
  <si>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</si>
  <si>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</si>
  <si>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</si>
  <si>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</si>
  <si>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</si>
  <si>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</si>
  <si>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</si>
  <si>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</si>
  <si>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</si>
  <si>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</si>
  <si>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</si>
  <si>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</si>
  <si>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</si>
  <si>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</si>
  <si>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</si>
  <si>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</si>
  <si>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</si>
  <si>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</si>
  <si>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</si>
  <si>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</si>
  <si>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</si>
  <si>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</si>
  <si>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</si>
  <si>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</si>
  <si>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</si>
  <si>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</si>
  <si>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</si>
  <si>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</si>
  <si>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</si>
  <si>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</si>
  <si>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</si>
  <si>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</si>
  <si>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</si>
  <si>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</si>
  <si>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</si>
  <si>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</si>
  <si>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</si>
  <si>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</si>
  <si>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</si>
  <si>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</si>
  <si>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</si>
  <si>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</si>
  <si>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</si>
  <si>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</si>
  <si>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</si>
  <si>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</si>
  <si>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</si>
  <si>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</si>
  <si>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</si>
  <si>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</si>
  <si>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</si>
  <si>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</si>
  <si>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</si>
  <si>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</si>
  <si>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</si>
  <si>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</si>
  <si>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</si>
  <si>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</si>
  <si>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</si>
  <si>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</si>
  <si>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</si>
  <si>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</si>
  <si>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</si>
  <si>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</si>
  <si>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</si>
  <si>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</si>
  <si>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</si>
  <si>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</si>
  <si>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</si>
  <si>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</si>
  <si>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</si>
  <si>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</si>
  <si>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</si>
  <si>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</si>
  <si>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</si>
  <si>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</si>
  <si>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</si>
  <si>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</si>
  <si>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</si>
  <si>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</si>
  <si>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</si>
  <si>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</si>
  <si>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</si>
  <si>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</si>
  <si>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</si>
  <si>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</si>
  <si>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</si>
  <si>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</si>
  <si>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</si>
  <si>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</si>
  <si>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</si>
  <si>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</si>
  <si>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</si>
  <si>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</si>
  <si>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</si>
  <si>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</si>
  <si>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</si>
  <si>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</si>
  <si>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</si>
  <si>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</si>
  <si>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</si>
  <si>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</si>
  <si>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</si>
  <si>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</si>
  <si>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</si>
  <si>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</si>
  <si>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</si>
  <si>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</si>
  <si>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</si>
  <si>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</si>
  <si>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</si>
  <si>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</si>
  <si>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</si>
  <si>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</si>
  <si>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</si>
  <si>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</si>
  <si>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</si>
  <si>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</si>
  <si>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</si>
  <si>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</si>
  <si>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</si>
  <si>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</si>
  <si>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</si>
  <si>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</si>
  <si>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</si>
  <si>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</si>
  <si>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</si>
  <si>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</si>
  <si>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</si>
  <si>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</si>
  <si>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</si>
  <si>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</si>
  <si>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</si>
  <si>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</si>
  <si>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</si>
  <si>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</si>
  <si>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</si>
  <si>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</si>
  <si>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</si>
  <si>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</si>
  <si>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</si>
  <si>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</si>
  <si>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</si>
  <si>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</si>
  <si>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</si>
  <si>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</si>
  <si>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</si>
  <si>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</si>
  <si>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</si>
  <si>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</si>
  <si>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</si>
  <si>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</si>
  <si>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</si>
  <si>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</si>
  <si>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</si>
  <si>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</si>
  <si>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</si>
  <si>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</si>
  <si>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</si>
  <si>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</si>
  <si>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</si>
  <si>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</si>
  <si>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</si>
  <si>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</si>
  <si>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</si>
  <si>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</si>
  <si>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</si>
  <si>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</si>
  <si>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</si>
  <si>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</si>
  <si>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</si>
  <si>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</si>
  <si>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</si>
  <si>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</si>
  <si>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</si>
  <si>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</si>
  <si>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</si>
  <si>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</si>
  <si>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</si>
  <si>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</si>
  <si>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</si>
  <si>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</si>
  <si>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</si>
  <si>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</si>
  <si>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</si>
  <si>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</si>
  <si>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</si>
  <si>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</si>
  <si>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</si>
  <si>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</si>
  <si>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</si>
  <si>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</si>
  <si>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</si>
  <si>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</si>
  <si>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</si>
  <si>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</si>
  <si>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</si>
  <si>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</si>
  <si>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</si>
  <si>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</si>
  <si>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</si>
  <si>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</si>
  <si>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</si>
  <si>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</si>
  <si>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</si>
  <si>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</si>
  <si>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</si>
  <si>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</si>
  <si>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</si>
  <si>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</si>
  <si>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</si>
  <si>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</si>
  <si>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</si>
  <si>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</si>
  <si>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</si>
  <si>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</si>
  <si>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</si>
  <si>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</si>
  <si>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</si>
  <si>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</si>
  <si>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</si>
  <si>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</si>
  <si>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</si>
  <si>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</si>
  <si>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</si>
  <si>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</si>
  <si>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</si>
  <si>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</si>
  <si>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</si>
  <si>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</si>
  <si>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</si>
  <si>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</si>
  <si>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</si>
  <si>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</si>
  <si>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</si>
  <si>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</si>
  <si>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</si>
  <si>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</si>
  <si>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</si>
  <si>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</si>
  <si>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</si>
  <si>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</si>
  <si>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</si>
  <si>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</si>
  <si>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</si>
  <si>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</si>
  <si>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</si>
  <si>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</si>
  <si>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</si>
  <si>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</si>
  <si>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</si>
  <si>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</si>
  <si>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</si>
  <si>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</si>
  <si>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</si>
  <si>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</si>
  <si>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</si>
  <si>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</si>
  <si>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</si>
  <si>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</si>
  <si>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</si>
  <si>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</si>
  <si>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</si>
  <si>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</si>
  <si>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</si>
  <si>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</si>
  <si>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</si>
  <si>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</si>
  <si>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</si>
  <si>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</si>
  <si>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</si>
  <si>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</si>
  <si>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</si>
  <si>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</si>
  <si>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</si>
  <si>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</si>
  <si>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</si>
  <si>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</si>
  <si>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</si>
  <si>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</si>
  <si>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</si>
  <si>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</si>
  <si>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</si>
  <si>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</si>
  <si>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</si>
  <si>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</si>
  <si>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</si>
  <si>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</si>
  <si>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</si>
  <si>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</si>
  <si>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</si>
  <si>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</si>
  <si>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</si>
  <si>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</si>
  <si>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</si>
  <si>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</si>
  <si>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</si>
  <si>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</si>
  <si>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</si>
  <si>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</si>
  <si>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</si>
  <si>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</si>
  <si>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</si>
  <si>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</si>
  <si>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</si>
  <si>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</si>
  <si>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</si>
  <si>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</si>
  <si>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</si>
  <si>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</si>
  <si>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</si>
  <si>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</si>
  <si>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</si>
  <si>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</si>
  <si>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</si>
  <si>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</si>
  <si>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</si>
  <si>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</si>
  <si>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</si>
  <si>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</si>
  <si>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</si>
  <si>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</si>
  <si>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</si>
  <si>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</si>
  <si>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</si>
  <si>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</si>
  <si>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</si>
  <si>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</si>
  <si>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</si>
  <si>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</si>
  <si>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</si>
  <si>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</si>
  <si>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</si>
  <si>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</si>
  <si>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</si>
  <si>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</si>
  <si>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</si>
  <si>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</si>
  <si>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</si>
  <si>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</si>
  <si>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</si>
  <si>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</si>
  <si>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</si>
  <si>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</si>
  <si>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</si>
  <si>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</si>
  <si>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</si>
  <si>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</si>
  <si>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</si>
  <si>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</si>
  <si>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</si>
  <si>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</si>
  <si>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</si>
  <si>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</si>
  <si>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</si>
  <si>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</si>
  <si>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</si>
  <si>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</si>
  <si>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</si>
  <si>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</si>
  <si>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</si>
  <si>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</si>
  <si>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</si>
  <si>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</si>
  <si>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</si>
  <si>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</si>
  <si>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</si>
  <si>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</si>
  <si>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</si>
  <si>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</si>
  <si>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</si>
  <si>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</si>
  <si>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</si>
  <si>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</si>
  <si>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</si>
  <si>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</si>
  <si>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</si>
  <si>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</si>
  <si>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</si>
  <si>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</si>
  <si>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</si>
  <si>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</si>
  <si>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</si>
  <si>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</si>
  <si>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</si>
  <si>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</si>
  <si>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</si>
  <si>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</si>
  <si>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</si>
  <si>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</si>
  <si>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</si>
  <si>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</si>
  <si>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</si>
  <si>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</si>
  <si>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</si>
  <si>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</si>
  <si>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</si>
  <si>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</si>
  <si>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</si>
  <si>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</si>
  <si>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</si>
  <si>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</si>
  <si>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</si>
  <si>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</si>
  <si>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</si>
  <si>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</si>
  <si>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</si>
  <si>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</si>
  <si>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</si>
  <si>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</si>
  <si>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</si>
  <si>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</si>
  <si>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</si>
  <si>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</si>
  <si>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</si>
  <si>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</si>
  <si>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</si>
  <si>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</si>
  <si>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</si>
  <si>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</si>
  <si>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</si>
  <si>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</si>
  <si>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</si>
  <si>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</si>
  <si>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</si>
  <si>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</si>
  <si>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</si>
  <si>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</si>
  <si>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</si>
  <si>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</si>
  <si>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</si>
  <si>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</si>
  <si>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</si>
  <si>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</si>
  <si>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</si>
  <si>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</si>
  <si>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</si>
  <si>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</si>
  <si>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</si>
  <si>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</si>
  <si>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</si>
  <si>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</si>
  <si>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</si>
  <si>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</si>
  <si>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</si>
  <si>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</si>
  <si>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</si>
  <si>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</si>
  <si>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</si>
  <si>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</si>
  <si>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</si>
  <si>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</si>
  <si>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</si>
  <si>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</si>
  <si>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</si>
  <si>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</si>
  <si>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</si>
  <si>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</si>
  <si>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</si>
  <si>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</si>
  <si>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</si>
  <si>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</si>
  <si>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</si>
  <si>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</si>
  <si>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</si>
  <si>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</si>
  <si>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</si>
  <si>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</si>
  <si>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</si>
  <si>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</si>
  <si>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</si>
  <si>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</si>
  <si>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</si>
  <si>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</si>
  <si>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</si>
  <si>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</si>
  <si>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</si>
  <si>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</si>
  <si>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</si>
  <si>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</si>
  <si>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</si>
  <si>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</si>
  <si>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</si>
  <si>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</si>
  <si>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</si>
  <si>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</si>
  <si>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</si>
  <si>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</si>
  <si>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</si>
  <si>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</si>
  <si>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</si>
  <si>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</si>
  <si>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</si>
  <si>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</si>
  <si>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</si>
  <si>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</si>
  <si>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</si>
  <si>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</si>
  <si>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</si>
  <si>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</si>
  <si>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</si>
  <si>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</si>
  <si>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</si>
  <si>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</si>
  <si>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</si>
  <si>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</si>
  <si>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</si>
  <si>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</si>
  <si>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</si>
  <si>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</si>
  <si>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</si>
  <si>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</si>
  <si>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</si>
  <si>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</si>
  <si>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</si>
  <si>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</si>
  <si>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</si>
  <si>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</si>
  <si>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</si>
  <si>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</si>
  <si>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</si>
  <si>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</si>
  <si>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</si>
  <si>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</si>
  <si>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</si>
  <si>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</si>
  <si>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</si>
  <si>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</si>
  <si>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</si>
  <si>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</si>
  <si>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</si>
  <si>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</si>
  <si>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</si>
  <si>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</si>
  <si>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</si>
  <si>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</si>
  <si>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</si>
  <si>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</si>
  <si>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</si>
  <si>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</si>
  <si>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</si>
  <si>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</si>
  <si>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</si>
  <si>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</si>
  <si>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</si>
  <si>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</si>
  <si>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</si>
  <si>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</si>
  <si>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</si>
  <si>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</si>
  <si>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</si>
  <si>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</si>
  <si>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</si>
  <si>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</si>
  <si>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</si>
  <si>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</si>
  <si>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</si>
  <si>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</si>
  <si>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</si>
  <si>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</si>
  <si>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</si>
  <si>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</si>
  <si>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</si>
  <si>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</si>
  <si>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</si>
  <si>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</si>
  <si>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</si>
  <si>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</si>
  <si>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</si>
  <si>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</si>
  <si>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</si>
  <si>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</si>
  <si>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</si>
  <si>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</si>
  <si>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</si>
  <si>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</si>
  <si>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</si>
  <si>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</si>
  <si>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</si>
  <si>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</si>
  <si>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</si>
  <si>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</si>
  <si>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</si>
  <si>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</si>
  <si>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</si>
  <si>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</si>
  <si>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</si>
  <si>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</si>
  <si>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</si>
  <si>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</si>
  <si>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</si>
  <si>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</si>
  <si>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</si>
  <si>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</si>
  <si>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</si>
  <si>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</si>
  <si>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</si>
  <si>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</si>
  <si>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</si>
  <si>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</si>
  <si>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</si>
  <si>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</si>
  <si>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</si>
  <si>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</si>
  <si>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</si>
  <si>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</si>
  <si>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</si>
  <si>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</si>
  <si>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</si>
  <si>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</si>
  <si>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</si>
  <si>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</si>
  <si>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</si>
  <si>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</si>
  <si>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</si>
  <si>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</si>
  <si>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</si>
  <si>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</si>
  <si>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</si>
  <si>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</si>
  <si>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</si>
  <si>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</si>
  <si>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</si>
  <si>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</si>
  <si>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</si>
  <si>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</si>
  <si>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</si>
  <si>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</si>
  <si>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</si>
  <si>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</si>
  <si>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</si>
  <si>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</si>
  <si>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</si>
  <si>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</si>
  <si>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</si>
  <si>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</si>
  <si>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</si>
  <si>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</si>
  <si>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</si>
  <si>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</si>
  <si>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</si>
  <si>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</si>
  <si>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</si>
  <si>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</si>
  <si>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</si>
  <si>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</si>
  <si>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</si>
  <si>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</si>
  <si>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</si>
  <si>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</si>
  <si>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</si>
  <si>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</si>
  <si>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</si>
  <si>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</si>
  <si>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</si>
  <si>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</si>
  <si>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</si>
  <si>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</si>
  <si>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</si>
  <si>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</si>
  <si>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</si>
  <si>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</si>
  <si>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</si>
  <si>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</si>
  <si>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</si>
  <si>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</si>
  <si>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</si>
  <si>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</si>
  <si>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</si>
  <si>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</si>
  <si>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</si>
  <si>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</si>
  <si>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</si>
  <si>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</si>
  <si>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</si>
  <si>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</si>
  <si>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</si>
  <si>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</si>
  <si>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</si>
  <si>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</si>
  <si>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</si>
  <si>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</si>
  <si>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</si>
  <si>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</si>
  <si>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</si>
  <si>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</si>
  <si>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</si>
  <si>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</si>
  <si>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</si>
  <si>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</si>
  <si>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</si>
  <si>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</si>
  <si>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</si>
  <si>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</si>
  <si>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</si>
  <si>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</si>
  <si>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</si>
  <si>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</si>
  <si>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</si>
  <si>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</si>
  <si>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</si>
  <si>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</si>
  <si>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</si>
  <si>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</si>
  <si>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</si>
  <si>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</si>
  <si>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</si>
  <si>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</si>
  <si>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</si>
  <si>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</si>
  <si>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</si>
  <si>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</si>
  <si>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</si>
  <si>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</si>
  <si>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</si>
  <si>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</si>
  <si>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</si>
  <si>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</si>
  <si>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</si>
  <si>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</si>
  <si>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</si>
  <si>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</si>
  <si>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</si>
  <si>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</si>
  <si>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</si>
  <si>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</si>
  <si>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</si>
  <si>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</si>
  <si>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</si>
  <si>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</si>
  <si>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</si>
  <si>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</si>
  <si>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</si>
  <si>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</si>
  <si>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</si>
  <si>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</si>
  <si>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</si>
  <si>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</si>
  <si>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</si>
  <si>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</si>
  <si>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</si>
  <si>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</si>
  <si>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</si>
  <si>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</si>
  <si>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</si>
  <si>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</si>
  <si>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</si>
  <si>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</si>
  <si>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</si>
  <si>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</si>
  <si>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</si>
  <si>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</si>
  <si>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</si>
  <si>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</si>
  <si>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</si>
  <si>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</si>
  <si>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</si>
  <si>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</si>
  <si>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</si>
  <si>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</si>
  <si>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</si>
  <si>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</si>
  <si>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</si>
  <si>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</si>
  <si>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</si>
  <si>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</si>
  <si>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</si>
  <si>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</si>
  <si>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</si>
  <si>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</si>
  <si>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</si>
  <si>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</si>
  <si>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</si>
  <si>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</si>
  <si>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</si>
  <si>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</si>
  <si>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</si>
  <si>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</si>
  <si>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</si>
  <si>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</si>
  <si>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</si>
  <si>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</si>
  <si>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</si>
  <si>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</si>
  <si>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</si>
  <si>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</si>
  <si>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</si>
  <si>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</si>
  <si>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</si>
  <si>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</si>
  <si>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</si>
  <si>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</si>
  <si>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</si>
  <si>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</si>
  <si>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</si>
  <si>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</si>
  <si>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</si>
  <si>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</si>
  <si>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</si>
  <si>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</si>
  <si>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</si>
  <si>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</si>
  <si>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</si>
  <si>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</si>
  <si>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</si>
  <si>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</si>
  <si>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</si>
  <si>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</si>
  <si>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</si>
  <si>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</si>
  <si>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</si>
  <si>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</si>
  <si>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</si>
  <si>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</si>
  <si>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</si>
  <si>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</si>
  <si>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</si>
  <si>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</si>
  <si>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</si>
  <si>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</si>
  <si>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</si>
  <si>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</si>
  <si>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</si>
  <si>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</si>
  <si>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</si>
  <si>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</si>
  <si>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</si>
  <si>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</si>
  <si>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</si>
  <si>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</si>
  <si>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</si>
  <si>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</si>
  <si>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</si>
  <si>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</si>
  <si>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</si>
  <si>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</si>
  <si>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</si>
  <si>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</si>
  <si>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</si>
  <si>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</si>
  <si>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</si>
  <si>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</si>
  <si>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</si>
  <si>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</si>
  <si>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</si>
  <si>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</si>
  <si>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</si>
  <si>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</si>
  <si>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</si>
  <si>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</si>
  <si>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</si>
  <si>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</si>
  <si>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</si>
  <si>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</si>
  <si>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</si>
  <si>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</si>
  <si>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</si>
  <si>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</si>
  <si>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</si>
  <si>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</si>
  <si>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</si>
  <si>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</si>
  <si>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</si>
  <si>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</si>
  <si>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</si>
  <si>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</si>
  <si>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</si>
  <si>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</si>
  <si>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</si>
  <si>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</si>
  <si>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</si>
  <si>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</si>
  <si>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</si>
  <si>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</si>
  <si>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</si>
  <si>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</si>
  <si>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</si>
  <si>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</si>
  <si>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</si>
  <si>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</si>
  <si>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</si>
  <si>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</si>
  <si>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</si>
  <si>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</si>
  <si>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</si>
  <si>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</si>
  <si>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</si>
  <si>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</si>
  <si>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</si>
  <si>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</si>
  <si>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</si>
  <si>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</si>
  <si>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</si>
  <si>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</si>
  <si>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</si>
  <si>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</si>
  <si>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</si>
  <si>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</si>
  <si>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</si>
  <si>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</si>
  <si>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</si>
  <si>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</si>
  <si>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</si>
  <si>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</si>
  <si>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</si>
  <si>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</si>
  <si>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</si>
  <si>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</si>
  <si>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</si>
  <si>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</si>
  <si>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</si>
  <si>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</si>
  <si>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</si>
  <si>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</si>
  <si>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</si>
  <si>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</si>
  <si>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</si>
  <si>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</si>
  <si>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</si>
  <si>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</si>
  <si>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</si>
  <si>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</si>
  <si>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</si>
  <si>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</si>
  <si>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</si>
  <si>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</si>
  <si>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</si>
  <si>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</si>
  <si>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</si>
  <si>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</si>
  <si>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</si>
  <si>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</si>
  <si>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</si>
  <si>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</si>
  <si>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</si>
  <si>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</si>
  <si>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</si>
  <si>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</si>
  <si>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</si>
  <si>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</si>
  <si>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</si>
  <si>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</si>
  <si>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</si>
  <si>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</si>
  <si>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</si>
  <si>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</si>
  <si>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</si>
  <si>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</si>
  <si>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</si>
  <si>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</si>
  <si>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</si>
  <si>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</si>
  <si>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</si>
  <si>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</si>
  <si>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</si>
  <si>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</si>
  <si>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</si>
  <si>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</si>
  <si>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</si>
  <si>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</si>
  <si>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</si>
  <si>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</si>
  <si>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</si>
  <si>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</si>
  <si>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</si>
  <si>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</si>
  <si>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</si>
  <si>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</si>
  <si>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</si>
  <si>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</si>
  <si>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</si>
  <si>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</si>
  <si>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</si>
  <si>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</si>
  <si>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</si>
  <si>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</si>
  <si>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</si>
  <si>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</si>
  <si>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</si>
  <si>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</si>
  <si>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</si>
  <si>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</si>
  <si>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</si>
  <si>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</si>
  <si>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</si>
  <si>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</si>
  <si>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</si>
  <si>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</si>
  <si>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</si>
  <si>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</si>
  <si>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</si>
  <si>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</si>
  <si>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</si>
  <si>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</si>
  <si>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</si>
  <si>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</si>
  <si>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</si>
  <si>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</si>
  <si>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</si>
  <si>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</si>
  <si>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</si>
  <si>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</si>
  <si>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</si>
  <si>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</si>
  <si>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</si>
  <si>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</si>
  <si>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</si>
  <si>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</si>
  <si>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</si>
  <si>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</si>
  <si>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</si>
  <si>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</si>
  <si>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</si>
  <si>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</si>
  <si>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</si>
  <si>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</si>
  <si>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</si>
  <si>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</si>
  <si>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</si>
  <si>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</si>
  <si>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</si>
  <si>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</si>
  <si>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</si>
  <si>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</si>
  <si>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</si>
  <si>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</si>
  <si>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</si>
  <si>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</si>
  <si>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</si>
  <si>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</si>
  <si>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</si>
  <si>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</si>
  <si>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</si>
  <si>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</si>
  <si>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</si>
  <si>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</si>
  <si>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</si>
  <si>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</si>
  <si>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</si>
  <si>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</si>
  <si>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</si>
  <si>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</si>
  <si>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</si>
  <si>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</si>
  <si>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</si>
  <si>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</si>
  <si>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</si>
  <si>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</si>
  <si>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</si>
  <si>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</si>
  <si>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</si>
  <si>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</si>
  <si>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</si>
  <si>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</si>
  <si>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</si>
  <si>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</si>
  <si>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</si>
  <si>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</si>
  <si>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</si>
  <si>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</si>
  <si>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</si>
  <si>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</si>
  <si>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</si>
  <si>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</si>
  <si>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</si>
  <si>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</si>
  <si>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</si>
  <si>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</si>
  <si>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</si>
  <si>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</si>
  <si>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</si>
  <si>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</si>
  <si>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</si>
  <si>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</si>
  <si>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</si>
  <si>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</si>
  <si>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</si>
  <si>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</si>
  <si>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</si>
  <si>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</si>
  <si>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</si>
  <si>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</si>
  <si>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</si>
  <si>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</si>
  <si>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</si>
  <si>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</si>
  <si>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</si>
  <si>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</si>
  <si>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</si>
  <si>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</si>
  <si>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</si>
  <si>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</si>
  <si>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</si>
  <si>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</si>
  <si>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</si>
  <si>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</si>
  <si>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</si>
  <si>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</si>
  <si>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</si>
  <si>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</si>
  <si>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</si>
  <si>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</si>
  <si>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</si>
  <si>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</si>
  <si>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</si>
  <si>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</si>
  <si>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</si>
  <si>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</si>
  <si>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</si>
  <si>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</si>
  <si>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</si>
  <si>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</si>
  <si>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</si>
  <si>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</si>
  <si>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</si>
  <si>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</si>
  <si>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</si>
  <si>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</si>
  <si>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</si>
  <si>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</si>
  <si>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</si>
  <si>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</si>
  <si>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</si>
  <si>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</si>
  <si>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</si>
  <si>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</si>
  <si>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</si>
  <si>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</si>
  <si>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</si>
  <si>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</si>
  <si>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</si>
  <si>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</si>
  <si>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</si>
  <si>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</si>
  <si>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</si>
  <si>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</si>
  <si>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</si>
  <si>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</si>
  <si>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</si>
  <si>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</si>
  <si>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</si>
  <si>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</si>
  <si>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</si>
  <si>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</si>
  <si>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</si>
  <si>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</si>
  <si>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</si>
  <si>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</si>
  <si>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</si>
  <si>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</si>
  <si>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</si>
  <si>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</si>
  <si>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</si>
  <si>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</si>
  <si>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</si>
  <si>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</si>
  <si>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</si>
  <si>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</si>
  <si>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</si>
  <si>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</si>
  <si>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</si>
  <si>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</si>
  <si>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</si>
  <si>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</si>
  <si>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</si>
  <si>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</si>
  <si>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</si>
  <si>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</si>
  <si>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</si>
  <si>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</si>
  <si>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</si>
  <si>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</si>
  <si>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</si>
  <si>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</si>
  <si>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</si>
  <si>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</si>
  <si>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</si>
  <si>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</si>
  <si>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</si>
  <si>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</si>
  <si>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</si>
  <si>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</si>
  <si>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</si>
  <si>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</si>
  <si>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</si>
  <si>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</si>
  <si>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</si>
  <si>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</si>
  <si>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</si>
  <si>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</si>
  <si>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</si>
  <si>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</si>
  <si>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</si>
  <si>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</si>
  <si>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</si>
  <si>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</si>
  <si>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</si>
  <si>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</si>
  <si>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</si>
  <si>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</si>
  <si>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</si>
  <si>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</si>
  <si>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</si>
  <si>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</si>
  <si>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</si>
  <si>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</si>
  <si>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</si>
  <si>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</si>
  <si>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</si>
  <si>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</si>
  <si>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</si>
  <si>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</si>
  <si>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</si>
  <si>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</si>
  <si>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</si>
  <si>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</si>
  <si>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</si>
  <si>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</si>
  <si>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</si>
  <si>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</si>
  <si>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</si>
  <si>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</si>
  <si>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</si>
  <si>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</si>
  <si>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</si>
  <si>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</si>
  <si>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</si>
  <si>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</si>
  <si>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</si>
  <si>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</si>
  <si>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</si>
  <si>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</si>
  <si>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</si>
  <si>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</si>
  <si>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</si>
  <si>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</si>
  <si>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</si>
  <si>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</si>
  <si>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</si>
  <si>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</si>
  <si>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</si>
  <si>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</si>
  <si>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</si>
  <si>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</si>
  <si>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</si>
  <si>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</si>
  <si>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</si>
  <si>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</si>
  <si>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</si>
  <si>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</si>
  <si>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</si>
  <si>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</si>
  <si>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</si>
  <si>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</si>
  <si>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</si>
  <si>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</si>
  <si>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</si>
  <si>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</si>
  <si>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</si>
  <si>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</si>
  <si>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</si>
  <si>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</si>
  <si>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</si>
  <si>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</si>
  <si>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</si>
  <si>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</si>
  <si>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</si>
  <si>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</si>
  <si>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</si>
  <si>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</si>
  <si>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</si>
  <si>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</si>
  <si>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</si>
  <si>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</si>
  <si>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</si>
  <si>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</si>
  <si>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</si>
  <si>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</si>
  <si>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</si>
  <si>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</si>
  <si>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</si>
  <si>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</si>
  <si>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</si>
  <si>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</si>
  <si>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</si>
  <si>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</si>
  <si>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</si>
  <si>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</si>
  <si>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</si>
  <si>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</si>
  <si>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</si>
  <si>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</si>
  <si>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</si>
  <si>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</si>
  <si>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</si>
  <si>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</si>
  <si>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</si>
  <si>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</si>
  <si>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</si>
  <si>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</si>
  <si>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</si>
  <si>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</si>
  <si>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</si>
  <si>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</si>
  <si>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</si>
  <si>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</si>
  <si>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</si>
  <si>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</si>
  <si>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</si>
  <si>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</si>
  <si>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</si>
  <si>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</si>
  <si>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</si>
  <si>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</si>
  <si>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</si>
  <si>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</si>
  <si>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</si>
  <si>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</si>
  <si>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</si>
  <si>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</si>
  <si>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</si>
  <si>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</si>
  <si>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</si>
  <si>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</si>
  <si>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</si>
  <si>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</si>
  <si>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</si>
  <si>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</si>
  <si>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</si>
  <si>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</si>
  <si>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</si>
  <si>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</si>
  <si>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</si>
  <si>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</si>
  <si>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</si>
  <si>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</si>
  <si>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</si>
  <si>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</si>
  <si>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</si>
  <si>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</si>
  <si>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</si>
  <si>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</si>
  <si>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</si>
  <si>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</si>
  <si>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</si>
  <si>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</si>
  <si>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</si>
  <si>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</si>
  <si>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</si>
  <si>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</si>
  <si>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</si>
  <si>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</si>
  <si>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</si>
  <si>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</si>
  <si>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</si>
  <si>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</si>
  <si>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</si>
  <si>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</si>
  <si>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</si>
  <si>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</si>
  <si>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</si>
  <si>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</si>
  <si>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</si>
  <si>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</si>
  <si>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</si>
  <si>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</si>
  <si>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</si>
  <si>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</si>
  <si>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</si>
  <si>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</si>
  <si>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</si>
  <si>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</si>
  <si>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</si>
  <si>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</si>
  <si>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</si>
  <si>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</si>
  <si>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</si>
  <si>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</si>
  <si>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</si>
  <si>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</si>
  <si>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</si>
  <si>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</si>
  <si>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</si>
  <si>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</si>
  <si>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</si>
  <si>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</si>
  <si>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</si>
  <si>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</si>
  <si>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</si>
  <si>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</si>
  <si>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</si>
  <si>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</si>
  <si>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</si>
  <si>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</si>
  <si>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</si>
  <si>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</si>
  <si>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</si>
  <si>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</si>
  <si>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</si>
  <si>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</si>
  <si>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</si>
  <si>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</si>
  <si>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</si>
  <si>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</si>
  <si>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</si>
  <si>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</si>
  <si>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</si>
  <si>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</si>
  <si>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</si>
  <si>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</si>
  <si>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</si>
  <si>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</si>
  <si>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</si>
  <si>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</si>
  <si>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</si>
  <si>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</si>
  <si>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</si>
  <si>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</si>
  <si>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</si>
  <si>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</si>
  <si>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</si>
  <si>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</si>
  <si>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</si>
  <si>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</si>
  <si>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</si>
  <si>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</si>
  <si>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</si>
  <si>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</si>
  <si>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</si>
  <si>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</si>
  <si>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</si>
  <si>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</si>
  <si>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</si>
  <si>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</si>
  <si>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</si>
  <si>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</si>
  <si>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</si>
  <si>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</si>
  <si>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</si>
  <si>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</si>
  <si>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</si>
  <si>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</si>
  <si>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</si>
  <si>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</si>
  <si>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</si>
  <si>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</si>
  <si>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</si>
  <si>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</si>
  <si>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</si>
  <si>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</si>
  <si>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</si>
  <si>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</si>
  <si>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</si>
  <si>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</si>
  <si>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</si>
  <si>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</si>
  <si>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</si>
  <si>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</si>
  <si>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</si>
  <si>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</si>
  <si>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</si>
  <si>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</si>
  <si>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</si>
  <si>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</si>
  <si>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</si>
  <si>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</si>
  <si>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</si>
  <si>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</si>
  <si>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</si>
  <si>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</si>
  <si>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</si>
  <si>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</si>
  <si>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</si>
  <si>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</si>
  <si>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</si>
  <si>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</si>
  <si>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</si>
  <si>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</si>
  <si>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</si>
  <si>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</si>
  <si>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</si>
  <si>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</si>
  <si>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</si>
  <si>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</si>
  <si>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</si>
  <si>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</si>
  <si>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</si>
  <si>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</si>
  <si>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</si>
  <si>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</si>
  <si>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</si>
  <si>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</si>
  <si>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</si>
  <si>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</si>
  <si>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</si>
  <si>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</si>
  <si>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</si>
  <si>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</si>
  <si>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</si>
  <si>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</si>
  <si>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</si>
  <si>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</si>
  <si>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</si>
  <si>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</si>
  <si>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</si>
  <si>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</si>
  <si>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</si>
  <si>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</si>
  <si>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</si>
  <si>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</si>
  <si>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</si>
  <si>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</si>
  <si>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</si>
  <si>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</si>
  <si>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</si>
  <si>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</si>
  <si>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</si>
  <si>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</si>
  <si>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</si>
  <si>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</si>
  <si>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</si>
  <si>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</si>
  <si>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</si>
  <si>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</si>
  <si>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</si>
  <si>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</si>
  <si>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</si>
  <si>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</si>
  <si>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</si>
  <si>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</si>
  <si>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</si>
  <si>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</si>
  <si>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</si>
  <si>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</si>
  <si>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</si>
  <si>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</si>
  <si>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</si>
  <si>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</si>
  <si>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</si>
  <si>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</si>
  <si>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</si>
  <si>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</si>
  <si>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</si>
  <si>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</si>
  <si>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</si>
  <si>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</si>
  <si>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</si>
  <si>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</si>
  <si>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</si>
  <si>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</si>
  <si>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</si>
  <si>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</si>
  <si>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</si>
  <si>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</si>
  <si>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</si>
  <si>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</si>
  <si>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</si>
  <si>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</si>
  <si>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</si>
  <si>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</si>
  <si>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</si>
  <si>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</si>
  <si>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</si>
  <si>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</si>
  <si>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</si>
  <si>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</si>
  <si>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</si>
  <si>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</si>
  <si>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</si>
  <si>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</si>
  <si>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</si>
  <si>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</si>
  <si>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</si>
  <si>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</si>
  <si>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</si>
  <si>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</si>
  <si>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</si>
  <si>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</si>
  <si>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</si>
  <si>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</si>
  <si>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</si>
  <si>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</si>
  <si>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</si>
  <si>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</si>
  <si>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</si>
  <si>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</si>
  <si>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</si>
  <si>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</si>
  <si>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</si>
  <si>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</si>
  <si>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</si>
  <si>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</si>
  <si>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</si>
  <si>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</si>
  <si>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</si>
  <si>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</si>
  <si>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</si>
  <si>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</si>
  <si>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</si>
  <si>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</si>
  <si>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</si>
  <si>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</si>
  <si>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</si>
  <si>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</si>
  <si>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</si>
  <si>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</si>
  <si>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</si>
  <si>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</si>
  <si>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</si>
  <si>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</si>
  <si>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</si>
  <si>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</si>
  <si>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</si>
  <si>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</si>
  <si>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</si>
  <si>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</si>
  <si>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</si>
  <si>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</si>
  <si>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</si>
  <si>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</si>
  <si>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</si>
  <si>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</si>
  <si>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</si>
  <si>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</si>
  <si>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</si>
  <si>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</si>
  <si>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</si>
  <si>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</si>
  <si>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</si>
  <si>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</si>
  <si>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</si>
  <si>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</si>
  <si>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</si>
  <si>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</si>
  <si>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</si>
  <si>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</si>
  <si>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</si>
  <si>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</si>
  <si>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</si>
  <si>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</si>
  <si>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</si>
  <si>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</si>
  <si>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</si>
  <si>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</si>
  <si>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</si>
  <si>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</si>
  <si>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</si>
  <si>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</si>
  <si>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</si>
  <si>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</si>
  <si>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</si>
  <si>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</si>
  <si>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</si>
  <si>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</si>
  <si>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</si>
  <si>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</si>
  <si>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</si>
  <si>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</si>
  <si>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</si>
  <si>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</si>
  <si>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</si>
  <si>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</si>
  <si>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</si>
  <si>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</si>
  <si>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</si>
  <si>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</si>
  <si>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</si>
  <si>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</si>
  <si>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</si>
  <si>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</si>
  <si>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</si>
  <si>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</si>
  <si>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</si>
  <si>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</si>
  <si>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</si>
  <si>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</si>
  <si>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</si>
  <si>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</si>
  <si>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</si>
  <si>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</si>
  <si>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</si>
  <si>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</si>
  <si>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</si>
  <si>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</si>
  <si>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</si>
  <si>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</si>
  <si>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</si>
  <si>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</si>
  <si>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</si>
  <si>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</si>
  <si>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</si>
  <si>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</si>
  <si>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</si>
  <si>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</si>
  <si>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</si>
  <si>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</si>
  <si>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</si>
  <si>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</si>
  <si>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</si>
  <si>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</si>
  <si>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</si>
  <si>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</si>
  <si>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</si>
  <si>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</si>
  <si>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</si>
  <si>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</si>
  <si>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</si>
  <si>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</si>
  <si>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</si>
  <si>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</si>
  <si>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</si>
  <si>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</si>
  <si>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</si>
  <si>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</si>
  <si>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</si>
  <si>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</si>
  <si>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</si>
  <si>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</si>
  <si>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</si>
  <si>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</si>
  <si>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</si>
  <si>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</si>
  <si>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</si>
  <si>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</si>
  <si>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</si>
  <si>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</si>
  <si>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</si>
  <si>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</si>
  <si>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</si>
  <si>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</si>
  <si>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</si>
  <si>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</si>
  <si>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</si>
  <si>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</si>
  <si>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</si>
  <si>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</si>
  <si>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</si>
  <si>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</si>
  <si>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</si>
  <si>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</si>
  <si>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</si>
  <si>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</si>
  <si>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</si>
  <si>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</si>
  <si>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</si>
  <si>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</si>
  <si>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</si>
  <si>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</si>
  <si>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</si>
  <si>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</si>
  <si>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</si>
  <si>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</si>
  <si>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</si>
  <si>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</si>
  <si>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</si>
  <si>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</si>
  <si>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</si>
  <si>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</si>
  <si>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</si>
  <si>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</si>
  <si>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</si>
  <si>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</si>
  <si>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</si>
  <si>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</si>
  <si>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</si>
  <si>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</si>
  <si>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</si>
  <si>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</si>
  <si>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</si>
  <si>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</si>
  <si>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</si>
  <si>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</si>
  <si>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</si>
  <si>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</si>
  <si>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</si>
  <si>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</si>
  <si>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</si>
  <si>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</si>
  <si>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</si>
  <si>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</si>
  <si>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</si>
  <si>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</si>
  <si>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</si>
  <si>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</si>
  <si>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</si>
  <si>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</si>
  <si>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</si>
  <si>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</si>
  <si>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</si>
  <si>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</si>
  <si>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</si>
  <si>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</si>
  <si>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</si>
  <si>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</si>
  <si>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</si>
  <si>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</si>
  <si>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</si>
  <si>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</si>
  <si>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</si>
  <si>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</si>
  <si>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</si>
  <si>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</si>
  <si>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</si>
  <si>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</si>
  <si>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</si>
  <si>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</si>
  <si>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</si>
  <si>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</si>
  <si>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</si>
  <si>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</si>
  <si>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</si>
  <si>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</si>
  <si>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</si>
  <si>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</si>
  <si>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</si>
  <si>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</si>
  <si>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</si>
  <si>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</si>
  <si>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</si>
  <si>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</si>
  <si>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</si>
  <si>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</si>
  <si>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</si>
  <si>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</si>
  <si>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</si>
  <si>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</si>
  <si>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</si>
  <si>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</si>
  <si>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</si>
  <si>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</si>
  <si>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</si>
  <si>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</si>
  <si>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</si>
  <si>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</si>
  <si>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</si>
  <si>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</si>
  <si>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</si>
  <si>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</si>
  <si>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</si>
  <si>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</si>
  <si>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</si>
  <si>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</si>
  <si>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</si>
  <si>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</si>
  <si>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</si>
  <si>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</si>
  <si>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</si>
  <si>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</si>
  <si>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</si>
  <si>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</si>
  <si>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</si>
  <si>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</si>
  <si>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</si>
  <si>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</si>
  <si>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</si>
  <si>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</si>
  <si>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</si>
  <si>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</si>
  <si>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</si>
  <si>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</si>
  <si>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</si>
  <si>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</si>
  <si>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</si>
  <si>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</si>
  <si>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</si>
  <si>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</si>
  <si>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</si>
  <si>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</si>
  <si>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</si>
  <si>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</si>
  <si>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</si>
  <si>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</si>
  <si>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</si>
  <si>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</si>
  <si>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</si>
  <si>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</si>
  <si>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</si>
  <si>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</si>
  <si>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</si>
  <si>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</si>
  <si>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</si>
  <si>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</si>
  <si>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</si>
  <si>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</si>
  <si>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</si>
  <si>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</si>
  <si>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</si>
  <si>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</si>
  <si>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</si>
  <si>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</si>
  <si>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</si>
  <si>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</si>
  <si>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</si>
  <si>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</si>
  <si>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</si>
  <si>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</si>
  <si>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</si>
  <si>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</si>
  <si>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</si>
  <si>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</si>
  <si>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</si>
  <si>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</si>
  <si>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</si>
  <si>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</si>
  <si>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</si>
  <si>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</si>
  <si>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</si>
  <si>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</si>
  <si>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</si>
  <si>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</si>
  <si>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</si>
  <si>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</si>
  <si>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</si>
  <si>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</si>
  <si>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</si>
  <si>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</si>
  <si>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</si>
  <si>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</si>
  <si>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</si>
  <si>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</si>
  <si>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</si>
  <si>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</si>
  <si>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</si>
  <si>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</si>
  <si>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</si>
  <si>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</si>
  <si>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</si>
  <si>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</si>
  <si>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</si>
  <si>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</si>
  <si>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</si>
  <si>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</si>
  <si>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</si>
  <si>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</si>
  <si>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</si>
  <si>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</si>
  <si>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</si>
  <si>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</si>
  <si>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</si>
  <si>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</si>
  <si>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</si>
  <si>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</si>
  <si>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</si>
  <si>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</si>
  <si>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</si>
  <si>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</si>
  <si>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</si>
  <si>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</si>
  <si>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</si>
  <si>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</si>
  <si>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</si>
  <si>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</si>
  <si>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</si>
  <si>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</si>
  <si>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</si>
  <si>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</si>
  <si>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</si>
  <si>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</si>
  <si>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</si>
  <si>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</si>
  <si>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</si>
  <si>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</si>
  <si>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</si>
  <si>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</si>
  <si>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</si>
  <si>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</si>
  <si>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</si>
  <si>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</si>
  <si>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</si>
  <si>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</si>
  <si>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</si>
  <si>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</si>
  <si>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</si>
  <si>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</si>
  <si>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</si>
  <si>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</si>
  <si>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</si>
  <si>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</si>
  <si>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</si>
  <si>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</si>
  <si>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</si>
  <si>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</si>
  <si>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</si>
  <si>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</si>
  <si>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</si>
  <si>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</si>
  <si>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</si>
  <si>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</si>
  <si>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</si>
  <si>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</si>
  <si>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</si>
  <si>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</si>
  <si>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</si>
  <si>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</si>
  <si>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</si>
  <si>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</si>
  <si>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</si>
  <si>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</si>
  <si>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</si>
  <si>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</si>
  <si>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</si>
  <si>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</si>
  <si>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</si>
  <si>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</si>
  <si>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</si>
  <si>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</si>
  <si>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</si>
  <si>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</si>
  <si>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</si>
  <si>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</si>
  <si>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</si>
  <si>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</si>
  <si>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</si>
  <si>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</si>
  <si>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</si>
  <si>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</si>
  <si>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</si>
  <si>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</si>
  <si>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</si>
  <si>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</si>
  <si>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</si>
  <si>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</si>
  <si>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</si>
  <si>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</si>
  <si>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</si>
  <si>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</si>
  <si>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</si>
  <si>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</si>
  <si>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</si>
  <si>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</si>
  <si>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</si>
  <si>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</si>
  <si>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</si>
  <si>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</si>
  <si>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</si>
  <si>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</si>
  <si>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</si>
  <si>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</si>
  <si>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</si>
  <si>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</si>
  <si>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</si>
  <si>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</si>
  <si>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</si>
  <si>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</si>
  <si>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</si>
  <si>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</si>
  <si>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</si>
  <si>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</si>
  <si>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</si>
  <si>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</si>
  <si>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</si>
  <si>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</si>
  <si>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</si>
  <si>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</si>
  <si>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</si>
  <si>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</si>
  <si>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</si>
  <si>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</si>
  <si>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</si>
  <si>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</si>
  <si>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</si>
  <si>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</si>
  <si>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</si>
  <si>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</si>
  <si>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</si>
  <si>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</si>
  <si>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</si>
  <si>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</si>
  <si>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</si>
  <si>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</si>
  <si>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</si>
  <si>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</si>
  <si>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</si>
  <si>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</si>
  <si>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</si>
  <si>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</si>
  <si>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</si>
  <si>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</si>
  <si>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</si>
  <si>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</si>
  <si>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</si>
  <si>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</si>
  <si>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</si>
  <si>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</si>
  <si>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</si>
  <si>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</si>
  <si>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</si>
  <si>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</si>
  <si>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</si>
  <si>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</si>
  <si>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</si>
  <si>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</si>
  <si>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</si>
  <si>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</si>
  <si>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</si>
  <si>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</si>
  <si>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</si>
  <si>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</si>
  <si>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</si>
  <si>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</si>
  <si>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</si>
  <si>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</si>
  <si>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</si>
  <si>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</si>
  <si>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</si>
  <si>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</si>
  <si>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</si>
  <si>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</si>
  <si>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</si>
  <si>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</si>
  <si>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</si>
  <si>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</si>
  <si>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</si>
  <si>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</si>
  <si>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</si>
  <si>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</si>
  <si>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</si>
  <si>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</si>
  <si>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</si>
  <si>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</si>
  <si>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</si>
  <si>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</si>
  <si>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</si>
  <si>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</si>
  <si>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</si>
  <si>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</si>
  <si>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</si>
  <si>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</si>
  <si>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</si>
  <si>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</si>
  <si>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</si>
  <si>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</si>
  <si>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</si>
  <si>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</si>
  <si>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</si>
  <si>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</si>
  <si>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</si>
  <si>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</si>
  <si>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</si>
  <si>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</si>
  <si>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</si>
  <si>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</si>
  <si>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</si>
  <si>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</si>
  <si>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</si>
  <si>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</si>
  <si>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</si>
  <si>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</si>
  <si>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</si>
  <si>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</si>
  <si>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</si>
  <si>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</si>
  <si>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</si>
  <si>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</si>
  <si>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</si>
  <si>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</si>
  <si>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</si>
  <si>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</si>
  <si>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</si>
  <si>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</si>
  <si>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</si>
  <si>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</si>
  <si>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</si>
  <si>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</si>
  <si>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</si>
  <si>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</si>
  <si>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</si>
  <si>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</si>
  <si>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</si>
  <si>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</si>
  <si>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</si>
  <si>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</si>
  <si>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</si>
  <si>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</si>
  <si>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</si>
  <si>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</si>
  <si>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</si>
  <si>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</si>
  <si>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</si>
  <si>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</si>
  <si>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</si>
  <si>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</si>
  <si>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</si>
  <si>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</si>
  <si>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</si>
  <si>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</si>
  <si>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</si>
  <si>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</si>
  <si>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</si>
  <si>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</si>
  <si>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</si>
  <si>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</si>
  <si>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</si>
  <si>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</si>
  <si>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</si>
  <si>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</si>
  <si>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</si>
  <si>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</si>
  <si>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</si>
  <si>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</si>
  <si>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</si>
  <si>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</si>
  <si>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</si>
  <si>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</si>
  <si>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</si>
  <si>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</si>
  <si>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</si>
  <si>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</si>
  <si>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</si>
  <si>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</si>
  <si>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</si>
  <si>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</si>
  <si>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</si>
  <si>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</si>
  <si>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</si>
  <si>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</si>
  <si>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</si>
  <si>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</si>
  <si>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</si>
  <si>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</si>
  <si>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</si>
  <si>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</si>
  <si>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</si>
  <si>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</si>
  <si>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</si>
  <si>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</si>
  <si>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</si>
  <si>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</si>
  <si>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</si>
  <si>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</si>
  <si>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</si>
  <si>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</si>
  <si>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</si>
  <si>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</si>
  <si>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</si>
  <si>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</si>
  <si>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</si>
  <si>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</si>
  <si>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</si>
  <si>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</si>
  <si>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</si>
  <si>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</si>
  <si>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</si>
  <si>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</si>
  <si>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</si>
  <si>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</si>
  <si>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</si>
  <si>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</si>
  <si>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</si>
  <si>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</si>
  <si>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</si>
  <si>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</si>
  <si>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</si>
  <si>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</si>
  <si>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</si>
  <si>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</si>
  <si>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</si>
  <si>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</si>
  <si>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</si>
  <si>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</si>
  <si>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</si>
  <si>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</si>
  <si>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</si>
  <si>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</si>
  <si>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</si>
  <si>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</si>
  <si>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</si>
  <si>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</si>
  <si>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</si>
  <si>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</si>
  <si>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</si>
  <si>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</si>
  <si>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</si>
  <si>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</si>
  <si>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</si>
  <si>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</si>
  <si>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</si>
  <si>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</si>
  <si>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</si>
  <si>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</si>
  <si>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</si>
  <si>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</si>
  <si>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</si>
  <si>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</si>
  <si>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</si>
  <si>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</si>
  <si>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</si>
  <si>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</si>
  <si>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</si>
  <si>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</si>
  <si>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</si>
  <si>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</si>
  <si>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</si>
  <si>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</si>
  <si>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</si>
  <si>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</si>
  <si>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</si>
  <si>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</si>
  <si>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</si>
  <si>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</si>
  <si>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</si>
  <si>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</si>
  <si>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</si>
  <si>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</si>
  <si>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</si>
  <si>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</si>
  <si>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</si>
  <si>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</si>
  <si>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</si>
  <si>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</si>
  <si>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</si>
  <si>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</si>
  <si>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</si>
  <si>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</si>
  <si>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</si>
  <si>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</si>
  <si>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</si>
  <si>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</si>
  <si>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</si>
  <si>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</si>
  <si>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</si>
  <si>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</si>
  <si>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</si>
  <si>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</si>
  <si>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</si>
  <si>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</si>
  <si>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</si>
  <si>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</si>
  <si>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</si>
  <si>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</si>
  <si>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</si>
  <si>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</si>
  <si>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</si>
  <si>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</si>
  <si>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</si>
  <si>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</si>
  <si>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</si>
  <si>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</si>
  <si>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</si>
  <si>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</si>
  <si>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</si>
  <si>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</si>
  <si>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</si>
  <si>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</si>
  <si>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</si>
  <si>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</si>
  <si>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</si>
  <si>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</si>
  <si>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</si>
  <si>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</si>
  <si>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</si>
  <si>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</si>
  <si>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</si>
  <si>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</si>
  <si>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</si>
  <si>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</si>
  <si>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</si>
  <si>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</si>
  <si>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</si>
  <si>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</si>
  <si>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</si>
  <si>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</si>
  <si>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</si>
  <si>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</si>
  <si>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</si>
  <si>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</si>
  <si>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</si>
  <si>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</si>
  <si>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</si>
  <si>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</si>
  <si>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</si>
  <si>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</si>
  <si>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</si>
  <si>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</si>
  <si>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</si>
  <si>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</si>
  <si>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</si>
  <si>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</si>
  <si>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</si>
  <si>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</si>
  <si>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</si>
  <si>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</si>
  <si>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</si>
  <si>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</si>
  <si>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</si>
  <si>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</si>
  <si>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</si>
  <si>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</si>
  <si>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</si>
  <si>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</si>
  <si>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</si>
  <si>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</si>
  <si>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</si>
  <si>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</si>
  <si>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</si>
  <si>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</si>
  <si>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</si>
  <si>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</si>
  <si>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</si>
  <si>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</si>
  <si>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</si>
  <si>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</si>
  <si>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</si>
  <si>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</si>
  <si>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</si>
  <si>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</si>
  <si>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</si>
  <si>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</si>
  <si>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</si>
  <si>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</si>
  <si>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</si>
  <si>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</si>
  <si>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</si>
  <si>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</si>
  <si>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</si>
  <si>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</si>
  <si>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</si>
  <si>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</si>
  <si>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</si>
  <si>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</si>
  <si>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</si>
  <si>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</si>
  <si>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</si>
  <si>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</si>
  <si>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</si>
  <si>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</si>
  <si>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</si>
  <si>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</si>
  <si>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</si>
  <si>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</si>
  <si>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</si>
  <si>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</si>
  <si>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</si>
  <si>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</si>
  <si>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</si>
  <si>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</si>
  <si>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</si>
  <si>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</si>
  <si>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</si>
  <si>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</si>
  <si>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</si>
  <si>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</si>
  <si>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</si>
  <si>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</si>
  <si>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</si>
  <si>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</si>
  <si>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</si>
  <si>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</si>
  <si>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</si>
  <si>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</si>
  <si>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</si>
  <si>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</si>
  <si>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</si>
  <si>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</si>
  <si>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</si>
  <si>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</si>
  <si>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</si>
  <si>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</si>
  <si>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</si>
  <si>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</si>
  <si>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</si>
  <si>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</si>
  <si>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</si>
  <si>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</si>
  <si>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</si>
  <si>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</si>
  <si>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</si>
  <si>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</si>
  <si>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</si>
  <si>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</si>
  <si>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</si>
  <si>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</si>
  <si>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</si>
  <si>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</si>
  <si>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</si>
  <si>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</si>
  <si>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</si>
  <si>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</si>
  <si>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</si>
  <si>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</si>
  <si>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</si>
  <si>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</si>
  <si>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</si>
  <si>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</si>
  <si>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</si>
  <si>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</si>
  <si>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</si>
  <si>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</si>
  <si>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</si>
  <si>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</si>
  <si>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</si>
  <si>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</si>
  <si>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</si>
  <si>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</si>
  <si>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</si>
  <si>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</si>
  <si>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</si>
  <si>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</si>
  <si>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</si>
  <si>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</si>
  <si>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</si>
  <si>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</si>
  <si>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</si>
  <si>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</si>
  <si>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</si>
  <si>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</si>
  <si>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</si>
  <si>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</si>
  <si>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</si>
  <si>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</si>
  <si>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</si>
  <si>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</si>
  <si>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</si>
  <si>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</si>
  <si>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</si>
  <si>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</si>
  <si>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</si>
  <si>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</si>
  <si>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</si>
  <si>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</si>
  <si>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</si>
  <si>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</si>
  <si>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</si>
  <si>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</si>
  <si>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</si>
  <si>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</si>
  <si>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</si>
  <si>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</si>
  <si>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</si>
  <si>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</si>
  <si>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</si>
  <si>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</si>
  <si>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</si>
  <si>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</si>
  <si>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</si>
  <si>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</si>
  <si>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</si>
  <si>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</si>
  <si>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</si>
  <si>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</si>
  <si>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</si>
  <si>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</si>
  <si>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</si>
  <si>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</si>
  <si>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</si>
  <si>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</si>
  <si>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</si>
  <si>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</si>
  <si>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</si>
  <si>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</si>
  <si>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</si>
  <si>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</si>
  <si>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</si>
  <si>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</si>
  <si>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</si>
  <si>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</si>
  <si>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</si>
  <si>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</si>
  <si>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</si>
  <si>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</si>
  <si>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</si>
  <si>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</si>
  <si>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</si>
  <si>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</si>
  <si>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</si>
  <si>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</si>
  <si>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</si>
  <si>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</si>
  <si>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</si>
  <si>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</si>
  <si>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</si>
  <si>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</si>
  <si>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</si>
  <si>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</si>
  <si>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</si>
  <si>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</si>
  <si>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</si>
  <si>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</si>
  <si>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</si>
  <si>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</si>
  <si>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</si>
  <si>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</si>
  <si>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</si>
  <si>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</si>
  <si>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</si>
  <si>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</si>
  <si>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</si>
  <si>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</si>
  <si>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</si>
  <si>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</si>
  <si>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</si>
  <si>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</si>
  <si>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</si>
  <si>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</si>
  <si>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</si>
  <si>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</si>
  <si>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</si>
  <si>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</si>
  <si>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</si>
  <si>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</si>
  <si>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</si>
  <si>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</si>
  <si>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</si>
  <si>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</si>
  <si>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</si>
  <si>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</si>
  <si>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</si>
  <si>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</si>
  <si>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</si>
  <si>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</si>
  <si>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</si>
  <si>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</si>
  <si>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</si>
  <si>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</si>
  <si>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</si>
  <si>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</si>
  <si>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</si>
  <si>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</si>
  <si>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</si>
  <si>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</si>
  <si>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</si>
  <si>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</si>
  <si>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</si>
  <si>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</si>
  <si>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</si>
  <si>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</si>
  <si>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</si>
  <si>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</si>
  <si>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</si>
  <si>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</si>
  <si>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</si>
  <si>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</si>
  <si>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</si>
  <si>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</si>
  <si>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</si>
  <si>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</si>
  <si>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</si>
  <si>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</si>
  <si>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</si>
  <si>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</si>
  <si>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</si>
  <si>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</si>
  <si>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</si>
  <si>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</si>
  <si>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</si>
  <si>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</si>
  <si>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</si>
  <si>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</si>
  <si>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</si>
  <si>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</si>
  <si>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</si>
  <si>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</si>
  <si>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</si>
  <si>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</si>
  <si>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</si>
  <si>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</si>
  <si>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</si>
  <si>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</si>
  <si>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</si>
  <si>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</si>
  <si>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</si>
  <si>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</si>
  <si>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</si>
  <si>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</si>
  <si>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</si>
  <si>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</si>
  <si>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</si>
  <si>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</si>
  <si>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</si>
  <si>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</si>
  <si>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</si>
  <si>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</si>
  <si>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</si>
  <si>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</si>
  <si>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</si>
  <si>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</si>
  <si>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</si>
  <si>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</si>
  <si>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</si>
  <si>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</si>
  <si>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</si>
  <si>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</si>
  <si>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</si>
  <si>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</si>
  <si>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</si>
  <si>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</si>
  <si>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</si>
  <si>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</si>
  <si>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</si>
  <si>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</si>
  <si>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</si>
  <si>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</si>
  <si>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</si>
  <si>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</si>
  <si>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</si>
  <si>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</si>
  <si>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</si>
  <si>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</si>
  <si>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</si>
  <si>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</si>
  <si>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</si>
  <si>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</si>
  <si>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</si>
  <si>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</si>
  <si>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</si>
  <si>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</si>
  <si>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</si>
  <si>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</si>
  <si>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</si>
  <si>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</si>
  <si>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</si>
  <si>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</si>
  <si>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</si>
  <si>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</si>
  <si>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</si>
  <si>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</si>
  <si>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</si>
  <si>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</si>
  <si>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</si>
  <si>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</si>
  <si>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</si>
  <si>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</si>
  <si>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</si>
  <si>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</si>
  <si>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</si>
  <si>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</si>
  <si>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</si>
  <si>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</si>
  <si>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</si>
  <si>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</si>
  <si>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</si>
  <si>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</si>
  <si>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</si>
  <si>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</si>
  <si>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</si>
  <si>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</si>
  <si>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</si>
  <si>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</si>
  <si>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</si>
  <si>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</si>
  <si>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</si>
  <si>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</si>
  <si>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</si>
  <si>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</si>
  <si>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</si>
  <si>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</si>
  <si>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</si>
  <si>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</si>
  <si>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</si>
  <si>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</si>
  <si>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</si>
  <si>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</si>
  <si>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</si>
  <si>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</si>
  <si>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</si>
  <si>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</si>
  <si>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</si>
  <si>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</si>
  <si>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</si>
  <si>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</si>
  <si>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</si>
  <si>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</si>
  <si>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</si>
  <si>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</si>
  <si>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</si>
  <si>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</si>
  <si>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</si>
  <si>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</si>
  <si>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</si>
  <si>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</si>
  <si>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</si>
  <si>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</si>
  <si>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</si>
  <si>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</si>
  <si>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</si>
  <si>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</si>
  <si>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</si>
  <si>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</si>
  <si>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</si>
  <si>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</si>
  <si>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</si>
  <si>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</si>
  <si>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</si>
  <si>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</si>
  <si>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</si>
  <si>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</si>
  <si>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</si>
  <si>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</si>
  <si>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</si>
  <si>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</si>
  <si>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</si>
  <si>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</si>
  <si>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</si>
  <si>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</si>
  <si>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</si>
  <si>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</si>
  <si>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</si>
  <si>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</si>
  <si>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</si>
  <si>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</si>
  <si>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</si>
  <si>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</si>
  <si>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</si>
  <si>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</si>
  <si>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</si>
  <si>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</si>
  <si>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</si>
  <si>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</si>
  <si>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</si>
  <si>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</si>
  <si>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</si>
  <si>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</si>
  <si>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</si>
  <si>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</si>
  <si>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</si>
  <si>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</si>
  <si>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</si>
  <si>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</si>
  <si>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</si>
  <si>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</si>
  <si>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</si>
  <si>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</si>
  <si>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</si>
  <si>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</si>
  <si>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</si>
  <si>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</si>
  <si>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</si>
  <si>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</si>
  <si>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</si>
  <si>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</si>
  <si>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</si>
  <si>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</si>
  <si>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</si>
  <si>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</si>
  <si>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</si>
  <si>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</si>
  <si>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</si>
  <si>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</si>
  <si>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</si>
  <si>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</si>
  <si>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</si>
  <si>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</si>
  <si>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</si>
  <si>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</si>
  <si>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</si>
  <si>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</si>
  <si>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</si>
  <si>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</si>
  <si>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</si>
  <si>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</si>
  <si>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</si>
  <si>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</si>
  <si>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</si>
  <si>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</si>
  <si>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</si>
  <si>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</si>
  <si>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</si>
  <si>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</si>
  <si>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</si>
  <si>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</si>
  <si>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</si>
  <si>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</si>
  <si>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</si>
  <si>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</si>
  <si>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</si>
  <si>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</si>
  <si>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</si>
  <si>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</si>
  <si>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</si>
  <si>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</si>
  <si>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</si>
  <si>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</si>
  <si>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</si>
  <si>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</si>
  <si>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</si>
  <si>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</si>
  <si>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</si>
  <si>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</si>
  <si>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</si>
  <si>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</si>
  <si>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</si>
  <si>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</si>
  <si>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</si>
  <si>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</si>
  <si>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</si>
  <si>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</si>
  <si>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</si>
  <si>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</si>
  <si>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</si>
  <si>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</si>
  <si>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</si>
  <si>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</si>
  <si>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</si>
  <si>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</si>
  <si>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</si>
  <si>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</si>
  <si>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</si>
  <si>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</si>
  <si>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</si>
  <si>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</si>
  <si>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</si>
  <si>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</si>
  <si>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</si>
  <si>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</si>
  <si>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</si>
  <si>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</si>
  <si>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</si>
  <si>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</si>
  <si>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</si>
  <si>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</si>
  <si>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</si>
  <si>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</si>
  <si>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</si>
  <si>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</si>
  <si>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</si>
  <si>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</si>
  <si>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</si>
  <si>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</si>
  <si>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</si>
  <si>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</si>
  <si>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</si>
  <si>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</si>
  <si>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</si>
  <si>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</si>
  <si>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</si>
  <si>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</si>
  <si>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</si>
  <si>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</si>
  <si>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</si>
  <si>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</si>
  <si>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</si>
  <si>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</si>
  <si>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</si>
  <si>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</si>
  <si>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</si>
  <si>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</si>
  <si>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</si>
  <si>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</si>
  <si>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</si>
  <si>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</si>
  <si>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</si>
  <si>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</si>
  <si>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</si>
  <si>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</si>
  <si>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</si>
  <si>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</si>
  <si>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</si>
  <si>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</si>
  <si>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</si>
  <si>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</si>
  <si>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</si>
  <si>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</si>
  <si>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</si>
  <si>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</si>
  <si>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</si>
  <si>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</si>
  <si>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</si>
  <si>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</si>
  <si>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</si>
  <si>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</si>
  <si>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</si>
  <si>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</si>
  <si>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</si>
  <si>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</si>
  <si>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</si>
  <si>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</si>
  <si>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</si>
  <si>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</si>
  <si>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</si>
  <si>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</si>
  <si>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</si>
  <si>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</si>
  <si>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</si>
  <si>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</si>
  <si>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</si>
  <si>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</si>
  <si>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</si>
  <si>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</si>
  <si>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</si>
  <si>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</si>
  <si>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</si>
  <si>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</si>
  <si>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</si>
  <si>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</si>
  <si>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</si>
  <si>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</si>
  <si>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</si>
  <si>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</si>
  <si>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</si>
  <si>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</si>
  <si>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</si>
  <si>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</si>
  <si>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</si>
  <si>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</si>
  <si>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</si>
  <si>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</si>
  <si>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</si>
  <si>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</si>
  <si>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</si>
  <si>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</si>
  <si>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</si>
  <si>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</si>
  <si>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</si>
  <si>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</si>
  <si>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</si>
  <si>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</si>
  <si>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</si>
  <si>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</si>
  <si>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</si>
  <si>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</si>
  <si>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</si>
  <si>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</si>
  <si>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</si>
  <si>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</si>
  <si>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</si>
  <si>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</si>
  <si>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</si>
  <si>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</si>
  <si>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</si>
  <si>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</si>
  <si>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</si>
  <si>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</si>
  <si>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</si>
  <si>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</si>
  <si>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</si>
  <si>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</si>
  <si>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</si>
  <si>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</si>
  <si>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</si>
  <si>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</si>
  <si>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</si>
  <si>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</si>
  <si>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</si>
  <si>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</si>
  <si>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</si>
  <si>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</si>
  <si>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</si>
  <si>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</si>
  <si>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</si>
  <si>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</si>
  <si>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</si>
  <si>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</si>
  <si>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</si>
  <si>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</si>
  <si>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</si>
  <si>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</si>
  <si>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</si>
  <si>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</si>
  <si>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</si>
  <si>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</si>
  <si>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</si>
  <si>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</si>
  <si>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</si>
  <si>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</si>
  <si>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</si>
  <si>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</si>
  <si>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</si>
  <si>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</si>
  <si>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</si>
  <si>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</si>
  <si>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</si>
  <si>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</si>
  <si>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</si>
  <si>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</si>
  <si>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</si>
  <si>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</si>
  <si>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</si>
  <si>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</si>
  <si>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</si>
  <si>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</si>
  <si>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</si>
  <si>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</si>
  <si>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</si>
  <si>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</si>
  <si>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</si>
  <si>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</si>
  <si>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</si>
  <si>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</si>
  <si>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</si>
  <si>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</si>
  <si>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</si>
  <si>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</si>
  <si>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</si>
  <si>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</si>
  <si>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</si>
  <si>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</si>
  <si>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</si>
  <si>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</si>
  <si>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</si>
  <si>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</si>
  <si>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</si>
  <si>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</si>
  <si>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</si>
  <si>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</si>
  <si>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</si>
  <si>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</si>
  <si>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</si>
  <si>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</si>
  <si>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</si>
  <si>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</si>
  <si>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</si>
  <si>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</si>
  <si>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</si>
  <si>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</si>
  <si>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</si>
  <si>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</si>
  <si>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</si>
  <si>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</si>
  <si>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</si>
  <si>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</si>
  <si>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</si>
  <si>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</si>
  <si>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</si>
  <si>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</si>
  <si>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</si>
  <si>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</si>
  <si>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</si>
  <si>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</si>
  <si>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</si>
  <si>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</si>
  <si>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</si>
  <si>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</si>
  <si>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</si>
  <si>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</si>
  <si>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</si>
  <si>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</si>
  <si>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</si>
  <si>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</si>
  <si>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</si>
  <si>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</si>
  <si>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</si>
  <si>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</si>
  <si>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</si>
  <si>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</si>
  <si>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</si>
  <si>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</si>
  <si>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</si>
  <si>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</si>
  <si>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</si>
  <si>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</si>
  <si>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</si>
  <si>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</si>
  <si>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</si>
  <si>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</si>
  <si>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</si>
  <si>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</si>
  <si>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</si>
  <si>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</si>
  <si>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</si>
  <si>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</si>
  <si>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</si>
  <si>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</si>
  <si>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</si>
  <si>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</si>
  <si>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</si>
  <si>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</si>
  <si>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</si>
  <si>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</si>
  <si>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</si>
  <si>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</si>
  <si>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</si>
  <si>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</si>
  <si>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</si>
  <si>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</si>
  <si>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</si>
  <si>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</si>
  <si>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</si>
  <si>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</si>
  <si>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</si>
  <si>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</si>
  <si>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</si>
  <si>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</si>
  <si>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</si>
  <si>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</si>
  <si>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</si>
  <si>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</si>
  <si>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</si>
  <si>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</si>
  <si>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</si>
  <si>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</si>
  <si>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</si>
  <si>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</si>
  <si>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</si>
  <si>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</si>
  <si>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</si>
  <si>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</si>
  <si>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</si>
  <si>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</si>
  <si>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</si>
  <si>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</si>
  <si>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</si>
  <si>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</si>
  <si>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</si>
  <si>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</si>
  <si>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</si>
  <si>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</si>
  <si>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</si>
  <si>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</si>
  <si>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</si>
  <si>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</si>
  <si>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</si>
  <si>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</si>
  <si>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</si>
  <si>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</si>
  <si>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</si>
  <si>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</si>
  <si>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</si>
  <si>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</si>
  <si>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</si>
  <si>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</si>
  <si>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</si>
  <si>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</si>
  <si>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</si>
  <si>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</si>
  <si>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</si>
  <si>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</si>
  <si>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</si>
  <si>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</si>
  <si>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</si>
  <si>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</si>
  <si>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</si>
  <si>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</si>
  <si>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</si>
  <si>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</si>
  <si>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</si>
  <si>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</si>
  <si>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</si>
  <si>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</si>
  <si>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</si>
  <si>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</si>
  <si>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</si>
  <si>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</si>
  <si>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</si>
  <si>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</si>
  <si>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</si>
  <si>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</si>
  <si>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</si>
  <si>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</si>
  <si>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</si>
  <si>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</si>
  <si>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</si>
  <si>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</si>
  <si>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</si>
  <si>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</si>
  <si>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</si>
  <si>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</si>
  <si>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</si>
  <si>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</si>
  <si>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</si>
  <si>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</si>
  <si>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</si>
  <si>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</si>
  <si>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</si>
  <si>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</si>
  <si>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</si>
  <si>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</si>
  <si>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</si>
  <si>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</si>
  <si>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</si>
  <si>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</si>
  <si>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</si>
  <si>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</si>
  <si>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</si>
  <si>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</si>
  <si>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</si>
  <si>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</si>
  <si>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</si>
  <si>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</si>
  <si>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</si>
  <si>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</si>
  <si>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</si>
  <si>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</si>
  <si>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</si>
  <si>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</si>
  <si>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</si>
  <si>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</si>
  <si>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</si>
  <si>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</si>
  <si>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</si>
  <si>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</si>
  <si>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</si>
  <si>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</si>
  <si>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</si>
  <si>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</si>
  <si>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</si>
  <si>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</si>
  <si>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</si>
  <si>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</si>
  <si>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</si>
  <si>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</si>
  <si>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</si>
  <si>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</si>
  <si>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</si>
  <si>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</si>
  <si>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</si>
  <si>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</si>
  <si>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</si>
  <si>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</si>
  <si>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</si>
  <si>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</si>
  <si>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</si>
  <si>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</si>
  <si>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</si>
  <si>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</si>
  <si>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</si>
  <si>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</si>
  <si>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</si>
  <si>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</si>
  <si>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</si>
  <si>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</si>
  <si>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</si>
  <si>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</si>
  <si>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</si>
  <si>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</si>
  <si>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</si>
  <si>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</si>
  <si>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</si>
  <si>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</si>
  <si>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</si>
  <si>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</si>
  <si>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</si>
  <si>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</si>
  <si>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</si>
  <si>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</si>
  <si>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</si>
  <si>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</si>
  <si>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</si>
  <si>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</si>
  <si>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</si>
  <si>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</si>
  <si>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</si>
  <si>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</si>
  <si>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</si>
  <si>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</si>
  <si>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</si>
  <si>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</si>
  <si>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</si>
  <si>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</si>
  <si>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</si>
  <si>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</si>
  <si>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</si>
  <si>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</si>
  <si>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</si>
  <si>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</si>
  <si>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</si>
  <si>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</si>
  <si>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</si>
  <si>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</si>
  <si>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</si>
  <si>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</si>
  <si>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</si>
  <si>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</si>
  <si>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</si>
  <si>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</si>
  <si>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</si>
  <si>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</si>
  <si>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</si>
  <si>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</si>
  <si>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</si>
  <si>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</si>
  <si>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</si>
  <si>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</si>
  <si>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</si>
  <si>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</si>
  <si>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</si>
  <si>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</si>
  <si>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</si>
  <si>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</si>
  <si>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</si>
  <si>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</si>
  <si>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</si>
  <si>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</si>
  <si>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</si>
  <si>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</si>
  <si>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</si>
  <si>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</si>
  <si>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</si>
  <si>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</si>
  <si>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</si>
  <si>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</si>
  <si>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</si>
  <si>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</si>
  <si>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</si>
  <si>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</si>
  <si>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</si>
  <si>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</si>
  <si>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</si>
  <si>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</si>
  <si>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</si>
  <si>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</si>
  <si>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</si>
  <si>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</si>
  <si>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</si>
  <si>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</si>
  <si>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</si>
  <si>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</si>
  <si>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</si>
  <si>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</si>
  <si>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</si>
  <si>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</si>
  <si>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</si>
  <si>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</si>
  <si>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</si>
  <si>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</si>
  <si>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</si>
  <si>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</si>
  <si>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</si>
  <si>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</si>
  <si>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</si>
  <si>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</si>
  <si>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</si>
  <si>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</si>
  <si>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</si>
  <si>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</si>
  <si>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</si>
  <si>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</si>
  <si>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</si>
  <si>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</si>
  <si>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</si>
  <si>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</si>
  <si>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</si>
  <si>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</si>
  <si>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</si>
  <si>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</si>
  <si>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</si>
  <si>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</si>
  <si>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</si>
  <si>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</si>
  <si>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</si>
  <si>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</si>
  <si>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</si>
  <si>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</si>
  <si>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</si>
  <si>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</si>
  <si>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</si>
  <si>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</si>
  <si>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</si>
  <si>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</si>
  <si>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</si>
  <si>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</si>
  <si>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</si>
  <si>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</si>
  <si>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</si>
  <si>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</si>
  <si>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</si>
  <si>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</si>
  <si>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</si>
  <si>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</si>
  <si>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</si>
  <si>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</si>
  <si>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</si>
  <si>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</si>
  <si>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</si>
  <si>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</si>
  <si>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</si>
  <si>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</si>
  <si>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</si>
  <si>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</si>
  <si>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</si>
  <si>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</si>
  <si>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</si>
  <si>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</si>
  <si>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</si>
  <si>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</si>
  <si>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</si>
  <si>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</si>
  <si>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</si>
  <si>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</si>
  <si>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</si>
  <si>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</si>
  <si>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</si>
  <si>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</si>
  <si>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</si>
  <si>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</si>
  <si>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</si>
  <si>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</si>
  <si>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</si>
  <si>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</si>
  <si>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</si>
  <si>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</si>
  <si>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</si>
  <si>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</si>
  <si>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</si>
  <si>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</si>
  <si>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</si>
  <si>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</si>
  <si>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</si>
  <si>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</si>
  <si>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</si>
  <si>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</si>
  <si>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</si>
  <si>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</si>
  <si>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</si>
  <si>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</si>
  <si>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</si>
  <si>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</si>
  <si>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</si>
  <si>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</si>
  <si>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</si>
  <si>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</si>
  <si>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</si>
  <si>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</si>
  <si>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</si>
  <si>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</si>
  <si>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</si>
  <si>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</si>
  <si>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</si>
  <si>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</si>
  <si>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</si>
  <si>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</si>
  <si>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</si>
  <si>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</si>
  <si>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</si>
  <si>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</si>
  <si>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</si>
  <si>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</si>
  <si>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</si>
  <si>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</si>
  <si>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</si>
  <si>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</si>
  <si>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</si>
  <si>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</si>
  <si>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</si>
  <si>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</si>
  <si>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</si>
  <si>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</si>
  <si>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</si>
  <si>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</si>
  <si>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</si>
  <si>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</si>
  <si>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</si>
  <si>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</si>
  <si>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</si>
  <si>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</si>
  <si>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</si>
  <si>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</si>
  <si>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</si>
  <si>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</si>
  <si>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</si>
  <si>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</si>
  <si>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</si>
  <si>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</si>
  <si>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</si>
  <si>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</si>
  <si>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</si>
  <si>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</si>
  <si>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</si>
  <si>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</si>
  <si>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</si>
  <si>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</si>
  <si>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</si>
  <si>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</si>
  <si>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</si>
  <si>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</si>
  <si>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</si>
  <si>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</si>
  <si>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</si>
  <si>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</si>
  <si>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</si>
  <si>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</si>
  <si>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</si>
  <si>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</si>
  <si>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</si>
  <si>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</si>
  <si>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</si>
  <si>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</si>
  <si>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</si>
  <si>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</si>
  <si>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</si>
  <si>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</si>
  <si>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</si>
  <si>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</si>
  <si>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</si>
  <si>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</si>
  <si>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</si>
  <si>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</si>
  <si>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</si>
  <si>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</si>
  <si>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</si>
  <si>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</si>
  <si>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</si>
  <si>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</si>
  <si>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</si>
  <si>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</si>
  <si>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</si>
  <si>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</si>
  <si>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</si>
  <si>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</si>
  <si>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</si>
  <si>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</si>
  <si>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</si>
  <si>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</si>
  <si>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</si>
  <si>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</si>
  <si>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</si>
  <si>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</si>
  <si>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</si>
  <si>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</si>
  <si>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</si>
  <si>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</si>
  <si>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</si>
  <si>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</si>
  <si>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</si>
  <si>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</si>
  <si>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</si>
  <si>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</si>
  <si>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</si>
  <si>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</si>
  <si>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</si>
  <si>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</si>
  <si>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</si>
  <si>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</si>
  <si>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</si>
  <si>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</si>
  <si>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</si>
  <si>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</si>
  <si>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</si>
  <si>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</si>
  <si>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</si>
  <si>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</si>
  <si>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</si>
  <si>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</si>
  <si>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</si>
  <si>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</si>
  <si>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</si>
  <si>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</si>
  <si>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</si>
  <si>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</si>
  <si>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</si>
  <si>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</si>
  <si>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</si>
  <si>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</si>
  <si>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</si>
  <si>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</si>
  <si>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</si>
  <si>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</si>
  <si>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</si>
  <si>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</si>
  <si>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</si>
  <si>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</si>
  <si>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</si>
  <si>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</si>
  <si>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</si>
  <si>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</si>
  <si>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</si>
  <si>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</si>
  <si>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</si>
  <si>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</si>
  <si>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</si>
  <si>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</si>
  <si>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</si>
  <si>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</si>
  <si>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</si>
  <si>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</si>
  <si>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</si>
  <si>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</si>
  <si>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</si>
  <si>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</si>
  <si>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</si>
  <si>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</si>
  <si>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</si>
  <si>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</si>
  <si>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</si>
  <si>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</si>
  <si>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</si>
  <si>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</si>
  <si>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</si>
  <si>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</si>
  <si>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</si>
  <si>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</si>
  <si>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</si>
  <si>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</si>
  <si>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</si>
  <si>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</si>
  <si>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</si>
  <si>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</si>
  <si>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</si>
  <si>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</si>
  <si>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</si>
  <si>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</si>
  <si>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</si>
  <si>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</si>
  <si>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</si>
  <si>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</si>
  <si>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</si>
  <si>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</si>
  <si>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</si>
  <si>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</si>
  <si>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</si>
  <si>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</si>
  <si>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</si>
  <si>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</si>
  <si>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</si>
  <si>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</si>
  <si>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</si>
  <si>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</si>
  <si>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</si>
  <si>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</si>
  <si>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</si>
  <si>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</si>
  <si>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</si>
  <si>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</si>
  <si>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</si>
  <si>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</si>
  <si>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</si>
  <si>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</si>
  <si>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</si>
  <si>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</si>
  <si>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</si>
  <si>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</si>
  <si>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</si>
  <si>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</si>
  <si>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</si>
  <si>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</si>
  <si>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</si>
  <si>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</si>
  <si>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</si>
  <si>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</si>
  <si>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</si>
  <si>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</si>
  <si>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</si>
  <si>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</si>
  <si>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</si>
  <si>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</si>
  <si>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</si>
  <si>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</si>
  <si>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</si>
  <si>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</si>
  <si>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</si>
  <si>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</si>
  <si>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</si>
  <si>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</si>
  <si>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</si>
  <si>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</si>
  <si>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</si>
  <si>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</si>
  <si>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</si>
  <si>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</si>
  <si>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</si>
  <si>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</si>
  <si>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</si>
  <si>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</si>
  <si>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</si>
  <si>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</si>
  <si>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</si>
  <si>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</si>
  <si>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</si>
  <si>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</si>
  <si>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</si>
  <si>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</si>
  <si>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</si>
  <si>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</si>
  <si>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</si>
  <si>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</si>
  <si>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</si>
  <si>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</si>
  <si>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</si>
  <si>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</si>
  <si>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</si>
  <si>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</si>
  <si>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</si>
  <si>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</si>
  <si>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</si>
  <si>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</si>
  <si>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</si>
  <si>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</si>
  <si>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</si>
  <si>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</si>
  <si>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</si>
  <si>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</si>
  <si>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</si>
  <si>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</si>
  <si>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</si>
  <si>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</si>
  <si>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</si>
  <si>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</si>
  <si>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</si>
  <si>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</si>
  <si>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</si>
  <si>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</si>
  <si>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</si>
  <si>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</si>
  <si>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</si>
  <si>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</si>
  <si>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</si>
  <si>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</si>
  <si>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</si>
  <si>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</si>
  <si>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</si>
  <si>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</si>
  <si>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</si>
  <si>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</si>
  <si>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</si>
  <si>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</si>
  <si>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</si>
  <si>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</si>
  <si>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</si>
  <si>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</si>
  <si>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</si>
  <si>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</si>
  <si>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</si>
  <si>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</si>
  <si>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</si>
  <si>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</si>
  <si>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</si>
  <si>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</si>
  <si>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</si>
  <si>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</si>
  <si>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</si>
  <si>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</si>
  <si>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</si>
  <si>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</si>
  <si>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</si>
  <si>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</si>
  <si>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</si>
  <si>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</si>
  <si>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</si>
  <si>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</si>
  <si>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</si>
  <si>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</si>
  <si>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</si>
  <si>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</si>
  <si>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</si>
  <si>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</si>
  <si>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</si>
  <si>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</si>
  <si>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</si>
  <si>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</si>
  <si>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</si>
  <si>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</si>
  <si>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</si>
  <si>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</si>
  <si>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</si>
  <si>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</si>
  <si>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</si>
  <si>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</si>
  <si>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</si>
  <si>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</si>
  <si>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</si>
  <si>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</si>
  <si>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</si>
  <si>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</si>
  <si>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</si>
  <si>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</si>
  <si>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</si>
  <si>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</si>
  <si>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</si>
  <si>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</si>
  <si>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</si>
  <si>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</si>
  <si>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</si>
  <si>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</si>
  <si>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</si>
  <si>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</si>
  <si>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</si>
  <si>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</si>
  <si>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</si>
  <si>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</si>
  <si>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</si>
  <si>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</si>
  <si>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</si>
  <si>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</si>
  <si>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</si>
  <si>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</si>
  <si>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</si>
  <si>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</si>
  <si>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</si>
  <si>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</si>
  <si>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</si>
  <si>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</si>
  <si>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</si>
  <si>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</si>
  <si>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</si>
  <si>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</si>
  <si>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</si>
  <si>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</si>
  <si>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</si>
  <si>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</si>
  <si>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</si>
  <si>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</si>
  <si>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</si>
  <si>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</si>
  <si>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</si>
  <si>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</si>
  <si>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</si>
  <si>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</si>
  <si>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</si>
  <si>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</si>
  <si>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</si>
  <si>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</si>
  <si>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</si>
  <si>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</si>
  <si>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</si>
  <si>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</si>
  <si>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</si>
  <si>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</si>
  <si>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</si>
  <si>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</si>
  <si>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</si>
  <si>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</si>
  <si>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</si>
  <si>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</si>
  <si>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</si>
  <si>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</si>
  <si>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</si>
  <si>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</si>
  <si>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</si>
  <si>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</si>
  <si>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</si>
  <si>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</si>
  <si>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</si>
  <si>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</si>
  <si>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</si>
  <si>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</si>
  <si>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</si>
  <si>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</si>
  <si>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</si>
  <si>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</si>
  <si>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</si>
  <si>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</si>
  <si>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</si>
  <si>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</si>
  <si>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</si>
  <si>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</si>
  <si>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</si>
  <si>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</si>
  <si>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</si>
  <si>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</si>
  <si>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</si>
  <si>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</si>
  <si>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</si>
  <si>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</si>
  <si>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</si>
  <si>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</si>
  <si>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</si>
  <si>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</si>
  <si>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</si>
  <si>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</si>
  <si>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</si>
  <si>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</si>
  <si>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</si>
  <si>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</si>
  <si>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</si>
  <si>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</si>
  <si>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</si>
  <si>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</si>
  <si>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</si>
  <si>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</si>
  <si>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</si>
  <si>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</si>
  <si>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</si>
  <si>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</si>
  <si>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</si>
  <si>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</si>
  <si>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</si>
  <si>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</si>
  <si>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</si>
  <si>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</si>
  <si>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</si>
  <si>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</si>
  <si>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</si>
  <si>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</si>
  <si>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</si>
  <si>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</si>
  <si>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</si>
  <si>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</si>
  <si>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</si>
  <si>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</si>
  <si>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</si>
  <si>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</si>
  <si>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</si>
  <si>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</si>
  <si>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</si>
  <si>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</si>
  <si>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</si>
  <si>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</si>
  <si>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</si>
  <si>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</si>
  <si>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</si>
  <si>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</si>
  <si>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</si>
  <si>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</si>
  <si>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</si>
  <si>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</si>
  <si>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</si>
  <si>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</si>
  <si>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</si>
  <si>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</si>
  <si>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</si>
  <si>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</si>
  <si>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</si>
  <si>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</si>
  <si>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</si>
  <si>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</si>
  <si>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</si>
  <si>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</si>
  <si>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</si>
  <si>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</si>
  <si>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</si>
  <si>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</si>
  <si>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</si>
  <si>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</si>
  <si>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</si>
  <si>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</si>
  <si>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</si>
  <si>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</si>
  <si>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</si>
  <si>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</si>
  <si>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</si>
  <si>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</si>
  <si>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</si>
  <si>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</si>
  <si>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</si>
  <si>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</si>
  <si>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</si>
  <si>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</si>
  <si>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</si>
  <si>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</si>
  <si>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</si>
  <si>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</si>
  <si>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</si>
  <si>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</si>
  <si>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</si>
  <si>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</si>
  <si>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</si>
  <si>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</si>
  <si>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</si>
  <si>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</si>
  <si>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</si>
  <si>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</si>
  <si>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</si>
  <si>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</si>
  <si>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</si>
  <si>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</si>
  <si>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</si>
  <si>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</si>
  <si>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</si>
  <si>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</si>
  <si>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</si>
  <si>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</si>
  <si>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</si>
  <si>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</si>
  <si>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</si>
  <si>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</si>
  <si>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</si>
  <si>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</si>
  <si>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</si>
  <si>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</si>
  <si>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</si>
  <si>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</si>
  <si>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</si>
  <si>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</si>
  <si>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</si>
  <si>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</si>
  <si>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</si>
  <si>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</si>
  <si>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</si>
  <si>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</si>
  <si>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</si>
  <si>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</si>
  <si>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</si>
  <si>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</si>
  <si>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</si>
  <si>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</si>
  <si>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</si>
  <si>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</si>
  <si>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</si>
  <si>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</si>
  <si>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</si>
  <si>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</si>
  <si>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</si>
  <si>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</si>
  <si>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</si>
  <si>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</si>
  <si>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</si>
  <si>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</si>
  <si>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</si>
  <si>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</si>
  <si>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</si>
  <si>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</si>
  <si>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</si>
  <si>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</si>
  <si>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</si>
  <si>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</si>
  <si>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</si>
  <si>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</si>
  <si>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</si>
  <si>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</si>
  <si>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</si>
  <si>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</si>
  <si>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</si>
  <si>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</si>
  <si>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</si>
  <si>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</si>
  <si>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</si>
  <si>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</si>
  <si>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</si>
  <si>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</si>
  <si>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</si>
  <si>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</si>
  <si>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</si>
  <si>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</si>
  <si>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</si>
  <si>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</si>
  <si>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</si>
  <si>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</si>
  <si>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</si>
  <si>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</si>
  <si>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</si>
  <si>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</si>
  <si>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</si>
  <si>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</si>
  <si>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</si>
  <si>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</si>
  <si>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</si>
  <si>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</si>
  <si>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</si>
  <si>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</si>
  <si>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Donations</t>
  </si>
  <si>
    <t>Backers</t>
  </si>
  <si>
    <t>Average donation</t>
  </si>
  <si>
    <t>Mean Goal</t>
  </si>
  <si>
    <t>Median Goal</t>
  </si>
  <si>
    <t>Mean Pledged</t>
  </si>
  <si>
    <t>Successful</t>
  </si>
  <si>
    <t>Failed</t>
  </si>
  <si>
    <t>Median Pledged</t>
  </si>
  <si>
    <t>"PLAYS"</t>
  </si>
  <si>
    <t>"FAITH"</t>
  </si>
  <si>
    <t>Standard Deviation of Goal</t>
  </si>
  <si>
    <t>Upper Quartile of Goal</t>
  </si>
  <si>
    <t>Lower Quartile of Goal</t>
  </si>
  <si>
    <t>IQR of Goal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</si>
  <si>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</si>
  <si>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</si>
  <si>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</si>
  <si>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</si>
  <si>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</si>
  <si>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</si>
  <si>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</si>
  <si>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</si>
  <si>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</si>
  <si>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</si>
  <si>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</si>
  <si>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</si>
  <si>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</si>
  <si>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</si>
  <si>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</si>
  <si>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</si>
  <si>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</si>
  <si>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</si>
  <si>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</si>
  <si>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</si>
  <si>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</si>
  <si>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Column Sum</t>
  </si>
  <si>
    <t>Projects &gt;0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</si>
</sst>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1" applyFont="1"/>
    <xf numFmtId="165" fontId="0" fillId="0" borderId="0" xfId="0" applyNumberFormat="1"/>
    <xf numFmtId="9" fontId="0" fillId="0" borderId="0" xfId="2" applyFont="1"/>
    <xf numFmtId="9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NumberFormat="1" applyFill="1"/>
    <xf numFmtId="0" fontId="0" fillId="2" borderId="0" xfId="0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6-497D-A453-54D115480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6-497D-A453-54D115480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6-497D-A453-54D115480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286064"/>
        <c:axId val="1840286896"/>
      </c:lineChart>
      <c:catAx>
        <c:axId val="184028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896"/>
        <c:crosses val="autoZero"/>
        <c:auto val="1"/>
        <c:lblAlgn val="ctr"/>
        <c:lblOffset val="100"/>
        <c:noMultiLvlLbl val="0"/>
      </c:catAx>
      <c:valAx>
        <c:axId val="1840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28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33-4052-8F2B-D9A002ADAE5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33-4052-8F2B-D9A002ADAE5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3-4052-8F2B-D9A002ADA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22720"/>
        <c:axId val="1566823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33-4052-8F2B-D9A002ADAE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33-4052-8F2B-D9A002ADAE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33-4052-8F2B-D9A002ADAE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33-4052-8F2B-D9A002ADAE5F}"/>
                  </c:ext>
                </c:extLst>
              </c15:ser>
            </c15:filteredLineSeries>
          </c:ext>
        </c:extLst>
      </c:lineChart>
      <c:catAx>
        <c:axId val="15668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3552"/>
        <c:crosses val="autoZero"/>
        <c:auto val="1"/>
        <c:lblAlgn val="ctr"/>
        <c:lblOffset val="100"/>
        <c:noMultiLvlLbl val="0"/>
      </c:catAx>
      <c:valAx>
        <c:axId val="15668235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8227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B-44EB-9BD9-AFAAD2A675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B-44EB-9BD9-AFAAD2A675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B-44EB-9BD9-AFAAD2A675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B-44EB-9BD9-AFAAD2A6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023919"/>
        <c:axId val="1398051535"/>
      </c:barChart>
      <c:catAx>
        <c:axId val="14010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51535"/>
        <c:crosses val="autoZero"/>
        <c:auto val="1"/>
        <c:lblAlgn val="ctr"/>
        <c:lblOffset val="100"/>
        <c:noMultiLvlLbl val="0"/>
      </c:catAx>
      <c:valAx>
        <c:axId val="13980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CB6-99ED-10DE87B704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E-4CB6-99ED-10DE87B704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E-4CB6-99ED-10DE87B7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71631"/>
        <c:axId val="1563980367"/>
      </c:barChart>
      <c:catAx>
        <c:axId val="15639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80367"/>
        <c:crosses val="autoZero"/>
        <c:auto val="1"/>
        <c:lblAlgn val="ctr"/>
        <c:lblOffset val="100"/>
        <c:noMultiLvlLbl val="0"/>
      </c:catAx>
      <c:valAx>
        <c:axId val="1563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2</xdr:row>
      <xdr:rowOff>104775</xdr:rowOff>
    </xdr:from>
    <xdr:to>
      <xdr:col>17</xdr:col>
      <xdr:colOff>495300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6B06F-E5F9-4D18-BA03-33D8916C7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17</xdr:row>
      <xdr:rowOff>52387</xdr:rowOff>
    </xdr:from>
    <xdr:to>
      <xdr:col>12</xdr:col>
      <xdr:colOff>266700</xdr:colOff>
      <xdr:row>51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AFCE1-DC7D-4D93-B3AD-148EF7C20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308883</xdr:colOff>
      <xdr:row>1</xdr:row>
      <xdr:rowOff>190499</xdr:rowOff>
    </xdr:from>
    <xdr:to>
      <xdr:col>15</xdr:col>
      <xdr:colOff>281669</xdr:colOff>
      <xdr:row>17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553F7-FEFA-4970-8782-DF8D687E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104774</xdr:rowOff>
    </xdr:from>
    <xdr:to>
      <xdr:col>20</xdr:col>
      <xdr:colOff>409575</xdr:colOff>
      <xdr:row>34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7F3F-2CA1-4610-AF50-FC0876040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45585763891" createdVersion="7" refreshedVersion="7" minRefreshableVersion="3" recordCount="4114" xr:uid="{32809216-2779-4359-8D0C-3E55AB3EC89D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8.441774421299" createdVersion="7" refreshedVersion="7" minRefreshableVersion="3" recordCount="4114" xr:uid="{97A0FF07-1E1A-4117-A5A7-416834C4F53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0">
      <sharedItems containsBlank="1" containsMixedTypes="1" containsNumber="1" minValue="1" maxValue="1250"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m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m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m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m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m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m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m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m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m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m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m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m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m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m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m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m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m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m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m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m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m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m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m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m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m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m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m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m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m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m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m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m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m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m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m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m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m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m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m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m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m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m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m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m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m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m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m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m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m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m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m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m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m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m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m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m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m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m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m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m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m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m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m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m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m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m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m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m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m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m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m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m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m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m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m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m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m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m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m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m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m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m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m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m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m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m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m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m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m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m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m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m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m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m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m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m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m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m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m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m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m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m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m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m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m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m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m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m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m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m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m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m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m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m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m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m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m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m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m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m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m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m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m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m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m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m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m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m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m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m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m/>
    <s v="film &amp; video/science fiction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m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m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m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m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m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m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m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m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m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m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m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m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m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m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m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m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m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m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m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m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m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m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m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m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m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m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m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m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m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m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m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m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m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m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m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m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m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m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m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m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m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m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m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m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m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m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m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m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m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m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m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m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m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m/>
    <s v="film &amp; video/drama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m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m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m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m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m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m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m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m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m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m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m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m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m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m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m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m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m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m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m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m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m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m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m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m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m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m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m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m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m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m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m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m/>
    <s v="film &amp; video/drama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m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m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m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m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m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m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m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m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m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m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m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m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m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m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m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m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m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m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m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m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m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m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m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m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m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m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m/>
    <s v="film &amp; video/documentary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m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m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m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m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m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m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m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m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m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m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m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m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m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m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m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m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m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m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m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m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m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m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m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m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m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m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m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m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m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m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m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m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m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m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m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m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m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m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m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m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m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m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m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m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m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m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m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m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m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m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m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m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m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m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m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m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m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m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m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m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m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m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m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m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m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m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m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m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m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m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m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m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m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m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m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m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m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m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m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m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m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m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m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m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m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m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m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m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m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m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m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m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m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m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m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m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m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m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m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m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m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m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m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m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m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m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m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m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m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m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m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m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m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m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m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m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m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m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m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m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m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m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m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m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m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m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m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m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m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m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m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m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m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m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m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m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m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m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m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m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m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m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m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m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m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m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m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m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m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m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m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m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m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m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m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m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m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m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m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m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m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m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m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m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m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m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m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m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m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m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m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m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m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m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m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m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m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m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m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m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m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m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m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m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m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m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m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m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m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m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m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m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m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m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m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m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m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m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m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m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m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m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m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m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m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m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m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m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m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m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m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m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m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m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m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m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m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m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m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m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m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m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m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m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m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m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m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m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m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m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m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m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m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m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m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m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m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m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m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m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m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m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m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m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m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m/>
    <s v="film &amp; video/animation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m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m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m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m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m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m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m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m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m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m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m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m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m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m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m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m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m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m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m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m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m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m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m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m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m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m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m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m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m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m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n v="150.14705882352942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n v="93.42857142857143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n v="110.96774193548387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n v="71.785714285714292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n v="29.258076923076924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n v="1000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n v="74.347826086956516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n v="63.82911392405063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n v="44.333333333333336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n v="86.944444444444443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n v="126.55172413793103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n v="129.03225806451613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n v="71.242774566473983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n v="117.88235294117646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n v="327.0833333333333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n v="34.745762711864408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n v="100.06410256410257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n v="40.847457627118644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n v="252.01666666666668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n v="25.16100000000000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m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m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m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m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m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m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m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m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m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m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m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m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m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m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m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m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m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m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m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m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m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m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m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m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m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m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m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m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m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m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m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m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m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m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m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m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m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m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m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m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m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m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m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m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m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m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m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m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m/>
    <s v="technology/web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m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m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m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m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m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m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m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m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m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m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m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m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m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m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m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m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m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m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m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m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m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m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m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m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m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m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m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m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m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m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m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m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m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m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m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m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m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m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m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m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m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m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m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m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m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m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m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m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m/>
    <s v="technology/web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m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m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m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m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m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m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m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m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m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m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m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m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m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m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m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m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m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m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m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m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m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m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m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m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m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m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m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m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m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m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m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m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m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m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m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m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m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m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m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m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m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m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m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m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m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m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m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m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m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m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m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m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m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m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m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m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m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m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m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m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m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m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m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m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m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m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m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m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m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m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m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m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m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m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m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m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m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m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m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m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m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m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m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m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m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m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m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m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m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m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m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m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m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m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m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m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m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m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m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m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m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m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m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m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m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m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m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m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m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m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m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m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m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m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m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m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m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m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m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m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m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m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m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m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m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m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m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m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m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m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m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m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m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m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m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m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m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m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m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m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m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m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m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m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m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m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m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m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m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m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m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m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m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m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m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m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m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m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m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m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m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m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m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m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m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m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m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m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m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m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m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m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m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m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m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m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m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m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m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m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m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m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m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m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m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m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m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m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m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m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m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m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m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m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m/>
    <s v="music/rock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m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m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m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m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m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m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m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m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m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m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m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m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m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m/>
    <s v="music/metal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m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m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m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m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m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m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m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m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m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m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m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m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m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m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m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m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m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m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m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m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m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m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m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m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m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m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m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m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m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m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m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m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m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m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m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m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m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m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m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m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m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m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m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m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m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m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m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m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m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m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m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m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m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m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m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m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m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m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m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m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m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m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m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m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m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m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m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m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m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m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m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m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m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m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m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m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m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m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m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m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m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m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m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m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m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m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m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m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m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m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m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m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m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m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m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m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m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m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m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m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m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m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m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m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m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m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m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m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m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m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m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m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m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m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m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m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m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m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m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m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m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m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m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m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m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m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m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m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m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m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m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m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m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m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m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m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m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m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m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m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m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m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m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m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m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m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m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m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m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m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m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m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m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m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m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m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m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m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m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m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m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m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m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m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m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m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m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m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m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m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m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m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m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m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m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m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m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m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m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m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m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m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m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m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m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m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m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m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m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m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m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m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m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m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m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m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m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m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m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m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m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m/>
    <s v="journalism/audio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m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m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m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m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m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m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m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m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m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m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m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m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m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m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m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m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m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m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m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m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m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m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m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m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m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m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m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m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m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m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m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m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m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m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m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m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m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m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m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m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m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m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m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m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m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m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m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m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m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m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m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m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m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m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m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m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m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m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m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m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m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m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m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m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m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m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m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m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m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m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m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m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m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m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m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m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m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m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m/>
    <s v="games/mobile games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m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m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m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m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m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m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m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m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m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m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m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m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m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m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m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m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m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m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m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m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m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m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m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m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m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m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m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m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m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m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m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m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m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m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m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m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m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m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m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m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m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m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m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m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m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m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m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m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m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m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m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m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m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m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m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m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m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m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m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m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m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m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m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m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m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m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m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m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m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m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m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m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m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m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m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m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m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m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m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m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m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m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m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m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m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m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m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m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m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m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m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m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m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m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m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m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m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m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m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m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m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m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m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m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m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m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m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m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m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m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m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m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m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m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m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m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m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m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m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m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m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m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m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m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m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m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m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m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m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m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m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m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m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m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m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m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m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m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m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m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m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m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m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m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m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m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m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m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m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m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m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m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m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m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m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m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n v="65.16129032258064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n v="32.269841269841272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n v="81.25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n v="24.2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n v="65.868852459016395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n v="36.07692307692308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n v="44.186046511627907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n v="104.07142857142857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n v="35.96153846153846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n v="127.79166666666667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n v="27.727272727272727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n v="39.828125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n v="52.173913043478258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n v="92.037815126050418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n v="63.424242424242422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n v="135.625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n v="168.75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n v="70.862068965517238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n v="50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n v="42.21416666666667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m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m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m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m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m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m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m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m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m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m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m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m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m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m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m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m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m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m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m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m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m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m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m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m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m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m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m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m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m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m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m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m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m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m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m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m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m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m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m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m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m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m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m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m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m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m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m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m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m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m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m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m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m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m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m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m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m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m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m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m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m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m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m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m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m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m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m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m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m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m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m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m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m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m/>
    <s v="music/rock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m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m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m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m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m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m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m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m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m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m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m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m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m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m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m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m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m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m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m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m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m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m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m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m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m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m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m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m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m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m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m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m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m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m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m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m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m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m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m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m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m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m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m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m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m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m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m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m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m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m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m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m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m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m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m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m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m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m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m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m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m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m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m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m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m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m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m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m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m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m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m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m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m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m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m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m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m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m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m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m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m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m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m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m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m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m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m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m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m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m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m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m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m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m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m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m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m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m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m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m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m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m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m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m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m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m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m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m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m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m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m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m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m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m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m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m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m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m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m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m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m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m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m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m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m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m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m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m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m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m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m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m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m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m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m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m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m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m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m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m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m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m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m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m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m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m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m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m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m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m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m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m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m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m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m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m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m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m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m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m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m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m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m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m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m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m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m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m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m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m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m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m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m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m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m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m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m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m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m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m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m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m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m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m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m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m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m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m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m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m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m/>
    <s v="publishing/art books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m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m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m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m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m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m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m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m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m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m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m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m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m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m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m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m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m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m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m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m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m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m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m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m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m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m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m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m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m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m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m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m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m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m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m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m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m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m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m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m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m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m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m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m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m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m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m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m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m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m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m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m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m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m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m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m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m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m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m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m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m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m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m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m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m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m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m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m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m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m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m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m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m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m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m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m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m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m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m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m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m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m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m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m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m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m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m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m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m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m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m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m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m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m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m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m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m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m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m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m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m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m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m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m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m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m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m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m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m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m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m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m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m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m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m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m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m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m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m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m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m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m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m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m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m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m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m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m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m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m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m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m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m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m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m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m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m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m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m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m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m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m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m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m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m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m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m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m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m/>
    <s v="music/faith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m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m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m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m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m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m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m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m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m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m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m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m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m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m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m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m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m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m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m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m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m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m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m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m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m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m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m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m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m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m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m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m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m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m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m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m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m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m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m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m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m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m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m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m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m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m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m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m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m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m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m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m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m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m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m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m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m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m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m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m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m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m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m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m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m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m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m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m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m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m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m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m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m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m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m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m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m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m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m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m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m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m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m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m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m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m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m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m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m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m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m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m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m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m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m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m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m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m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m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m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m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m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m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m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m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m/>
    <s v="music/rock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m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m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m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m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m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m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m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m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m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m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m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m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m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m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m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m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m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m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m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m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m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m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m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m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m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m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m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m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m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m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m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m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m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m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m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m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m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m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m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m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m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m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m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m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m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m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m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m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m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m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m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m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m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m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m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m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m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m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m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m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m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m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m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m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m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m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m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m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m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m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m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m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m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m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m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m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m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m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m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m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m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m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m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m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m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m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m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m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m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m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m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m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m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m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m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m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m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m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m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m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m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m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m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m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m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m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m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m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m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m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m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m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m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m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m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m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m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m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m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m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m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m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m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m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m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m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m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m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m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m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m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m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m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m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m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m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m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m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m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m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m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m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m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m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m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m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m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m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m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m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m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m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m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m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m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m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m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m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m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m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m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m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m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m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m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m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m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m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m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m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m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m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m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m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m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m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m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m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m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m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m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m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m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m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m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m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m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m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m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m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m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m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m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m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m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m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m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m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m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m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m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m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m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m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m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m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m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m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m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m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m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m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m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m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m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m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m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m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m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m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m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m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m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m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m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m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m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m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m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m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m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m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m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m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m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m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m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m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m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m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m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m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m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m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m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m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m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m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m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m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m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m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m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m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m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m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m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m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m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m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m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m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m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m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m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m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m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m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m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m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m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m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m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m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m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m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m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m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m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m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m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m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m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m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m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m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m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m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m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m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m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m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m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m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m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m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m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m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m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m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m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m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m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m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m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m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m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m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m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m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m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m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m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m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m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m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m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m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m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m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m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m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m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m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m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m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m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m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m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m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m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m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m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m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m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m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m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m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m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m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m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m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m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m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m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m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m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m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m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m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m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m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m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m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m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m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m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m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m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m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m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m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m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m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m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m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m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m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m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m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m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m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m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m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m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m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m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m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m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m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m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m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m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m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m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m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m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m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m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m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m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m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m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m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m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m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m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m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m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m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m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m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m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m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m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m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m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m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m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m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m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m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m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m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m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m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m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m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m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m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m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m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m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m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m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m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m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m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m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m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m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m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m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m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m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m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m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m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m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m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m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m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m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m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m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m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m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m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m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m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m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m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m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m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m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m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m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m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m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m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m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m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m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m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m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m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m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m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m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m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m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m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m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m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m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m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m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m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m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m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m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m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m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m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m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m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m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m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m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m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m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m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m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m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m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m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m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m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m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m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m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m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m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m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m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m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m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m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m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m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m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m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m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m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m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m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m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m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m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m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m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m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m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m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m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m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m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m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m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m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m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m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m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m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m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m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m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m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m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m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m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m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m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m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m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m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m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m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m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m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m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m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m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m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m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m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m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m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m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m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m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m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m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m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m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m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m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m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m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m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m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m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m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m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m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m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m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m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m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m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m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m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m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m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m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m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m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m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m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m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m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m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m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m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m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m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m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m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m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m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m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m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m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m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m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m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m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m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m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m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m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m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m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m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m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m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m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m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m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m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m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m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m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m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m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m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m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m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m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m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m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m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m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m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m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m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m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m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m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m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m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m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m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m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m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m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m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m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m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m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m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m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m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m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m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m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m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m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m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m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m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m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m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m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m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m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m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m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m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m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m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m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m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m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m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m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m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m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m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m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m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m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m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m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m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m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m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m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m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m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m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m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m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m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m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m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m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m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m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m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m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m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m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m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m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m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m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m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m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m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m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m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m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m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m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m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m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m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m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m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m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m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m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m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m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m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m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m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m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m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m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m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m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m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m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m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m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m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m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m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m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m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m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m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m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m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m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m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m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m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m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m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m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m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m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m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m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m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m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m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m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m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m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m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m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m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m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m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m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m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m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m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m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m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m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m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m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m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m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m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m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m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m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m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m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m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m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m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m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m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m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m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m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m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m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m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m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m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m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m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m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m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m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m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m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m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m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m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m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m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m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m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m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m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m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m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m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m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m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m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m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m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m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m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m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m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m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m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m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m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m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m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m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m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m/>
    <s v="technology/space exploration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m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m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m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m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m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m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m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m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m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m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m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m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m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m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m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m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m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m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m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m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m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m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m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m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m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m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m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m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m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m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m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m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m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m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m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m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m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m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m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m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m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m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m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m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m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m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m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m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m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m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m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m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m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m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m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m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m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m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m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m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m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m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m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m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m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m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m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m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m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m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m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m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m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m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m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m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m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m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m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m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m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m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m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m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m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m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m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m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m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m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m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m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m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m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m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m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m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m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m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m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m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m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m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m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m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m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m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m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m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m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m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m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m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m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m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m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m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m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m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m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m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m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n v="47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n v="66.66666666666667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n v="18.770491803278688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n v="66.111111111111114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n v="36.859154929577464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n v="39.810810810810814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n v="31.5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n v="102.5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n v="126.45833333333333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n v="47.878787878787875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n v="73.214285714285708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n v="89.66666666666667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n v="151.4623287671233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n v="25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n v="36.5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n v="44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n v="87.357553191489373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n v="36.47482014388489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n v="44.859538461538463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n v="42.903225806451616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n v="51.230769230769234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n v="33.944444444444443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n v="90.744680851063833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n v="50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n v="24.444444444444443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n v="44.25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n v="67.74193548387096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n v="65.376811594202906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n v="121.9047619047619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n v="47.456140350877192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n v="92.842592592592595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n v="68.253012048192772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n v="37.209583333333335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n v="25.25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n v="43.214285714285715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n v="25.130177514792898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n v="23.636363636363637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n v="103.95098039215686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n v="50.384615384615387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n v="13.6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n v="28.571428571428573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n v="63.829787234042556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n v="8.8571428571428577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n v="50.666666666666664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n v="60.784313725490193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n v="113.42105263157895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n v="104.56521739130434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n v="98.30927835051547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n v="35.039473684210527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n v="272.72727272727275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n v="63.846153846153847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n v="30.18936842105263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n v="83.51428571428572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n v="64.761904761904759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n v="20.118172043010752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n v="44.090909090909093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n v="40.476190476190474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n v="44.537037037037038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n v="125.80645161290323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n v="19.696969696969695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n v="1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e v="#DIV/0!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e v="#DIV/0!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n v="3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n v="60.666666666666664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e v="#DIV/0!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e v="#DIV/0!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n v="23.333333333333332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n v="5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n v="23.923076923076923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e v="#DIV/0!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n v="15.833333333333334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e v="#DIV/0!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n v="29.785714285714285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n v="6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n v="24.333333333333332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n v="50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e v="#DIV/0!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n v="35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n v="29.555555555555557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n v="26.666666666666668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n v="18.333333333333332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n v="2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n v="13.333333333333334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e v="#DIV/0!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n v="22.5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n v="50.4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n v="105.02933333333334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n v="35.4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n v="83.333333333333329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n v="35.92307692307692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e v="#DIV/0!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n v="119.125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n v="90.333333333333329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n v="2.3333333333333335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e v="#DIV/0!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n v="108.33333333333333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n v="15.75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n v="29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n v="96.551724137931032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e v="#DIV/0!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n v="63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n v="381.6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n v="46.25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n v="26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n v="1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n v="5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e v="#DIV/0!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n v="81.571428571428569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n v="7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n v="27.3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n v="29.411764705882351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n v="12.5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e v="#DIV/0!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n v="5.75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n v="52.083333333333336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n v="183.33333333333334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n v="26.333333333333332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e v="#DIV/0!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n v="486.42857142857144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n v="3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n v="25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n v="9.75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n v="18.75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n v="36.588235294117645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n v="80.714285714285708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n v="1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n v="52.8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n v="2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n v="1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n v="46.928571428571431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n v="78.07692307692308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n v="1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n v="1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n v="203.66666666666666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n v="20.714285714285715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n v="48.555555555555557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n v="68.099999999999994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n v="8.5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n v="51.615384615384613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m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m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m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m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m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m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m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m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m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m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m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m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m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m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m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m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m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m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m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m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m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m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m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m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m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m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m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m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m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m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m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m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m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m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m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m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m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m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m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m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n v="50.75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n v="60.9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n v="109.03061224489795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n v="25.692295918367346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n v="41.92307692307692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n v="88.7734375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n v="80.225352112676063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n v="78.936170212765958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n v="95.588235294117652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n v="69.890109890109883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n v="74.534883720930239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n v="123.94117647058823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n v="264.84848484848487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n v="58.620689655172413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n v="70.884955752212392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n v="8.5714285714285712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n v="113.56666666666666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n v="60.6875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n v="110.21739130434783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n v="136.45833333333334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m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m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m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m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m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m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m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m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m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m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m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m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m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m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m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m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m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m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m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m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m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m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m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m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m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m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m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m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m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m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m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m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m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m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m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m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m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m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m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m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m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m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m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m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m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m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m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m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m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m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m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m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m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m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m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m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m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m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m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m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m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m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m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m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m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m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m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m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m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m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m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m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m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m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m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m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m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m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m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m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m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m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m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m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m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m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m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m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m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m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m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m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m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m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m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m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m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m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m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m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m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m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m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m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m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m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m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m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m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m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m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m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m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m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m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m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m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m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m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m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m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m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m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m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m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m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m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m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m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m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m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m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m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m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m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m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m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m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m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m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m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m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m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m/>
    <s v="theater/spaces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m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m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m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n v="139.23931623931625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n v="1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n v="93.75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n v="53.75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n v="1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n v="33.75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n v="18.75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n v="23.142857142857142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n v="29.045454545454547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n v="5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e v="#DIV/0!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n v="45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n v="24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n v="32.25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n v="15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e v="#DIV/0!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n v="251.33333333333334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e v="#DIV/0!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n v="437.5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n v="110.35211267605634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n v="41.421052631578945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n v="52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n v="33.990384615384613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n v="103.35294117647059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n v="34.791044776119406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n v="41.773858921161825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n v="64.268292682926827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n v="31.209370860927152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n v="62.921348314606739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n v="98.536585365853654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n v="82.608695652173907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n v="38.504230769230773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n v="80.1578947368421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n v="28.405405405405407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n v="80.730158730158735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n v="200.69444444444446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n v="37.591549295774648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n v="58.095238095238095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n v="60.300892473118282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n v="63.363636363636367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n v="50.901639344262293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n v="100.5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n v="31.619718309859156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n v="65.102564102564102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n v="79.310344827586206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n v="139.18918918918919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n v="131.91304347826087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n v="91.3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n v="39.672727272727272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n v="57.549019607843135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n v="33.025641025641029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n v="77.335806451612896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n v="31.933333333333334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n v="36.333333333333336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n v="46.76821192052980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n v="40.073529411764703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n v="100.21739130434783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n v="41.666666666666664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n v="46.714285714285715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n v="71.491803278688522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m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m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m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m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m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m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m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m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m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m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m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m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m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m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m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m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m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m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m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m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n v="63.109756097560975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n v="50.157964601769912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n v="62.883333333333333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n v="85.531055900621112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n v="53.723404255319146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n v="127.80851063829788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n v="106.57391304347826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n v="262.11194029850748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n v="57.17142857142857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n v="50.20192307692308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n v="66.586956521739125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n v="168.25210084033614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n v="256.37288135593218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n v="36.610619469026545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n v="37.142857142857146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n v="45.878378378378379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n v="141.71296296296296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n v="52.487179487179489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n v="59.523809523809526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n v="50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n v="193.6216216216216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n v="106.79702970297029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n v="77.2162162162162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n v="57.5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n v="50.46153846153846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n v="97.377049180327873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n v="34.91921739130435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n v="85.530386740331494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n v="182.9090909090909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n v="131.13620817843866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n v="39.810126582278478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n v="59.701730769230764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n v="88.735294117647058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n v="58.68862275449102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n v="69.56513661202186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n v="115.8732394366197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n v="23.869565217391305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n v="81.125925925925927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n v="57.626943005181346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n v="46.429824561403507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n v="60.47500000000000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n v="65.579545454545453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n v="119.1924882629108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n v="83.05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n v="57.52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n v="177.08695652173913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n v="70.77150537634408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n v="29.166666666666668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n v="72.76136363636364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n v="51.853414634146333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n v="98.2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n v="251.7381443298969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n v="74.821917808219183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n v="67.65306122448979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n v="93.81343283582089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n v="41.237647058823526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n v="52.551020408163268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n v="70.285714285714292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n v="48.325153374233132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n v="53.177083333333336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n v="60.952380952380949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n v="116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n v="6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n v="38.235294117647058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n v="106.50344827586207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n v="204.57142857142858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n v="54.912587412587413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n v="150.41666666666666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n v="52.58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n v="54.3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n v="76.029411764705884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n v="105.2063492063492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n v="68.66666666666667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n v="129.36170212765958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n v="134.26371308016877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n v="17.829787234042552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n v="203.2"/>
    <s v="theater/plays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n v="69.18518518518519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n v="125.12295081967213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n v="73.529411764705884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n v="48.437149758454105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n v="26.608400000000003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n v="33.666666666666664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n v="40.714285714285715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n v="19.266666666666666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n v="84.285714285714292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n v="29.583333333333332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n v="26.667037037037037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n v="45.978723404255319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n v="125.09090909090909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n v="141.29166666666666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n v="55.333333333333336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n v="46.420454545454547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n v="57.2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n v="173.7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n v="59.6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n v="89.585714285714289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n v="204.05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n v="48.703703703703702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n v="53.339999999999996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n v="75.087719298245617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n v="18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n v="209.83870967741936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n v="61.022222222222226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n v="6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n v="80.034482758620683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n v="29.06896551724138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n v="49.438202247191015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n v="93.97744000000000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n v="61.944444444444443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n v="78.5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n v="33.75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n v="66.44736842105263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n v="35.799999999999997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n v="145.65217391304347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n v="25.693877551020407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n v="152.5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n v="30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n v="142.28070175438597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n v="24.545454545454547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n v="292.77777777777777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n v="44.92307692307692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n v="23.10144927536232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n v="80.400000000000006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n v="72.289156626506028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n v="32.972972972972975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n v="116.65217391304348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n v="79.61904761904762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n v="27.777777777777779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n v="81.029411764705884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n v="136.84821428571428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n v="177.61702127659575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n v="109.07894736842105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n v="119.64285714285714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n v="78.205128205128204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n v="52.173913043478258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n v="114.125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n v="50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n v="91.66666666666667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n v="108.59090909090909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n v="69.822784810126578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n v="109.57142857142857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n v="71.66666666666667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n v="93.611111111111114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n v="76.8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n v="35.795454545454547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n v="55.6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n v="147.33333333333334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n v="56.333333333333336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n v="96.19047619047619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n v="63.574074074074076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n v="184.78260869565219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n v="126.72222222222223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n v="83.42647058823529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n v="54.5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n v="302.30769230769232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n v="44.138888888888886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n v="866.66666666666663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n v="61.388888888888886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n v="29.666666666666668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n v="45.478260869565219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n v="96.203703703703709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n v="67.92307692307692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n v="30.777777777777779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n v="38.333333333333336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n v="66.833333333333329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n v="71.730769230769226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n v="176.47058823529412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n v="421.10526315789474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n v="104.98701298701299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n v="28.19047619047619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n v="54.55263157894737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n v="111.89285714285714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n v="85.208333333333329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n v="76.652173913043484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n v="65.16666666666667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n v="93.760312499999998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n v="133.33333333333334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n v="51.21951219512195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n v="100.17142857142858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n v="34.6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n v="184.67741935483872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n v="69.818181818181813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n v="61.944444444444443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n v="41.666666666666664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n v="36.06818181818182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n v="29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n v="24.210526315789473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n v="55.892857142857146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n v="11.666666666666666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n v="68.353846153846149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n v="27.065217391304348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n v="118.12941176470588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n v="44.757575757575758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n v="99.787878787878782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n v="117.6470588235294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n v="203.33333333333334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n v="28.323529411764707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n v="110.23076923076923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n v="31.970149253731343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n v="58.611111111111114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n v="29.428571428571427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n v="81.375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n v="199.16666666666666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n v="115.38461538461539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n v="46.42857142857143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n v="70.568181818181813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n v="22.22222222222222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n v="159.46666666666667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n v="37.777999999999999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n v="72.05357142857143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n v="63.695652173913047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n v="28.41176470588235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n v="103.2142857142857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n v="71.152173913043484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n v="35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n v="81.776315789473685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n v="297.02980769230766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n v="46.609195402298852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n v="51.724137931034484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n v="40.294117647058826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n v="16.25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n v="30.152638888888887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n v="95.23809523809524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n v="52.214285714285715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n v="134.1549295774648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n v="62.827380952380949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n v="58.94736842105263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n v="143.108108108108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n v="84.16666666666667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n v="186.07142857142858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n v="89.78555555555556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n v="64.157560975609755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n v="59.651162790697676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n v="31.25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n v="41.22222222222222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n v="43.35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n v="64.516129032258064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n v="43.28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n v="77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n v="51.22222222222222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n v="68.25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n v="19.487179487179485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n v="41.125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n v="41.405405405405403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n v="27.5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n v="33.571428571428569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n v="145.8695652173913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n v="358.6875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n v="50.981818181818184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n v="45.037037037037038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n v="17.527777777777779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n v="50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n v="57.916666666666664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n v="29.705882352941178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n v="90.684210526315795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n v="55.012688172043013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n v="57.22222222222222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n v="72.950819672131146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n v="64.468085106382972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n v="716.3529411764706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n v="50.396825396825399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n v="41.666666666666664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n v="35.766666666666666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n v="88.739130434782609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n v="148.4848484848485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n v="51.794871794871796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n v="20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n v="52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n v="53.230769230769234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n v="39.596491228070178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n v="34.25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n v="164.6153846153846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n v="125.05263157894737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n v="51.875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n v="40.285714285714285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n v="64.909090909090907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n v="55.333333333333336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n v="83.142857142857139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n v="38.71212121212121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n v="125.37931034482759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n v="78.263888888888886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n v="47.22222222222222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n v="79.099999999999994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n v="114.29199999999999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n v="51.724137931034484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n v="30.76923076923077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n v="74.208333333333329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n v="47.846153846153847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n v="34.408163265306122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n v="40.23809523809524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n v="60.285714285714285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n v="25.3095238095238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n v="35.952380952380949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n v="136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n v="70.763157894736835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n v="125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n v="66.51282051282051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n v="105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n v="145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n v="12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n v="96.66666666666667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n v="60.333333333333336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n v="79.89473684210526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n v="58.823529411764703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n v="75.340909090909093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n v="55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n v="66.956521739130437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n v="227.27272727272728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n v="307.69230769230768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n v="50.020909090909093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n v="72.392857142857139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n v="95.952380952380949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n v="45.615384615384613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n v="41.029411764705884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n v="56.825000000000003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n v="137.24324324324326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n v="75.714285714285708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n v="99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n v="81.569767441860463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n v="45.108108108108105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n v="36.666666666666664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n v="125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n v="49.230769230769234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n v="42.296296296296298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n v="78.875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n v="38.284313725490193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n v="44.847826086956523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n v="13.529411764705882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n v="43.5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n v="30.951807228915662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n v="55.230769230769234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n v="46.125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n v="39.375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n v="66.15294117647059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n v="54.137931034482762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n v="104.16666666666667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n v="31.375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n v="59.210526315789473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n v="119.17633928571429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n v="164.6153846153846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n v="24.285714285714285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n v="40.9375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n v="61.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n v="38.65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n v="56.20192307692308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n v="107.0020754716981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n v="171.42857142857142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n v="110.5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n v="179.27598566308242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n v="22.9090909090909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n v="43.125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n v="46.891891891891895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n v="47.407407407407405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n v="15.129032258064516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n v="21.098000000000003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n v="59.117647058823529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n v="97.91666666666667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n v="55.131578947368418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n v="26.536585365853657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n v="58.421052631578945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n v="122.53658536585365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n v="87.961538461538467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n v="73.239999999999995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n v="55.555555555555557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n v="39.53846153846154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n v="136.77777777777777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n v="99.34313725490196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n v="20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n v="28.888888888888889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n v="40.545945945945945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n v="35.714285714285715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n v="37.962962962962962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n v="33.333333333333336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n v="58.571428571428569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n v="135.625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n v="30.9375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n v="176.08695652173913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n v="151.9814814814815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n v="22.607142857142858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n v="18.272727272727273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n v="82.258064516129039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n v="68.534246575342465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n v="68.055555555555557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n v="72.714285714285708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n v="77.186046511627907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n v="55.97222222222222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n v="49.693548387096776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n v="79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n v="77.727272727272734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n v="40.777777777777779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n v="59.411764705882355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n v="3.25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n v="39.377358490566039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n v="81.673469387755105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n v="44.912280701754383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n v="49.05797101449275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n v="30.666666666666668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n v="61.0625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n v="29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n v="29.62962962962963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n v="143.095238095238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n v="52.354838709677416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n v="66.66666666666667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n v="126.66666666666667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n v="62.5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n v="35.492957746478872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n v="37.083333333333336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n v="69.333333333333329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n v="17.254901960784313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n v="36.071428571428569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n v="66.470588235294116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n v="56.065989847715734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n v="47.028571428571432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n v="47.666190476190479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n v="88.235294117647058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n v="80.717948717948715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n v="39.487179487179489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n v="84.85416666666667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n v="68.965517241379317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m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m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m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m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m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m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m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m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m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m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m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m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m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m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m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m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m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m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m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m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n v="550.04109589041093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n v="97.5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n v="29.41176470588235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n v="57.777777777777779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n v="44.235294117647058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n v="60.909090909090907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n v="68.84210526315789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n v="73.582278481012665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n v="115.02173913043478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n v="110.75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n v="75.5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n v="235.46153846153845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n v="11.363636363636363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n v="92.5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n v="202.85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n v="26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n v="46.05263157894737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n v="5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n v="31.57894736842105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n v="53.363965517241382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n v="36.964285714285715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n v="81.294117647058826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n v="20.083333333333332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n v="88.25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n v="53.438596491228068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n v="39.868421052631582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n v="145.16129032258064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n v="23.333333333333332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n v="64.375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n v="62.052763819095475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n v="66.129032258064512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n v="73.400000000000006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n v="99.5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n v="62.166666666666664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n v="62.328358208955223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n v="58.787878787878789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n v="45.347826086956523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n v="41.944444444444443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n v="59.166666666666664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n v="200.49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n v="83.974358974358978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n v="57.258064516129032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n v="58.064516129032256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n v="186.8029197080292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n v="74.117647058823536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n v="30.714285714285715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n v="62.666666666666664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n v="121.36363636363636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n v="39.743589743589745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n v="72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n v="40.63235294117647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n v="63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n v="33.666666666666664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n v="38.58974358974359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n v="155.95238095238096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n v="43.2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n v="15.148518518518518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n v="83.571428571428569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n v="140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n v="80.869565217391298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n v="53.846153846153847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n v="30.928571428571427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n v="67.962962962962962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n v="27.142857142857142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n v="110.8653846153846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n v="106.84210526315789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n v="105.51546391752578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n v="132.96296296296296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n v="51.916666666666664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n v="310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n v="26.02173913043478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n v="105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n v="86.224999999999994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n v="114.54545454545455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n v="47.657142857142858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n v="72.888888888888886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n v="49.545505617977533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n v="25.4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n v="62.586956521739133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n v="61.060606060606062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n v="60.064516129032256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n v="72.400000000000006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n v="10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n v="51.666666666666664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n v="32.75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e v="#DIV/0!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n v="61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n v="1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n v="1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n v="37.5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n v="45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n v="100.625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n v="25.571428571428573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e v="#DIV/0!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n v="25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e v="#DIV/0!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e v="#DIV/0!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n v="1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n v="202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n v="25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m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m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m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m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m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m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m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m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m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m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m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m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m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m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m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m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m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m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m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m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m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m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m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m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m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m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m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m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m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m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m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m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m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m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m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m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m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m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m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m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m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m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m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m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m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m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m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m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m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m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m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m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m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m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m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m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m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m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m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m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n v="41.666666666666664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n v="53.289473684210527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n v="70.230769230769226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n v="43.421052631578945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n v="199.18181818181819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n v="78.518148148148143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n v="61.823529411764703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n v="50.000500000000002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n v="48.339729729729726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n v="107.25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n v="57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n v="40.92307692307692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n v="21.5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n v="79.543478260869563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n v="72.381578947368425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n v="64.63414634146342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n v="38.571428571428569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n v="107.57142857142857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n v="27.5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n v="70.461538461538467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n v="178.57142857142858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n v="62.625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n v="75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n v="58.901111111111113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n v="139.55555555555554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n v="70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n v="57.385964912280699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n v="40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n v="64.285714285714292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n v="120.11764705882354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n v="1008.24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n v="63.28125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n v="21.666666666666668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n v="25.647058823529413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n v="47.695652173913047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n v="56.05263157894737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n v="81.319999999999993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n v="70.166666666666671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n v="23.625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n v="188.55555555555554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n v="49.511627906976742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n v="75.464285714285708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n v="9.5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n v="35.5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n v="1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n v="13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n v="89.4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n v="25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n v="1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n v="65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n v="1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n v="1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n v="81.538461538461533"/>
    <s v="theater/plays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n v="10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n v="1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e v="#DIV/0!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n v="2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n v="46.428571428571431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n v="5.5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n v="50.2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m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m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m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m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m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m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m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m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m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m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m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m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m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m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m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m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m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m/>
    <s v="theater/musical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m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m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n v="38.714285714285715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n v="13.111111111111111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n v="315.5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n v="37.142857142857146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e v="#DIV/0!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n v="128.27380952380952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n v="47.272727272727273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n v="5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n v="42.5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n v="44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n v="50.875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n v="62.5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n v="27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n v="25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n v="47.258064516129032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e v="#DIV/0!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n v="1.5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n v="24.714285714285715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n v="63.125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n v="38.25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n v="16.25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n v="33.75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n v="61.666666666666664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n v="83.138888888888886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n v="1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n v="142.85714285714286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n v="33.666666666666664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n v="5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e v="#DIV/0!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n v="1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n v="4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n v="3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n v="45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e v="#DIV/0!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n v="10.166666666666666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n v="81.411764705882348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n v="57.25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n v="5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n v="15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n v="12.5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n v="93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n v="32.357142857142854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e v="#DIV/0!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e v="#DIV/0!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n v="1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n v="91.833333333333329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n v="45.833333333333336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n v="57.173913043478258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e v="#DIV/0!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n v="248.5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n v="79.400000000000006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n v="5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n v="5.5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n v="25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e v="#DIV/0!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n v="137.07692307692307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e v="#DIV/0!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n v="5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n v="39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n v="50.5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e v="#DIV/0!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n v="49.28125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n v="25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n v="1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n v="25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e v="#DIV/0!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e v="#DIV/0!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n v="53.125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e v="#DIV/0!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n v="7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n v="40.0625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n v="24.333333333333332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n v="11.25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n v="10.5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n v="15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e v="#DIV/0!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n v="42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n v="71.25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n v="22.5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n v="41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n v="47.909090909090907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n v="35.166666666666664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n v="5.5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n v="22.666666666666668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n v="26.375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n v="105.54054054054055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n v="29.09090909090909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e v="#DIV/0!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n v="62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n v="217.5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n v="26.75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n v="18.333333333333332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n v="64.285714285714292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n v="175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n v="34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n v="84.282608695652172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n v="9.5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n v="33.736842105263158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n v="37.53846153846154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n v="11.615384615384615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n v="8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e v="#DIV/0!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n v="23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n v="10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n v="60.111111111111114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n v="3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n v="5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n v="17.5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n v="29.235294117647058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e v="#DIV/0!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n v="59.583333333333336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n v="82.571428571428569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n v="1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n v="32.357142857142854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n v="5.75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n v="100.5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n v="1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n v="2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n v="2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n v="5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n v="15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n v="25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n v="45.842105263157897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n v="4.75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e v="#DIV/0!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n v="13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e v="#DIV/0!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n v="1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n v="1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n v="52.5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n v="32.5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n v="7.25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n v="33.333333333333336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n v="62.5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n v="63.558375634517766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e v="#DIV/0!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n v="1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n v="62.5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e v="#DIV/0!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n v="30.714285714285715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n v="51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e v="#DIV/0!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n v="66.666666666666671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e v="#DIV/0!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n v="59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n v="65.340319148936175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n v="10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n v="147.4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n v="166.05882352941177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n v="4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n v="75.25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n v="6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n v="125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n v="10.5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n v="7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e v="#DIV/0!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n v="56.25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n v="1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n v="38.333333333333336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n v="27.5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n v="32.978021978021978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n v="16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n v="1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e v="#DIV/0!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n v="86.615384615384613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n v="55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e v="#DIV/0!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n v="41.952380952380949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n v="88.333333333333329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n v="129.16666666666666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n v="23.75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n v="35.714285714285715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n v="57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e v="#DIV/0!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n v="163.33333333333334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n v="15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n v="64.166666666666671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n v="6.75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n v="25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n v="179.11764705882354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n v="34.950000000000003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n v="33.07692307692308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n v="27.5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e v="#DIV/0!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n v="2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n v="18.5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n v="35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n v="44.307692307692307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e v="#DIV/0!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n v="222.5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e v="#DIV/0!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n v="5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e v="#DIV/0!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n v="29.166666666666668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n v="1.5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n v="126.5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n v="1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n v="1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n v="9.4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e v="#DIV/0!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n v="72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n v="3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n v="10.666666666666666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n v="25.5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n v="2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n v="15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n v="91.25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n v="80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n v="8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e v="#DIV/0!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e v="#DIV/0!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n v="5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e v="#DIV/0!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e v="#DIV/0!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n v="22.833333333333332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n v="16.666666666666668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n v="45.785714285714285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n v="383.33333333333331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n v="106.96969696969697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n v="10.25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n v="59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e v="#DIV/0!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n v="14.333333333333334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n v="15.666666666666666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n v="1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n v="1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3EBAE-F2A7-4E68-8DFC-E3D4F6DC735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9291-04F3-4FAA-9286-66608D18B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F1BEC-2E96-4156-92C7-BABF78BE09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AEF4-2A4A-46B4-B73B-69C53DCAB8E9}">
  <dimension ref="A1:E18"/>
  <sheetViews>
    <sheetView tabSelected="1"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9" width="16.28515625" bestFit="1" customWidth="1"/>
    <col min="10" max="11" width="11.28515625" bestFit="1" customWidth="1"/>
  </cols>
  <sheetData>
    <row r="1" spans="1:5" x14ac:dyDescent="0.25">
      <c r="A1" s="14" t="s">
        <v>8358</v>
      </c>
      <c r="B1" t="s">
        <v>8314</v>
      </c>
    </row>
    <row r="2" spans="1:5" x14ac:dyDescent="0.25">
      <c r="A2" s="14" t="s">
        <v>8396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8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5A13-4B84-45E7-833B-A6C0C9D252F3}">
  <dimension ref="A1:L16"/>
  <sheetViews>
    <sheetView topLeftCell="A13"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2" x14ac:dyDescent="0.25">
      <c r="A1" s="1" t="s">
        <v>8397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12" x14ac:dyDescent="0.25">
      <c r="A2" t="s">
        <v>8405</v>
      </c>
      <c r="B2">
        <f>COUNTIFS(Kickstarter!$D:$D, "&lt;1000", Kickstarter!$G:$G, "successful", Kickstarter!$R:$R, "plays")</f>
        <v>141</v>
      </c>
      <c r="C2">
        <f>COUNTIFS(Kickstarter!$D:$D, "&lt;1000", Kickstarter!$G:$G, "failed", Kickstarter!$R:$R, "plays")</f>
        <v>45</v>
      </c>
      <c r="D2">
        <f>COUNTIFS(Kickstarter!$D:$D, "&lt; 1000", Kickstarter!$G:$G, "canceled", 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L2" s="22"/>
    </row>
    <row r="3" spans="1:12" x14ac:dyDescent="0.25">
      <c r="A3" t="s">
        <v>8406</v>
      </c>
      <c r="B3">
        <f>COUNTIFS(Kickstarter!$D:$D, "&gt;=1000", Kickstarter!$G:$G, "successful", Kickstarter!$D:$D, "&lt;=4999", Kickstarter!$R:$R, "plays")</f>
        <v>388</v>
      </c>
      <c r="C3">
        <f>COUNTIFS(Kickstarter!$D:$D, "&gt;=1000", Kickstarter!$G:$G, "failed", Kickstarter!$D:$D, "&lt;=4999", Kickstarter!$R:$R, "plays")</f>
        <v>146</v>
      </c>
      <c r="D3">
        <f>COUNTIFS(Kickstarter!$D:$D, "&gt;=1000", Kickstarter!$G:$G, "canceled", Kickstarter!$D:$D, "&lt;=4999", Kickstarter!$R:$R,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12" x14ac:dyDescent="0.25">
      <c r="A4" t="s">
        <v>8407</v>
      </c>
      <c r="B4">
        <f>COUNTIFS(Kickstarter!$D:$D, "&gt;=5000", Kickstarter!$G:$G, "successful", Kickstarter!$D:$D, "&lt;=9999", Kickstarter!$R:$R, "plays")</f>
        <v>93</v>
      </c>
      <c r="C4">
        <f>COUNTIFS(Kickstarter!$D:$D, "&gt;=5000", Kickstarter!$G:$G, "failed", Kickstarter!$D:$D, "&lt;=9999", Kickstarter!$R:$R, "plays")</f>
        <v>76</v>
      </c>
      <c r="D4">
        <f>COUNTIFS(Kickstarter!$D:$D, "&gt;=5000", Kickstarter!$G:$G, "canceled", Kickstarter!$D:$D, "&lt;=9999",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L4" s="22"/>
    </row>
    <row r="5" spans="1:12" x14ac:dyDescent="0.25">
      <c r="A5" t="s">
        <v>8408</v>
      </c>
      <c r="B5">
        <f>COUNTIFS(Kickstarter!$D:$D, "&gt;=10000", Kickstarter!$G:$G, "successful", Kickstarter!$D:$D, "&lt;=14999", Kickstarter!$R:$R, "plays")</f>
        <v>39</v>
      </c>
      <c r="C5">
        <f>COUNTIFS(Kickstarter!$D:$D, "&gt;=10000", Kickstarter!$G:$G, "failed", Kickstarter!$D:$D, "&lt;=14999", Kickstarter!$R:$R, "plays")</f>
        <v>33</v>
      </c>
      <c r="D5">
        <f>COUNTIFS(Kickstarter!$D:$D, "&gt;=10000", Kickstarter!$G:$G, "canceled", Kickstarter!$D:$D, "&lt;=14999",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12" x14ac:dyDescent="0.25">
      <c r="A6" t="s">
        <v>8409</v>
      </c>
      <c r="B6">
        <f>COUNTIFS(Kickstarter!$D:$D, "&gt;=15000", Kickstarter!$G:$G, "successful", Kickstarter!$D:$D, "&lt;=19999", Kickstarter!$R:$R, "plays")</f>
        <v>12</v>
      </c>
      <c r="C6">
        <f>COUNTIFS(Kickstarter!$D:$D, "&gt;=15000", Kickstarter!$G:$G, "failed", Kickstarter!$D:$D, "&lt;=19999", Kickstarter!$R:$R, "plays")</f>
        <v>12</v>
      </c>
      <c r="D6">
        <f>COUNTIFS(Kickstarter!$D:$D, "&gt;=15000", Kickstarter!$G:$G, "canceled", Kickstarter!$D:$D, "&lt;=19999",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L6" s="23"/>
    </row>
    <row r="7" spans="1:12" x14ac:dyDescent="0.25">
      <c r="A7" t="s">
        <v>8410</v>
      </c>
      <c r="B7">
        <f>COUNTIFS(Kickstarter!$D:$D, "&gt;=20000", Kickstarter!$G:$G, "successful", Kickstarter!$D:$D, "&lt;=24999", Kickstarter!$R:$R, "plays")</f>
        <v>9</v>
      </c>
      <c r="C7">
        <f>COUNTIFS(Kickstarter!$D:$D, "&gt;=20000", Kickstarter!$G:$G, "failed", Kickstarter!$D:$D, "&lt;=24999", Kickstarter!$R:$R, "plays")</f>
        <v>11</v>
      </c>
      <c r="D7">
        <f>COUNTIFS(Kickstarter!$D:$D, "&gt;=20000", Kickstarter!$G:$G, "canceled", Kickstarter!$D:$D, "&lt;=24999",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12" x14ac:dyDescent="0.25">
      <c r="A8" t="s">
        <v>8411</v>
      </c>
      <c r="B8">
        <f>COUNTIFS(Kickstarter!$D:$D, "&gt;=25000", Kickstarter!$G:$G, "successful", Kickstarter!$D:$D, "&lt;=29999", Kickstarter!$R:$R, "plays")</f>
        <v>1</v>
      </c>
      <c r="C8">
        <f>COUNTIFS(Kickstarter!$D:$D, "&gt;=25000", Kickstarter!$G:$G, "failed", Kickstarter!$D:$D, "&lt;=29999", Kickstarter!$R:$R, "plays")</f>
        <v>4</v>
      </c>
      <c r="D8">
        <f>COUNTIFS(Kickstarter!$D:$D, "&gt;=25000", Kickstarter!$G:$G, "canceled", Kickstarter!$D:$D, "&lt;=29999",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12" x14ac:dyDescent="0.25">
      <c r="A9" t="s">
        <v>8412</v>
      </c>
      <c r="B9">
        <f>COUNTIFS(Kickstarter!$D:$D, "&gt;=30000", Kickstarter!$G:$G, "successful", Kickstarter!$D:$D, "&lt;=34999", Kickstarter!$R:$R, "plays")</f>
        <v>3</v>
      </c>
      <c r="C9">
        <f>COUNTIFS(Kickstarter!$D:$D, "&gt;=30000", Kickstarter!$G:$G, "failed", Kickstarter!$D:$D, "&lt;=34999", Kickstarter!$R:$R, "plays")</f>
        <v>8</v>
      </c>
      <c r="D9">
        <f>COUNTIFS(Kickstarter!$D:$D, "&gt;=30000", Kickstarter!$G:$G, "canceled", Kickstarter!$D:$D, "&lt;=34999",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12" x14ac:dyDescent="0.25">
      <c r="A10" t="s">
        <v>8413</v>
      </c>
      <c r="B10">
        <f>COUNTIFS(Kickstarter!$D:$D, "&gt;=35000", Kickstarter!$G:$G, "successful", Kickstarter!$D:$D, "&lt;=39999", Kickstarter!$R:$R, "plays")</f>
        <v>4</v>
      </c>
      <c r="C10">
        <f>COUNTIFS(Kickstarter!$D:$D, "&gt;=35000", Kickstarter!$G:$G, "failed", Kickstarter!$D:$D, "&lt;=39999", Kickstarter!$R:$R, "plays")</f>
        <v>2</v>
      </c>
      <c r="D10">
        <f>COUNTIFS(Kickstarter!$D:$D, "&gt;=35000", Kickstarter!$G:$G, "canceled", Kickstarter!$D:$D, "&lt;=39999",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12" x14ac:dyDescent="0.25">
      <c r="A11" t="s">
        <v>8414</v>
      </c>
      <c r="B11">
        <f>COUNTIFS(Kickstarter!$D:$D, "&gt;=40000", Kickstarter!$G:$G, "successful", Kickstarter!$D:$D, "&lt;=44999", Kickstarter!$R:$R, "plays")</f>
        <v>2</v>
      </c>
      <c r="C11">
        <f>COUNTIFS(Kickstarter!$D:$D, "&gt;=40000", Kickstarter!$G:$G, "failed", Kickstarter!$D:$D, "&lt;=44999", Kickstarter!$R:$R, "plays")</f>
        <v>1</v>
      </c>
      <c r="D11">
        <f>COUNTIFS(Kickstarter!$D:$D, "&gt;=40000", Kickstarter!$G:$G, "canceled", Kickstarter!$D:$D, "&lt;=44999",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12" x14ac:dyDescent="0.25">
      <c r="A12" t="s">
        <v>8415</v>
      </c>
      <c r="B12">
        <f>COUNTIFS(Kickstarter!$D:$D, "&gt;=45000", Kickstarter!$G:$G, "successful", Kickstarter!$D:$D, "&lt;=49999", Kickstarter!$R:$R, "plays")</f>
        <v>0</v>
      </c>
      <c r="C12">
        <f>COUNTIFS(Kickstarter!$D:$D, "&gt;=45000", Kickstarter!$G:$G, "failed", Kickstarter!$D:$D, "&lt;=49999", Kickstarter!$R:$R, "plays")</f>
        <v>1</v>
      </c>
      <c r="D12">
        <f>COUNTIFS(Kickstarter!$D:$D, "&gt;=45000", Kickstarter!$G:$G, "canceled", Kickstarter!$D:$D, "&lt;=49999",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12" x14ac:dyDescent="0.25">
      <c r="A13" t="s">
        <v>8416</v>
      </c>
      <c r="B13">
        <f>COUNTIFS(Kickstarter!$D:$D, "&gt;=50000", Kickstarter!$G:$G, "successful", Kickstarter!$R:$R, "plays")</f>
        <v>2</v>
      </c>
      <c r="C13">
        <f>COUNTIFS(Kickstarter!$D:$D, "&gt;=50000", Kickstarter!$G:$G, "failed", Kickstarter!$R:$R, "plays")</f>
        <v>14</v>
      </c>
      <c r="D13">
        <f>COUNTIFS(Kickstarter!$D:$D, "&gt;=50000", Kickstarter!$G:$G, "canceled",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5" spans="1:12" x14ac:dyDescent="0.25">
      <c r="A15" t="s">
        <v>8417</v>
      </c>
      <c r="B15">
        <f>SUM(B2:B14)</f>
        <v>694</v>
      </c>
      <c r="C15">
        <f t="shared" ref="C15:E15" si="4">SUM(C2:C14)</f>
        <v>353</v>
      </c>
      <c r="D15">
        <f t="shared" si="4"/>
        <v>0</v>
      </c>
      <c r="E15">
        <f t="shared" si="4"/>
        <v>1047</v>
      </c>
    </row>
    <row r="16" spans="1:12" x14ac:dyDescent="0.25">
      <c r="A16" t="s">
        <v>8418</v>
      </c>
      <c r="B16">
        <f>COUNTIFS(Kickstarter!$D:$D, "&gt;0", Kickstarter!$G:$G, "successful", Kickstarter!$R:$R, "plays")</f>
        <v>694</v>
      </c>
      <c r="C16">
        <f>COUNTIFS(Kickstarter!$D:$D, "&gt;0", Kickstarter!$G:$G, "failed", Kickstarter!$R:$R, "plays")</f>
        <v>353</v>
      </c>
      <c r="D16">
        <f>COUNTIFS(Kickstarter!$D:$D, "&gt;0", Kickstarter!$G:$G, "canceled", Kickstarter!$R:$R, "plays")</f>
        <v>0</v>
      </c>
      <c r="E16">
        <f>SUM(B16:D16)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pane ySplit="1" topLeftCell="A278" activePane="bottomLeft" state="frozen"/>
      <selection pane="bottomLeft" activeCell="C136" sqref="C13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16.42578125" style="11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5" width="36.42578125" customWidth="1"/>
    <col min="16" max="17" width="41.140625" customWidth="1"/>
    <col min="18" max="18" width="17" bestFit="1" customWidth="1"/>
    <col min="19" max="19" width="23.42578125" bestFit="1" customWidth="1"/>
    <col min="20" max="20" width="22" bestFit="1" customWidth="1"/>
    <col min="21" max="21" width="8.85546875" style="26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  <c r="U1" s="24" t="s">
        <v>8396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7">
        <f t="shared" ref="O2:O65" si="1">IFERROR(ROUND(E2/M2,2),0)</f>
        <v>63.92</v>
      </c>
      <c r="P2" t="s">
        <v>8263</v>
      </c>
      <c r="Q2" s="13" t="s">
        <v>8307</v>
      </c>
      <c r="R2" t="s">
        <v>8308</v>
      </c>
      <c r="S2" s="17">
        <f>(((K2/60)/60)/24)+DATE(1970,1,1)</f>
        <v>42177.007071759261</v>
      </c>
      <c r="T2" s="17">
        <f>(((J2/60)/60)/24)+DATE(1970,1,1)</f>
        <v>42208.125</v>
      </c>
      <c r="U2" s="25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7">
        <f t="shared" si="1"/>
        <v>185.48</v>
      </c>
      <c r="P3" t="s">
        <v>8263</v>
      </c>
      <c r="Q3" s="13" t="s">
        <v>8307</v>
      </c>
      <c r="R3" t="s">
        <v>8308</v>
      </c>
      <c r="S3" s="17">
        <f t="shared" ref="S3:S66" si="2">(((K3/60)/60)/24)+DATE(1970,1,1)</f>
        <v>42766.600497685184</v>
      </c>
      <c r="T3" s="17">
        <f t="shared" ref="T3:T66" si="3">(((J3/60)/60)/24)+DATE(1970,1,1)</f>
        <v>42796.600497685184</v>
      </c>
      <c r="U3" s="25">
        <f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7">
        <f t="shared" si="1"/>
        <v>15</v>
      </c>
      <c r="P4" t="s">
        <v>8263</v>
      </c>
      <c r="Q4" s="13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 s="25">
        <f t="shared" ref="U4:U67" si="4">YEAR(S4)</f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7">
        <f t="shared" si="1"/>
        <v>69.27</v>
      </c>
      <c r="P5" t="s">
        <v>8263</v>
      </c>
      <c r="Q5" s="13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 s="2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7">
        <f t="shared" si="1"/>
        <v>190.55</v>
      </c>
      <c r="P6" t="s">
        <v>8263</v>
      </c>
      <c r="Q6" s="13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 s="25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7">
        <f t="shared" si="1"/>
        <v>93.4</v>
      </c>
      <c r="P7" t="s">
        <v>8263</v>
      </c>
      <c r="Q7" s="13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 s="25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7">
        <f t="shared" si="1"/>
        <v>146.88</v>
      </c>
      <c r="P8" t="s">
        <v>8263</v>
      </c>
      <c r="Q8" s="13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 s="25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7">
        <f t="shared" si="1"/>
        <v>159.82</v>
      </c>
      <c r="P9" t="s">
        <v>8263</v>
      </c>
      <c r="Q9" s="13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 s="25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7">
        <f t="shared" si="1"/>
        <v>291.79000000000002</v>
      </c>
      <c r="P10" t="s">
        <v>8263</v>
      </c>
      <c r="Q10" s="13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 s="25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7">
        <f t="shared" si="1"/>
        <v>31.5</v>
      </c>
      <c r="P11" t="s">
        <v>8263</v>
      </c>
      <c r="Q11" s="13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 s="25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7">
        <f t="shared" si="1"/>
        <v>158.68</v>
      </c>
      <c r="P12" t="s">
        <v>8263</v>
      </c>
      <c r="Q12" s="13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 s="25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7">
        <f t="shared" si="1"/>
        <v>80.33</v>
      </c>
      <c r="P13" t="s">
        <v>8263</v>
      </c>
      <c r="Q13" s="13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 s="25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7">
        <f t="shared" si="1"/>
        <v>59.96</v>
      </c>
      <c r="P14" t="s">
        <v>8263</v>
      </c>
      <c r="Q14" s="13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 s="25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7">
        <f t="shared" si="1"/>
        <v>109.78</v>
      </c>
      <c r="P15" t="s">
        <v>8263</v>
      </c>
      <c r="Q15" s="13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 s="2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7">
        <f t="shared" si="1"/>
        <v>147.71</v>
      </c>
      <c r="P16" t="s">
        <v>8263</v>
      </c>
      <c r="Q16" s="13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 s="25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7">
        <f t="shared" si="1"/>
        <v>21.76</v>
      </c>
      <c r="P17" t="s">
        <v>8263</v>
      </c>
      <c r="Q17" s="13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 s="25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7">
        <f t="shared" si="1"/>
        <v>171.84</v>
      </c>
      <c r="P18" t="s">
        <v>8263</v>
      </c>
      <c r="Q18" s="13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 s="25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7">
        <f t="shared" si="1"/>
        <v>41.94</v>
      </c>
      <c r="P19" t="s">
        <v>8263</v>
      </c>
      <c r="Q19" s="13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 s="25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7">
        <f t="shared" si="1"/>
        <v>93.26</v>
      </c>
      <c r="P20" t="s">
        <v>8263</v>
      </c>
      <c r="Q20" s="13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 s="25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7">
        <f t="shared" si="1"/>
        <v>56.14</v>
      </c>
      <c r="P21" t="s">
        <v>8263</v>
      </c>
      <c r="Q21" s="13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 s="25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7">
        <f t="shared" si="1"/>
        <v>80.16</v>
      </c>
      <c r="P22" t="s">
        <v>8263</v>
      </c>
      <c r="Q22" s="13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 s="25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7">
        <f t="shared" si="1"/>
        <v>199.9</v>
      </c>
      <c r="P23" t="s">
        <v>8263</v>
      </c>
      <c r="Q23" s="13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 s="25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7">
        <f t="shared" si="1"/>
        <v>51.25</v>
      </c>
      <c r="P24" t="s">
        <v>8263</v>
      </c>
      <c r="Q24" s="13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 s="25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7">
        <f t="shared" si="1"/>
        <v>103.04</v>
      </c>
      <c r="P25" t="s">
        <v>8263</v>
      </c>
      <c r="Q25" s="13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 s="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7">
        <f t="shared" si="1"/>
        <v>66.349999999999994</v>
      </c>
      <c r="P26" t="s">
        <v>8263</v>
      </c>
      <c r="Q26" s="13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 s="25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7">
        <f t="shared" si="1"/>
        <v>57.14</v>
      </c>
      <c r="P27" t="s">
        <v>8263</v>
      </c>
      <c r="Q27" s="13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 s="25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7">
        <f t="shared" si="1"/>
        <v>102.11</v>
      </c>
      <c r="P28" t="s">
        <v>8263</v>
      </c>
      <c r="Q28" s="13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 s="25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7">
        <f t="shared" si="1"/>
        <v>148.97</v>
      </c>
      <c r="P29" t="s">
        <v>8263</v>
      </c>
      <c r="Q29" s="13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 s="25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7">
        <f t="shared" si="1"/>
        <v>169.61</v>
      </c>
      <c r="P30" t="s">
        <v>8263</v>
      </c>
      <c r="Q30" s="13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 s="25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7">
        <f t="shared" si="1"/>
        <v>31.62</v>
      </c>
      <c r="P31" t="s">
        <v>8263</v>
      </c>
      <c r="Q31" s="13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 s="25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7">
        <f t="shared" si="1"/>
        <v>76.45</v>
      </c>
      <c r="P32" t="s">
        <v>8263</v>
      </c>
      <c r="Q32" s="13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 s="25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7">
        <f t="shared" si="1"/>
        <v>13</v>
      </c>
      <c r="P33" t="s">
        <v>8263</v>
      </c>
      <c r="Q33" s="13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 s="25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7">
        <f t="shared" si="1"/>
        <v>320.45</v>
      </c>
      <c r="P34" t="s">
        <v>8263</v>
      </c>
      <c r="Q34" s="13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 s="25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7">
        <f t="shared" si="1"/>
        <v>83.75</v>
      </c>
      <c r="P35" t="s">
        <v>8263</v>
      </c>
      <c r="Q35" s="13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 s="2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7">
        <f t="shared" si="1"/>
        <v>49.88</v>
      </c>
      <c r="P36" t="s">
        <v>8263</v>
      </c>
      <c r="Q36" s="13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 s="25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7">
        <f t="shared" si="1"/>
        <v>59.46</v>
      </c>
      <c r="P37" t="s">
        <v>8263</v>
      </c>
      <c r="Q37" s="13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 s="25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7">
        <f t="shared" si="1"/>
        <v>193.84</v>
      </c>
      <c r="P38" t="s">
        <v>8263</v>
      </c>
      <c r="Q38" s="13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 s="25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7">
        <f t="shared" si="1"/>
        <v>159.51</v>
      </c>
      <c r="P39" t="s">
        <v>8263</v>
      </c>
      <c r="Q39" s="13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 s="25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7">
        <f t="shared" si="1"/>
        <v>41.68</v>
      </c>
      <c r="P40" t="s">
        <v>8263</v>
      </c>
      <c r="Q40" s="13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 s="25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7">
        <f t="shared" si="1"/>
        <v>150.9</v>
      </c>
      <c r="P41" t="s">
        <v>8263</v>
      </c>
      <c r="Q41" s="13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 s="25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7">
        <f t="shared" si="1"/>
        <v>126.69</v>
      </c>
      <c r="P42" t="s">
        <v>8263</v>
      </c>
      <c r="Q42" s="13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 s="25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7">
        <f t="shared" si="1"/>
        <v>105.26</v>
      </c>
      <c r="P43" t="s">
        <v>8263</v>
      </c>
      <c r="Q43" s="13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 s="25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7">
        <f t="shared" si="1"/>
        <v>117.51</v>
      </c>
      <c r="P44" t="s">
        <v>8263</v>
      </c>
      <c r="Q44" s="13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 s="25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7">
        <f t="shared" si="1"/>
        <v>117.36</v>
      </c>
      <c r="P45" t="s">
        <v>8263</v>
      </c>
      <c r="Q45" s="13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 s="2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7">
        <f t="shared" si="1"/>
        <v>133.33000000000001</v>
      </c>
      <c r="P46" t="s">
        <v>8263</v>
      </c>
      <c r="Q46" s="13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 s="25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7">
        <f t="shared" si="1"/>
        <v>98.36</v>
      </c>
      <c r="P47" t="s">
        <v>8263</v>
      </c>
      <c r="Q47" s="13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 s="25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7">
        <f t="shared" si="1"/>
        <v>194.44</v>
      </c>
      <c r="P48" t="s">
        <v>8263</v>
      </c>
      <c r="Q48" s="13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 s="25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7">
        <f t="shared" si="1"/>
        <v>76.87</v>
      </c>
      <c r="P49" t="s">
        <v>8263</v>
      </c>
      <c r="Q49" s="13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 s="25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7">
        <f t="shared" si="1"/>
        <v>56.82</v>
      </c>
      <c r="P50" t="s">
        <v>8263</v>
      </c>
      <c r="Q50" s="13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 s="25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7">
        <f t="shared" si="1"/>
        <v>137.93</v>
      </c>
      <c r="P51" t="s">
        <v>8263</v>
      </c>
      <c r="Q51" s="13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 s="25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7">
        <f t="shared" si="1"/>
        <v>27.27</v>
      </c>
      <c r="P52" t="s">
        <v>8263</v>
      </c>
      <c r="Q52" s="13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 s="25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7">
        <f t="shared" si="1"/>
        <v>118.34</v>
      </c>
      <c r="P53" t="s">
        <v>8263</v>
      </c>
      <c r="Q53" s="13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 s="25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7">
        <f t="shared" si="1"/>
        <v>223.48</v>
      </c>
      <c r="P54" t="s">
        <v>8263</v>
      </c>
      <c r="Q54" s="13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 s="25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7">
        <f t="shared" si="1"/>
        <v>28.11</v>
      </c>
      <c r="P55" t="s">
        <v>8263</v>
      </c>
      <c r="Q55" s="13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 s="2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7">
        <f t="shared" si="1"/>
        <v>194.23</v>
      </c>
      <c r="P56" t="s">
        <v>8263</v>
      </c>
      <c r="Q56" s="13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 s="25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7">
        <f t="shared" si="1"/>
        <v>128.94999999999999</v>
      </c>
      <c r="P57" t="s">
        <v>8263</v>
      </c>
      <c r="Q57" s="13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 s="25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7">
        <f t="shared" si="1"/>
        <v>49.32</v>
      </c>
      <c r="P58" t="s">
        <v>8263</v>
      </c>
      <c r="Q58" s="13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 s="25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7">
        <f t="shared" si="1"/>
        <v>221.52</v>
      </c>
      <c r="P59" t="s">
        <v>8263</v>
      </c>
      <c r="Q59" s="13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 s="25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7">
        <f t="shared" si="1"/>
        <v>137.21</v>
      </c>
      <c r="P60" t="s">
        <v>8263</v>
      </c>
      <c r="Q60" s="13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 s="25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7">
        <f t="shared" si="1"/>
        <v>606.82000000000005</v>
      </c>
      <c r="P61" t="s">
        <v>8263</v>
      </c>
      <c r="Q61" s="13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 s="25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7">
        <f t="shared" si="1"/>
        <v>43.04</v>
      </c>
      <c r="P62" t="s">
        <v>8264</v>
      </c>
      <c r="Q62" s="13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 s="25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7">
        <f t="shared" si="1"/>
        <v>322.39</v>
      </c>
      <c r="P63" t="s">
        <v>8264</v>
      </c>
      <c r="Q63" s="13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 s="25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7">
        <f t="shared" si="1"/>
        <v>96.71</v>
      </c>
      <c r="P64" t="s">
        <v>8264</v>
      </c>
      <c r="Q64" s="13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 s="25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7">
        <f t="shared" si="1"/>
        <v>35.47</v>
      </c>
      <c r="P65" t="s">
        <v>8264</v>
      </c>
      <c r="Q65" s="13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 s="2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7">
        <f t="shared" ref="O66:O129" si="6">IFERROR(ROUND(E66/M66,2),0)</f>
        <v>86.67</v>
      </c>
      <c r="P66" t="s">
        <v>8264</v>
      </c>
      <c r="Q66" s="13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 s="25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7">
        <f t="shared" si="6"/>
        <v>132.05000000000001</v>
      </c>
      <c r="P67" t="s">
        <v>8264</v>
      </c>
      <c r="Q67" s="13" t="s">
        <v>8307</v>
      </c>
      <c r="R67" t="s">
        <v>8309</v>
      </c>
      <c r="S67" s="17">
        <f t="shared" ref="S67:S130" si="7">(((K67/60)/60)/24)+DATE(1970,1,1)</f>
        <v>41835.821226851855</v>
      </c>
      <c r="T67" s="17">
        <f t="shared" ref="T67:T130" si="8">(((J67/60)/60)/24)+DATE(1970,1,1)</f>
        <v>41862.249305555553</v>
      </c>
      <c r="U67" s="25">
        <f t="shared" si="4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7">
        <f t="shared" si="6"/>
        <v>91.23</v>
      </c>
      <c r="P68" t="s">
        <v>8264</v>
      </c>
      <c r="Q68" s="13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 s="25">
        <f t="shared" ref="U68:U131" si="9">YEAR(S68)</f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7">
        <f t="shared" si="6"/>
        <v>116.25</v>
      </c>
      <c r="P69" t="s">
        <v>8264</v>
      </c>
      <c r="Q69" s="13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 s="25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7">
        <f t="shared" si="6"/>
        <v>21.19</v>
      </c>
      <c r="P70" t="s">
        <v>8264</v>
      </c>
      <c r="Q70" s="13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 s="25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7">
        <f t="shared" si="6"/>
        <v>62.33</v>
      </c>
      <c r="P71" t="s">
        <v>8264</v>
      </c>
      <c r="Q71" s="13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 s="25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7">
        <f t="shared" si="6"/>
        <v>37.409999999999997</v>
      </c>
      <c r="P72" t="s">
        <v>8264</v>
      </c>
      <c r="Q72" s="13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 s="25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7">
        <f t="shared" si="6"/>
        <v>69.72</v>
      </c>
      <c r="P73" t="s">
        <v>8264</v>
      </c>
      <c r="Q73" s="13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 s="25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7">
        <f t="shared" si="6"/>
        <v>58.17</v>
      </c>
      <c r="P74" t="s">
        <v>8264</v>
      </c>
      <c r="Q74" s="13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 s="25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7">
        <f t="shared" si="6"/>
        <v>50</v>
      </c>
      <c r="P75" t="s">
        <v>8264</v>
      </c>
      <c r="Q75" s="13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 s="2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7">
        <f t="shared" si="6"/>
        <v>19.47</v>
      </c>
      <c r="P76" t="s">
        <v>8264</v>
      </c>
      <c r="Q76" s="13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 s="25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7">
        <f t="shared" si="6"/>
        <v>85.96</v>
      </c>
      <c r="P77" t="s">
        <v>8264</v>
      </c>
      <c r="Q77" s="13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 s="25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7">
        <f t="shared" si="6"/>
        <v>30.67</v>
      </c>
      <c r="P78" t="s">
        <v>8264</v>
      </c>
      <c r="Q78" s="13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 s="25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7">
        <f t="shared" si="6"/>
        <v>60.38</v>
      </c>
      <c r="P79" t="s">
        <v>8264</v>
      </c>
      <c r="Q79" s="13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 s="25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7">
        <f t="shared" si="6"/>
        <v>38.6</v>
      </c>
      <c r="P80" t="s">
        <v>8264</v>
      </c>
      <c r="Q80" s="13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 s="25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7">
        <f t="shared" si="6"/>
        <v>40.270000000000003</v>
      </c>
      <c r="P81" t="s">
        <v>8264</v>
      </c>
      <c r="Q81" s="13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 s="25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7">
        <f t="shared" si="6"/>
        <v>273.83</v>
      </c>
      <c r="P82" t="s">
        <v>8264</v>
      </c>
      <c r="Q82" s="13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 s="25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7">
        <f t="shared" si="6"/>
        <v>53.04</v>
      </c>
      <c r="P83" t="s">
        <v>8264</v>
      </c>
      <c r="Q83" s="13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 s="25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7">
        <f t="shared" si="6"/>
        <v>40.01</v>
      </c>
      <c r="P84" t="s">
        <v>8264</v>
      </c>
      <c r="Q84" s="13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 s="25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7">
        <f t="shared" si="6"/>
        <v>15.77</v>
      </c>
      <c r="P85" t="s">
        <v>8264</v>
      </c>
      <c r="Q85" s="13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 s="2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7">
        <f t="shared" si="6"/>
        <v>71.430000000000007</v>
      </c>
      <c r="P86" t="s">
        <v>8264</v>
      </c>
      <c r="Q86" s="13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 s="25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7">
        <f t="shared" si="6"/>
        <v>71.709999999999994</v>
      </c>
      <c r="P87" t="s">
        <v>8264</v>
      </c>
      <c r="Q87" s="13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 s="25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7">
        <f t="shared" si="6"/>
        <v>375.76</v>
      </c>
      <c r="P88" t="s">
        <v>8264</v>
      </c>
      <c r="Q88" s="13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 s="25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7">
        <f t="shared" si="6"/>
        <v>104.6</v>
      </c>
      <c r="P89" t="s">
        <v>8264</v>
      </c>
      <c r="Q89" s="13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 s="25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7">
        <f t="shared" si="6"/>
        <v>60</v>
      </c>
      <c r="P90" t="s">
        <v>8264</v>
      </c>
      <c r="Q90" s="13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 s="25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7">
        <f t="shared" si="6"/>
        <v>123.29</v>
      </c>
      <c r="P91" t="s">
        <v>8264</v>
      </c>
      <c r="Q91" s="13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 s="25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7">
        <f t="shared" si="6"/>
        <v>31.38</v>
      </c>
      <c r="P92" t="s">
        <v>8264</v>
      </c>
      <c r="Q92" s="13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 s="25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7">
        <f t="shared" si="6"/>
        <v>78.260000000000005</v>
      </c>
      <c r="P93" t="s">
        <v>8264</v>
      </c>
      <c r="Q93" s="13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 s="25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7">
        <f t="shared" si="6"/>
        <v>122.33</v>
      </c>
      <c r="P94" t="s">
        <v>8264</v>
      </c>
      <c r="Q94" s="13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 s="25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7">
        <f t="shared" si="6"/>
        <v>73.73</v>
      </c>
      <c r="P95" t="s">
        <v>8264</v>
      </c>
      <c r="Q95" s="13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 s="2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7">
        <f t="shared" si="6"/>
        <v>21.67</v>
      </c>
      <c r="P96" t="s">
        <v>8264</v>
      </c>
      <c r="Q96" s="13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 s="25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7">
        <f t="shared" si="6"/>
        <v>21.9</v>
      </c>
      <c r="P97" t="s">
        <v>8264</v>
      </c>
      <c r="Q97" s="13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 s="25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7">
        <f t="shared" si="6"/>
        <v>50.59</v>
      </c>
      <c r="P98" t="s">
        <v>8264</v>
      </c>
      <c r="Q98" s="13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 s="25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7">
        <f t="shared" si="6"/>
        <v>53.13</v>
      </c>
      <c r="P99" t="s">
        <v>8264</v>
      </c>
      <c r="Q99" s="13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 s="25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7">
        <f t="shared" si="6"/>
        <v>56.67</v>
      </c>
      <c r="P100" t="s">
        <v>8264</v>
      </c>
      <c r="Q100" s="13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 s="25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7">
        <f t="shared" si="6"/>
        <v>40.78</v>
      </c>
      <c r="P101" t="s">
        <v>8264</v>
      </c>
      <c r="Q101" s="13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 s="25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7">
        <f t="shared" si="6"/>
        <v>192.31</v>
      </c>
      <c r="P102" t="s">
        <v>8264</v>
      </c>
      <c r="Q102" s="13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 s="25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7">
        <f t="shared" si="6"/>
        <v>100</v>
      </c>
      <c r="P103" t="s">
        <v>8264</v>
      </c>
      <c r="Q103" s="13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 s="25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7">
        <f t="shared" si="6"/>
        <v>117.92</v>
      </c>
      <c r="P104" t="s">
        <v>8264</v>
      </c>
      <c r="Q104" s="13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 s="25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7">
        <f t="shared" si="6"/>
        <v>27.9</v>
      </c>
      <c r="P105" t="s">
        <v>8264</v>
      </c>
      <c r="Q105" s="13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 s="2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7">
        <f t="shared" si="6"/>
        <v>60</v>
      </c>
      <c r="P106" t="s">
        <v>8264</v>
      </c>
      <c r="Q106" s="13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 s="25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7">
        <f t="shared" si="6"/>
        <v>39.380000000000003</v>
      </c>
      <c r="P107" t="s">
        <v>8264</v>
      </c>
      <c r="Q107" s="13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 s="25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7">
        <f t="shared" si="6"/>
        <v>186.11</v>
      </c>
      <c r="P108" t="s">
        <v>8264</v>
      </c>
      <c r="Q108" s="13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 s="25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7">
        <f t="shared" si="6"/>
        <v>111.38</v>
      </c>
      <c r="P109" t="s">
        <v>8264</v>
      </c>
      <c r="Q109" s="13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 s="25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7">
        <f t="shared" si="6"/>
        <v>78.72</v>
      </c>
      <c r="P110" t="s">
        <v>8264</v>
      </c>
      <c r="Q110" s="13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 s="25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7">
        <f t="shared" si="6"/>
        <v>46.7</v>
      </c>
      <c r="P111" t="s">
        <v>8264</v>
      </c>
      <c r="Q111" s="13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 s="25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7">
        <f t="shared" si="6"/>
        <v>65.38</v>
      </c>
      <c r="P112" t="s">
        <v>8264</v>
      </c>
      <c r="Q112" s="13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 s="25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7">
        <f t="shared" si="6"/>
        <v>102.08</v>
      </c>
      <c r="P113" t="s">
        <v>8264</v>
      </c>
      <c r="Q113" s="13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 s="25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7">
        <f t="shared" si="6"/>
        <v>64.2</v>
      </c>
      <c r="P114" t="s">
        <v>8264</v>
      </c>
      <c r="Q114" s="13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 s="25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7">
        <f t="shared" si="6"/>
        <v>90.38</v>
      </c>
      <c r="P115" t="s">
        <v>8264</v>
      </c>
      <c r="Q115" s="13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 s="2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7">
        <f t="shared" si="6"/>
        <v>88.57</v>
      </c>
      <c r="P116" t="s">
        <v>8264</v>
      </c>
      <c r="Q116" s="13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 s="25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7">
        <f t="shared" si="6"/>
        <v>28.73</v>
      </c>
      <c r="P117" t="s">
        <v>8264</v>
      </c>
      <c r="Q117" s="13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 s="25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7">
        <f t="shared" si="6"/>
        <v>69.790000000000006</v>
      </c>
      <c r="P118" t="s">
        <v>8264</v>
      </c>
      <c r="Q118" s="13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 s="25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7">
        <f t="shared" si="6"/>
        <v>167.49</v>
      </c>
      <c r="P119" t="s">
        <v>8264</v>
      </c>
      <c r="Q119" s="13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 s="25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7">
        <f t="shared" si="6"/>
        <v>144.91</v>
      </c>
      <c r="P120" t="s">
        <v>8264</v>
      </c>
      <c r="Q120" s="13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 s="25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7">
        <f t="shared" si="6"/>
        <v>91.84</v>
      </c>
      <c r="P121" t="s">
        <v>8264</v>
      </c>
      <c r="Q121" s="13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 s="25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7">
        <f t="shared" si="6"/>
        <v>10</v>
      </c>
      <c r="P122" t="s">
        <v>8265</v>
      </c>
      <c r="Q122" s="13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 s="25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7">
        <f t="shared" si="6"/>
        <v>1</v>
      </c>
      <c r="P123" t="s">
        <v>8265</v>
      </c>
      <c r="Q123" s="13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 s="25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7">
        <f t="shared" si="6"/>
        <v>0</v>
      </c>
      <c r="P124" t="s">
        <v>8265</v>
      </c>
      <c r="Q124" s="13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 s="25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7">
        <f t="shared" si="6"/>
        <v>25.17</v>
      </c>
      <c r="P125" t="s">
        <v>8265</v>
      </c>
      <c r="Q125" s="13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 s="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7">
        <f t="shared" si="6"/>
        <v>0</v>
      </c>
      <c r="P126" t="s">
        <v>8265</v>
      </c>
      <c r="Q126" s="13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 s="25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7">
        <f t="shared" si="6"/>
        <v>11.67</v>
      </c>
      <c r="P127" t="s">
        <v>8265</v>
      </c>
      <c r="Q127" s="13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 s="25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7">
        <f t="shared" si="6"/>
        <v>106.69</v>
      </c>
      <c r="P128" t="s">
        <v>8265</v>
      </c>
      <c r="Q128" s="13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 s="25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7">
        <f t="shared" si="6"/>
        <v>47.5</v>
      </c>
      <c r="P129" t="s">
        <v>8265</v>
      </c>
      <c r="Q129" s="13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 s="25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7">
        <f t="shared" ref="O130:O193" si="11">IFERROR(ROUND(E130/M130,2),0)</f>
        <v>311.17</v>
      </c>
      <c r="P130" t="s">
        <v>8265</v>
      </c>
      <c r="Q130" s="13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 s="25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7">
        <f t="shared" si="11"/>
        <v>0</v>
      </c>
      <c r="P131" t="s">
        <v>8265</v>
      </c>
      <c r="Q131" s="13" t="s">
        <v>8307</v>
      </c>
      <c r="R131" t="s">
        <v>8310</v>
      </c>
      <c r="S131" s="17">
        <f t="shared" ref="S131:S194" si="12">(((K131/60)/60)/24)+DATE(1970,1,1)</f>
        <v>41882.937303240738</v>
      </c>
      <c r="T131" s="17">
        <f t="shared" ref="T131:T194" si="13">(((J131/60)/60)/24)+DATE(1970,1,1)</f>
        <v>41942.937303240738</v>
      </c>
      <c r="U131" s="25">
        <f t="shared" si="9"/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7">
        <f t="shared" si="11"/>
        <v>0</v>
      </c>
      <c r="P132" t="s">
        <v>8265</v>
      </c>
      <c r="Q132" s="13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 s="25">
        <f t="shared" ref="U132:U195" si="14">YEAR(S132)</f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7">
        <f t="shared" si="11"/>
        <v>0</v>
      </c>
      <c r="P133" t="s">
        <v>8265</v>
      </c>
      <c r="Q133" s="13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 s="25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7">
        <f t="shared" si="11"/>
        <v>94.51</v>
      </c>
      <c r="P134" t="s">
        <v>8265</v>
      </c>
      <c r="Q134" s="13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 s="25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7">
        <f t="shared" si="11"/>
        <v>0</v>
      </c>
      <c r="P135" t="s">
        <v>8265</v>
      </c>
      <c r="Q135" s="13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 s="2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7">
        <f t="shared" si="11"/>
        <v>0</v>
      </c>
      <c r="P136" t="s">
        <v>8265</v>
      </c>
      <c r="Q136" s="13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 s="25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7">
        <f t="shared" si="11"/>
        <v>80.599999999999994</v>
      </c>
      <c r="P137" t="s">
        <v>8265</v>
      </c>
      <c r="Q137" s="13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 s="25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7">
        <f t="shared" si="11"/>
        <v>0</v>
      </c>
      <c r="P138" t="s">
        <v>8265</v>
      </c>
      <c r="Q138" s="13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 s="25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7">
        <f t="shared" si="11"/>
        <v>0</v>
      </c>
      <c r="P139" t="s">
        <v>8265</v>
      </c>
      <c r="Q139" s="13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 s="25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7">
        <f t="shared" si="11"/>
        <v>81.239999999999995</v>
      </c>
      <c r="P140" t="s">
        <v>8265</v>
      </c>
      <c r="Q140" s="13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 s="25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7">
        <f t="shared" si="11"/>
        <v>500</v>
      </c>
      <c r="P141" t="s">
        <v>8265</v>
      </c>
      <c r="Q141" s="13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 s="25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7">
        <f t="shared" si="11"/>
        <v>0</v>
      </c>
      <c r="P142" t="s">
        <v>8265</v>
      </c>
      <c r="Q142" s="13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 s="25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7">
        <f t="shared" si="11"/>
        <v>46.18</v>
      </c>
      <c r="P143" t="s">
        <v>8265</v>
      </c>
      <c r="Q143" s="13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 s="25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7">
        <f t="shared" si="11"/>
        <v>10</v>
      </c>
      <c r="P144" t="s">
        <v>8265</v>
      </c>
      <c r="Q144" s="13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 s="25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7">
        <f t="shared" si="11"/>
        <v>0</v>
      </c>
      <c r="P145" t="s">
        <v>8265</v>
      </c>
      <c r="Q145" s="13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 s="2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7">
        <f t="shared" si="11"/>
        <v>55.95</v>
      </c>
      <c r="P146" t="s">
        <v>8265</v>
      </c>
      <c r="Q146" s="13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 s="25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7">
        <f t="shared" si="11"/>
        <v>37.56</v>
      </c>
      <c r="P147" t="s">
        <v>8265</v>
      </c>
      <c r="Q147" s="13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 s="25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7">
        <f t="shared" si="11"/>
        <v>38.33</v>
      </c>
      <c r="P148" t="s">
        <v>8265</v>
      </c>
      <c r="Q148" s="13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 s="25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7">
        <f t="shared" si="11"/>
        <v>0</v>
      </c>
      <c r="P149" t="s">
        <v>8265</v>
      </c>
      <c r="Q149" s="13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 s="25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7">
        <f t="shared" si="11"/>
        <v>20</v>
      </c>
      <c r="P150" t="s">
        <v>8265</v>
      </c>
      <c r="Q150" s="13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 s="25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7">
        <f t="shared" si="11"/>
        <v>15.33</v>
      </c>
      <c r="P151" t="s">
        <v>8265</v>
      </c>
      <c r="Q151" s="13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 s="25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7">
        <f t="shared" si="11"/>
        <v>449.43</v>
      </c>
      <c r="P152" t="s">
        <v>8265</v>
      </c>
      <c r="Q152" s="13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 s="25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7">
        <f t="shared" si="11"/>
        <v>28</v>
      </c>
      <c r="P153" t="s">
        <v>8265</v>
      </c>
      <c r="Q153" s="13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 s="25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7">
        <f t="shared" si="11"/>
        <v>15</v>
      </c>
      <c r="P154" t="s">
        <v>8265</v>
      </c>
      <c r="Q154" s="13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 s="25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7">
        <f t="shared" si="11"/>
        <v>35.9</v>
      </c>
      <c r="P155" t="s">
        <v>8265</v>
      </c>
      <c r="Q155" s="13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 s="2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7">
        <f t="shared" si="11"/>
        <v>13.33</v>
      </c>
      <c r="P156" t="s">
        <v>8265</v>
      </c>
      <c r="Q156" s="13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 s="25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7">
        <f t="shared" si="11"/>
        <v>20.25</v>
      </c>
      <c r="P157" t="s">
        <v>8265</v>
      </c>
      <c r="Q157" s="13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 s="25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7">
        <f t="shared" si="11"/>
        <v>119</v>
      </c>
      <c r="P158" t="s">
        <v>8265</v>
      </c>
      <c r="Q158" s="13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 s="25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7">
        <f t="shared" si="11"/>
        <v>4</v>
      </c>
      <c r="P159" t="s">
        <v>8265</v>
      </c>
      <c r="Q159" s="13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 s="25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7">
        <f t="shared" si="11"/>
        <v>0</v>
      </c>
      <c r="P160" t="s">
        <v>8265</v>
      </c>
      <c r="Q160" s="13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 s="25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7">
        <f t="shared" si="11"/>
        <v>10</v>
      </c>
      <c r="P161" t="s">
        <v>8265</v>
      </c>
      <c r="Q161" s="13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 s="25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7">
        <f t="shared" si="11"/>
        <v>0</v>
      </c>
      <c r="P162" t="s">
        <v>8266</v>
      </c>
      <c r="Q162" s="13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 s="25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7">
        <f t="shared" si="11"/>
        <v>5</v>
      </c>
      <c r="P163" t="s">
        <v>8266</v>
      </c>
      <c r="Q163" s="13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 s="25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7">
        <f t="shared" si="11"/>
        <v>43.5</v>
      </c>
      <c r="P164" t="s">
        <v>8266</v>
      </c>
      <c r="Q164" s="13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 s="25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7">
        <f t="shared" si="11"/>
        <v>0</v>
      </c>
      <c r="P165" t="s">
        <v>8266</v>
      </c>
      <c r="Q165" s="13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 s="2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7">
        <f t="shared" si="11"/>
        <v>91.43</v>
      </c>
      <c r="P166" t="s">
        <v>8266</v>
      </c>
      <c r="Q166" s="13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 s="25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7">
        <f t="shared" si="11"/>
        <v>0</v>
      </c>
      <c r="P167" t="s">
        <v>8266</v>
      </c>
      <c r="Q167" s="13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 s="25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7">
        <f t="shared" si="11"/>
        <v>3000</v>
      </c>
      <c r="P168" t="s">
        <v>8266</v>
      </c>
      <c r="Q168" s="13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 s="25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7">
        <f t="shared" si="11"/>
        <v>5.5</v>
      </c>
      <c r="P169" t="s">
        <v>8266</v>
      </c>
      <c r="Q169" s="13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 s="25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7">
        <f t="shared" si="11"/>
        <v>108.33</v>
      </c>
      <c r="P170" t="s">
        <v>8266</v>
      </c>
      <c r="Q170" s="13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 s="25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7">
        <f t="shared" si="11"/>
        <v>56</v>
      </c>
      <c r="P171" t="s">
        <v>8266</v>
      </c>
      <c r="Q171" s="13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 s="25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7">
        <f t="shared" si="11"/>
        <v>32.5</v>
      </c>
      <c r="P172" t="s">
        <v>8266</v>
      </c>
      <c r="Q172" s="13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 s="25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7">
        <f t="shared" si="11"/>
        <v>1</v>
      </c>
      <c r="P173" t="s">
        <v>8266</v>
      </c>
      <c r="Q173" s="13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 s="25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7">
        <f t="shared" si="11"/>
        <v>0</v>
      </c>
      <c r="P174" t="s">
        <v>8266</v>
      </c>
      <c r="Q174" s="13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 s="25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7">
        <f t="shared" si="11"/>
        <v>0</v>
      </c>
      <c r="P175" t="s">
        <v>8266</v>
      </c>
      <c r="Q175" s="13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 s="2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7">
        <f t="shared" si="11"/>
        <v>0</v>
      </c>
      <c r="P176" t="s">
        <v>8266</v>
      </c>
      <c r="Q176" s="13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 s="25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7">
        <f t="shared" si="11"/>
        <v>49.88</v>
      </c>
      <c r="P177" t="s">
        <v>8266</v>
      </c>
      <c r="Q177" s="13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 s="25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7">
        <f t="shared" si="11"/>
        <v>0</v>
      </c>
      <c r="P178" t="s">
        <v>8266</v>
      </c>
      <c r="Q178" s="13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 s="25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7">
        <f t="shared" si="11"/>
        <v>25.71</v>
      </c>
      <c r="P179" t="s">
        <v>8266</v>
      </c>
      <c r="Q179" s="13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 s="25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7">
        <f t="shared" si="11"/>
        <v>0</v>
      </c>
      <c r="P180" t="s">
        <v>8266</v>
      </c>
      <c r="Q180" s="13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 s="25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7">
        <f t="shared" si="11"/>
        <v>100</v>
      </c>
      <c r="P181" t="s">
        <v>8266</v>
      </c>
      <c r="Q181" s="13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 s="25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7">
        <f t="shared" si="11"/>
        <v>30.85</v>
      </c>
      <c r="P182" t="s">
        <v>8266</v>
      </c>
      <c r="Q182" s="13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 s="25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7">
        <f t="shared" si="11"/>
        <v>180.5</v>
      </c>
      <c r="P183" t="s">
        <v>8266</v>
      </c>
      <c r="Q183" s="13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 s="25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7">
        <f t="shared" si="11"/>
        <v>0</v>
      </c>
      <c r="P184" t="s">
        <v>8266</v>
      </c>
      <c r="Q184" s="13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 s="25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7">
        <f t="shared" si="11"/>
        <v>373.5</v>
      </c>
      <c r="P185" t="s">
        <v>8266</v>
      </c>
      <c r="Q185" s="13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 s="2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7">
        <f t="shared" si="11"/>
        <v>25.5</v>
      </c>
      <c r="P186" t="s">
        <v>8266</v>
      </c>
      <c r="Q186" s="13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 s="25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7">
        <f t="shared" si="11"/>
        <v>220</v>
      </c>
      <c r="P187" t="s">
        <v>8266</v>
      </c>
      <c r="Q187" s="13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 s="25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7">
        <f t="shared" si="11"/>
        <v>0</v>
      </c>
      <c r="P188" t="s">
        <v>8266</v>
      </c>
      <c r="Q188" s="13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 s="25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7">
        <f t="shared" si="11"/>
        <v>160</v>
      </c>
      <c r="P189" t="s">
        <v>8266</v>
      </c>
      <c r="Q189" s="13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 s="25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7">
        <f t="shared" si="11"/>
        <v>0</v>
      </c>
      <c r="P190" t="s">
        <v>8266</v>
      </c>
      <c r="Q190" s="13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 s="25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7">
        <f t="shared" si="11"/>
        <v>69</v>
      </c>
      <c r="P191" t="s">
        <v>8266</v>
      </c>
      <c r="Q191" s="13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 s="25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7">
        <f t="shared" si="11"/>
        <v>50</v>
      </c>
      <c r="P192" t="s">
        <v>8266</v>
      </c>
      <c r="Q192" s="13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 s="25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7">
        <f t="shared" si="11"/>
        <v>83.33</v>
      </c>
      <c r="P193" t="s">
        <v>8266</v>
      </c>
      <c r="Q193" s="13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 s="25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7">
        <f t="shared" ref="O194:O257" si="16">IFERROR(ROUND(E194/M194,2),0)</f>
        <v>5.67</v>
      </c>
      <c r="P194" t="s">
        <v>8266</v>
      </c>
      <c r="Q194" s="13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 s="25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7">
        <f t="shared" si="16"/>
        <v>0</v>
      </c>
      <c r="P195" t="s">
        <v>8266</v>
      </c>
      <c r="Q195" s="13" t="s">
        <v>8307</v>
      </c>
      <c r="R195" t="s">
        <v>8311</v>
      </c>
      <c r="S195" s="17">
        <f t="shared" ref="S195:S258" si="17">(((K195/60)/60)/24)+DATE(1970,1,1)</f>
        <v>41911.934791666667</v>
      </c>
      <c r="T195" s="17">
        <f t="shared" ref="T195:T258" si="18">(((J195/60)/60)/24)+DATE(1970,1,1)</f>
        <v>41971.976458333331</v>
      </c>
      <c r="U195" s="25">
        <f t="shared" si="14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7">
        <f t="shared" si="16"/>
        <v>1</v>
      </c>
      <c r="P196" t="s">
        <v>8266</v>
      </c>
      <c r="Q196" s="13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 s="25">
        <f t="shared" ref="U196:U259" si="19">YEAR(S196)</f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7">
        <f t="shared" si="16"/>
        <v>0</v>
      </c>
      <c r="P197" t="s">
        <v>8266</v>
      </c>
      <c r="Q197" s="13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 s="25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7">
        <f t="shared" si="16"/>
        <v>77.11</v>
      </c>
      <c r="P198" t="s">
        <v>8266</v>
      </c>
      <c r="Q198" s="13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 s="25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7">
        <f t="shared" si="16"/>
        <v>32.75</v>
      </c>
      <c r="P199" t="s">
        <v>8266</v>
      </c>
      <c r="Q199" s="13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 s="25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7">
        <f t="shared" si="16"/>
        <v>46.5</v>
      </c>
      <c r="P200" t="s">
        <v>8266</v>
      </c>
      <c r="Q200" s="13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 s="25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7">
        <f t="shared" si="16"/>
        <v>0</v>
      </c>
      <c r="P201" t="s">
        <v>8266</v>
      </c>
      <c r="Q201" s="13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 s="25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7">
        <f t="shared" si="16"/>
        <v>87.31</v>
      </c>
      <c r="P202" t="s">
        <v>8266</v>
      </c>
      <c r="Q202" s="13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 s="25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7">
        <f t="shared" si="16"/>
        <v>54.29</v>
      </c>
      <c r="P203" t="s">
        <v>8266</v>
      </c>
      <c r="Q203" s="13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 s="25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7">
        <f t="shared" si="16"/>
        <v>0</v>
      </c>
      <c r="P204" t="s">
        <v>8266</v>
      </c>
      <c r="Q204" s="13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 s="25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7">
        <f t="shared" si="16"/>
        <v>93.25</v>
      </c>
      <c r="P205" t="s">
        <v>8266</v>
      </c>
      <c r="Q205" s="13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 s="2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7">
        <f t="shared" si="16"/>
        <v>117.68</v>
      </c>
      <c r="P206" t="s">
        <v>8266</v>
      </c>
      <c r="Q206" s="13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 s="25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7">
        <f t="shared" si="16"/>
        <v>76.47</v>
      </c>
      <c r="P207" t="s">
        <v>8266</v>
      </c>
      <c r="Q207" s="13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 s="25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7">
        <f t="shared" si="16"/>
        <v>0</v>
      </c>
      <c r="P208" t="s">
        <v>8266</v>
      </c>
      <c r="Q208" s="13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 s="25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7">
        <f t="shared" si="16"/>
        <v>163.85</v>
      </c>
      <c r="P209" t="s">
        <v>8266</v>
      </c>
      <c r="Q209" s="13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 s="25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7">
        <f t="shared" si="16"/>
        <v>0</v>
      </c>
      <c r="P210" t="s">
        <v>8266</v>
      </c>
      <c r="Q210" s="13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 s="25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7">
        <f t="shared" si="16"/>
        <v>0</v>
      </c>
      <c r="P211" t="s">
        <v>8266</v>
      </c>
      <c r="Q211" s="13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 s="25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7">
        <f t="shared" si="16"/>
        <v>91.82</v>
      </c>
      <c r="P212" t="s">
        <v>8266</v>
      </c>
      <c r="Q212" s="13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 s="25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7">
        <f t="shared" si="16"/>
        <v>185.83</v>
      </c>
      <c r="P213" t="s">
        <v>8266</v>
      </c>
      <c r="Q213" s="13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 s="25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7">
        <f t="shared" si="16"/>
        <v>1</v>
      </c>
      <c r="P214" t="s">
        <v>8266</v>
      </c>
      <c r="Q214" s="13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 s="25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7">
        <f t="shared" si="16"/>
        <v>20</v>
      </c>
      <c r="P215" t="s">
        <v>8266</v>
      </c>
      <c r="Q215" s="13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 s="2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7">
        <f t="shared" si="16"/>
        <v>1</v>
      </c>
      <c r="P216" t="s">
        <v>8266</v>
      </c>
      <c r="Q216" s="13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 s="25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7">
        <f t="shared" si="16"/>
        <v>10</v>
      </c>
      <c r="P217" t="s">
        <v>8266</v>
      </c>
      <c r="Q217" s="13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 s="25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7">
        <f t="shared" si="16"/>
        <v>331.54</v>
      </c>
      <c r="P218" t="s">
        <v>8266</v>
      </c>
      <c r="Q218" s="13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 s="25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7">
        <f t="shared" si="16"/>
        <v>314.29000000000002</v>
      </c>
      <c r="P219" t="s">
        <v>8266</v>
      </c>
      <c r="Q219" s="13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 s="25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7">
        <f t="shared" si="16"/>
        <v>100</v>
      </c>
      <c r="P220" t="s">
        <v>8266</v>
      </c>
      <c r="Q220" s="13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 s="25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7">
        <f t="shared" si="16"/>
        <v>115.99</v>
      </c>
      <c r="P221" t="s">
        <v>8266</v>
      </c>
      <c r="Q221" s="13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 s="25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7">
        <f t="shared" si="16"/>
        <v>120</v>
      </c>
      <c r="P222" t="s">
        <v>8266</v>
      </c>
      <c r="Q222" s="13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 s="25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7">
        <f t="shared" si="16"/>
        <v>0</v>
      </c>
      <c r="P223" t="s">
        <v>8266</v>
      </c>
      <c r="Q223" s="13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 s="25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7">
        <f t="shared" si="16"/>
        <v>65</v>
      </c>
      <c r="P224" t="s">
        <v>8266</v>
      </c>
      <c r="Q224" s="13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 s="25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7">
        <f t="shared" si="16"/>
        <v>0</v>
      </c>
      <c r="P225" t="s">
        <v>8266</v>
      </c>
      <c r="Q225" s="13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 s="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7">
        <f t="shared" si="16"/>
        <v>0</v>
      </c>
      <c r="P226" t="s">
        <v>8266</v>
      </c>
      <c r="Q226" s="13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 s="25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7">
        <f t="shared" si="16"/>
        <v>0</v>
      </c>
      <c r="P227" t="s">
        <v>8266</v>
      </c>
      <c r="Q227" s="13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 s="25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7">
        <f t="shared" si="16"/>
        <v>125</v>
      </c>
      <c r="P228" t="s">
        <v>8266</v>
      </c>
      <c r="Q228" s="13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 s="25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7">
        <f t="shared" si="16"/>
        <v>0</v>
      </c>
      <c r="P229" t="s">
        <v>8266</v>
      </c>
      <c r="Q229" s="13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 s="25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7">
        <f t="shared" si="16"/>
        <v>0</v>
      </c>
      <c r="P230" t="s">
        <v>8266</v>
      </c>
      <c r="Q230" s="13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 s="25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7">
        <f t="shared" si="16"/>
        <v>0</v>
      </c>
      <c r="P231" t="s">
        <v>8266</v>
      </c>
      <c r="Q231" s="13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 s="25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7">
        <f t="shared" si="16"/>
        <v>30</v>
      </c>
      <c r="P232" t="s">
        <v>8266</v>
      </c>
      <c r="Q232" s="13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 s="25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7">
        <f t="shared" si="16"/>
        <v>0</v>
      </c>
      <c r="P233" t="s">
        <v>8266</v>
      </c>
      <c r="Q233" s="13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 s="25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7">
        <f t="shared" si="16"/>
        <v>15.71</v>
      </c>
      <c r="P234" t="s">
        <v>8266</v>
      </c>
      <c r="Q234" s="13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 s="25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7">
        <f t="shared" si="16"/>
        <v>0</v>
      </c>
      <c r="P235" t="s">
        <v>8266</v>
      </c>
      <c r="Q235" s="13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 s="2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7">
        <f t="shared" si="16"/>
        <v>80.2</v>
      </c>
      <c r="P236" t="s">
        <v>8266</v>
      </c>
      <c r="Q236" s="13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 s="25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7">
        <f t="shared" si="16"/>
        <v>0</v>
      </c>
      <c r="P237" t="s">
        <v>8266</v>
      </c>
      <c r="Q237" s="13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 s="25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7">
        <f t="shared" si="16"/>
        <v>0</v>
      </c>
      <c r="P238" t="s">
        <v>8266</v>
      </c>
      <c r="Q238" s="13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 s="25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7">
        <f t="shared" si="16"/>
        <v>50</v>
      </c>
      <c r="P239" t="s">
        <v>8266</v>
      </c>
      <c r="Q239" s="13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 s="25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7">
        <f t="shared" si="16"/>
        <v>0</v>
      </c>
      <c r="P240" t="s">
        <v>8266</v>
      </c>
      <c r="Q240" s="13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 s="25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7">
        <f t="shared" si="16"/>
        <v>50</v>
      </c>
      <c r="P241" t="s">
        <v>8266</v>
      </c>
      <c r="Q241" s="13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 s="25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7">
        <f t="shared" si="16"/>
        <v>117.85</v>
      </c>
      <c r="P242" t="s">
        <v>8267</v>
      </c>
      <c r="Q242" s="13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 s="25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7">
        <f t="shared" si="16"/>
        <v>109.04</v>
      </c>
      <c r="P243" t="s">
        <v>8267</v>
      </c>
      <c r="Q243" s="13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 s="25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7">
        <f t="shared" si="16"/>
        <v>73.02</v>
      </c>
      <c r="P244" t="s">
        <v>8267</v>
      </c>
      <c r="Q244" s="13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 s="25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7">
        <f t="shared" si="16"/>
        <v>78.2</v>
      </c>
      <c r="P245" t="s">
        <v>8267</v>
      </c>
      <c r="Q245" s="13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 s="2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7">
        <f t="shared" si="16"/>
        <v>47.4</v>
      </c>
      <c r="P246" t="s">
        <v>8267</v>
      </c>
      <c r="Q246" s="13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 s="25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7">
        <f t="shared" si="16"/>
        <v>54.02</v>
      </c>
      <c r="P247" t="s">
        <v>8267</v>
      </c>
      <c r="Q247" s="13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 s="25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7">
        <f t="shared" si="16"/>
        <v>68.489999999999995</v>
      </c>
      <c r="P248" t="s">
        <v>8267</v>
      </c>
      <c r="Q248" s="13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 s="25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7">
        <f t="shared" si="16"/>
        <v>108.15</v>
      </c>
      <c r="P249" t="s">
        <v>8267</v>
      </c>
      <c r="Q249" s="13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 s="25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7">
        <f t="shared" si="16"/>
        <v>589.95000000000005</v>
      </c>
      <c r="P250" t="s">
        <v>8267</v>
      </c>
      <c r="Q250" s="13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 s="25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7">
        <f t="shared" si="16"/>
        <v>48.05</v>
      </c>
      <c r="P251" t="s">
        <v>8267</v>
      </c>
      <c r="Q251" s="13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 s="25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7">
        <f t="shared" si="16"/>
        <v>72.48</v>
      </c>
      <c r="P252" t="s">
        <v>8267</v>
      </c>
      <c r="Q252" s="13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 s="25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7">
        <f t="shared" si="16"/>
        <v>57.08</v>
      </c>
      <c r="P253" t="s">
        <v>8267</v>
      </c>
      <c r="Q253" s="13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 s="25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7">
        <f t="shared" si="16"/>
        <v>85.44</v>
      </c>
      <c r="P254" t="s">
        <v>8267</v>
      </c>
      <c r="Q254" s="13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 s="25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7">
        <f t="shared" si="16"/>
        <v>215.86</v>
      </c>
      <c r="P255" t="s">
        <v>8267</v>
      </c>
      <c r="Q255" s="13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 s="2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7">
        <f t="shared" si="16"/>
        <v>89.39</v>
      </c>
      <c r="P256" t="s">
        <v>8267</v>
      </c>
      <c r="Q256" s="13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 s="25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7">
        <f t="shared" si="16"/>
        <v>45.42</v>
      </c>
      <c r="P257" t="s">
        <v>8267</v>
      </c>
      <c r="Q257" s="13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 s="25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7">
        <f t="shared" ref="O258:O321" si="21">IFERROR(ROUND(E258/M258,2),0)</f>
        <v>65.760000000000005</v>
      </c>
      <c r="P258" t="s">
        <v>8267</v>
      </c>
      <c r="Q258" s="13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 s="25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7">
        <f t="shared" si="21"/>
        <v>66.7</v>
      </c>
      <c r="P259" t="s">
        <v>8267</v>
      </c>
      <c r="Q259" s="13" t="s">
        <v>8307</v>
      </c>
      <c r="R259" t="s">
        <v>8312</v>
      </c>
      <c r="S259" s="17">
        <f t="shared" ref="S259:S322" si="22">(((K259/60)/60)/24)+DATE(1970,1,1)</f>
        <v>42479.626875000002</v>
      </c>
      <c r="T259" s="17">
        <f t="shared" ref="T259:T322" si="23">(((J259/60)/60)/24)+DATE(1970,1,1)</f>
        <v>42509.626875000002</v>
      </c>
      <c r="U259" s="25">
        <f t="shared" si="19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7">
        <f t="shared" si="21"/>
        <v>83.35</v>
      </c>
      <c r="P260" t="s">
        <v>8267</v>
      </c>
      <c r="Q260" s="13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 s="25">
        <f t="shared" ref="U260:U323" si="24">YEAR(S260)</f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7">
        <f t="shared" si="21"/>
        <v>105.05</v>
      </c>
      <c r="P261" t="s">
        <v>8267</v>
      </c>
      <c r="Q261" s="13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 s="25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7">
        <f t="shared" si="21"/>
        <v>120.91</v>
      </c>
      <c r="P262" t="s">
        <v>8267</v>
      </c>
      <c r="Q262" s="13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 s="25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7">
        <f t="shared" si="21"/>
        <v>97.64</v>
      </c>
      <c r="P263" t="s">
        <v>8267</v>
      </c>
      <c r="Q263" s="13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 s="25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7">
        <f t="shared" si="21"/>
        <v>41.38</v>
      </c>
      <c r="P264" t="s">
        <v>8267</v>
      </c>
      <c r="Q264" s="13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 s="25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7">
        <f t="shared" si="21"/>
        <v>30.65</v>
      </c>
      <c r="P265" t="s">
        <v>8267</v>
      </c>
      <c r="Q265" s="13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 s="2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7">
        <f t="shared" si="21"/>
        <v>64.95</v>
      </c>
      <c r="P266" t="s">
        <v>8267</v>
      </c>
      <c r="Q266" s="13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 s="25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7">
        <f t="shared" si="21"/>
        <v>95.78</v>
      </c>
      <c r="P267" t="s">
        <v>8267</v>
      </c>
      <c r="Q267" s="13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 s="25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7">
        <f t="shared" si="21"/>
        <v>40.42</v>
      </c>
      <c r="P268" t="s">
        <v>8267</v>
      </c>
      <c r="Q268" s="13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 s="25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7">
        <f t="shared" si="21"/>
        <v>78.58</v>
      </c>
      <c r="P269" t="s">
        <v>8267</v>
      </c>
      <c r="Q269" s="13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 s="25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7">
        <f t="shared" si="21"/>
        <v>50.18</v>
      </c>
      <c r="P270" t="s">
        <v>8267</v>
      </c>
      <c r="Q270" s="13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 s="25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7">
        <f t="shared" si="21"/>
        <v>92.25</v>
      </c>
      <c r="P271" t="s">
        <v>8267</v>
      </c>
      <c r="Q271" s="13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 s="25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7">
        <f t="shared" si="21"/>
        <v>57.54</v>
      </c>
      <c r="P272" t="s">
        <v>8267</v>
      </c>
      <c r="Q272" s="13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 s="25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7">
        <f t="shared" si="21"/>
        <v>109.42</v>
      </c>
      <c r="P273" t="s">
        <v>8267</v>
      </c>
      <c r="Q273" s="13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 s="25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7">
        <f t="shared" si="21"/>
        <v>81.89</v>
      </c>
      <c r="P274" t="s">
        <v>8267</v>
      </c>
      <c r="Q274" s="13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 s="25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7">
        <f t="shared" si="21"/>
        <v>45.67</v>
      </c>
      <c r="P275" t="s">
        <v>8267</v>
      </c>
      <c r="Q275" s="13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 s="2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7">
        <f t="shared" si="21"/>
        <v>55.22</v>
      </c>
      <c r="P276" t="s">
        <v>8267</v>
      </c>
      <c r="Q276" s="13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 s="25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7">
        <f t="shared" si="21"/>
        <v>65.3</v>
      </c>
      <c r="P277" t="s">
        <v>8267</v>
      </c>
      <c r="Q277" s="13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 s="25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7">
        <f t="shared" si="21"/>
        <v>95.23</v>
      </c>
      <c r="P278" t="s">
        <v>8267</v>
      </c>
      <c r="Q278" s="13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 s="25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7">
        <f t="shared" si="21"/>
        <v>75.44</v>
      </c>
      <c r="P279" t="s">
        <v>8267</v>
      </c>
      <c r="Q279" s="13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 s="25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7">
        <f t="shared" si="21"/>
        <v>97.82</v>
      </c>
      <c r="P280" t="s">
        <v>8267</v>
      </c>
      <c r="Q280" s="13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 s="25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7">
        <f t="shared" si="21"/>
        <v>87.69</v>
      </c>
      <c r="P281" t="s">
        <v>8267</v>
      </c>
      <c r="Q281" s="13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 s="25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7">
        <f t="shared" si="21"/>
        <v>54.75</v>
      </c>
      <c r="P282" t="s">
        <v>8267</v>
      </c>
      <c r="Q282" s="13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 s="25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7">
        <f t="shared" si="21"/>
        <v>83.95</v>
      </c>
      <c r="P283" t="s">
        <v>8267</v>
      </c>
      <c r="Q283" s="13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 s="25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7">
        <f t="shared" si="21"/>
        <v>254.39</v>
      </c>
      <c r="P284" t="s">
        <v>8267</v>
      </c>
      <c r="Q284" s="13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 s="25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7">
        <f t="shared" si="21"/>
        <v>101.83</v>
      </c>
      <c r="P285" t="s">
        <v>8267</v>
      </c>
      <c r="Q285" s="13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 s="2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7">
        <f t="shared" si="21"/>
        <v>55.07</v>
      </c>
      <c r="P286" t="s">
        <v>8267</v>
      </c>
      <c r="Q286" s="13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 s="25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7">
        <f t="shared" si="21"/>
        <v>56.9</v>
      </c>
      <c r="P287" t="s">
        <v>8267</v>
      </c>
      <c r="Q287" s="13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 s="25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7">
        <f t="shared" si="21"/>
        <v>121.28</v>
      </c>
      <c r="P288" t="s">
        <v>8267</v>
      </c>
      <c r="Q288" s="13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 s="25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7">
        <f t="shared" si="21"/>
        <v>91.19</v>
      </c>
      <c r="P289" t="s">
        <v>8267</v>
      </c>
      <c r="Q289" s="13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 s="25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7">
        <f t="shared" si="21"/>
        <v>115.45</v>
      </c>
      <c r="P290" t="s">
        <v>8267</v>
      </c>
      <c r="Q290" s="13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 s="25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7">
        <f t="shared" si="21"/>
        <v>67.77</v>
      </c>
      <c r="P291" t="s">
        <v>8267</v>
      </c>
      <c r="Q291" s="13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 s="25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7">
        <f t="shared" si="21"/>
        <v>28.58</v>
      </c>
      <c r="P292" t="s">
        <v>8267</v>
      </c>
      <c r="Q292" s="13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 s="25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7">
        <f t="shared" si="21"/>
        <v>46.88</v>
      </c>
      <c r="P293" t="s">
        <v>8267</v>
      </c>
      <c r="Q293" s="13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 s="25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7">
        <f t="shared" si="21"/>
        <v>154.41999999999999</v>
      </c>
      <c r="P294" t="s">
        <v>8267</v>
      </c>
      <c r="Q294" s="13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 s="25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7">
        <f t="shared" si="21"/>
        <v>201.22</v>
      </c>
      <c r="P295" t="s">
        <v>8267</v>
      </c>
      <c r="Q295" s="13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 s="2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7">
        <f t="shared" si="21"/>
        <v>100</v>
      </c>
      <c r="P296" t="s">
        <v>8267</v>
      </c>
      <c r="Q296" s="13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 s="25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7">
        <f t="shared" si="21"/>
        <v>100.08</v>
      </c>
      <c r="P297" t="s">
        <v>8267</v>
      </c>
      <c r="Q297" s="13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 s="25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7">
        <f t="shared" si="21"/>
        <v>230.09</v>
      </c>
      <c r="P298" t="s">
        <v>8267</v>
      </c>
      <c r="Q298" s="13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 s="25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7">
        <f t="shared" si="21"/>
        <v>141.75</v>
      </c>
      <c r="P299" t="s">
        <v>8267</v>
      </c>
      <c r="Q299" s="13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 s="25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7">
        <f t="shared" si="21"/>
        <v>56.34</v>
      </c>
      <c r="P300" t="s">
        <v>8267</v>
      </c>
      <c r="Q300" s="13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 s="25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7">
        <f t="shared" si="21"/>
        <v>73.34</v>
      </c>
      <c r="P301" t="s">
        <v>8267</v>
      </c>
      <c r="Q301" s="13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 s="25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7">
        <f t="shared" si="21"/>
        <v>85.34</v>
      </c>
      <c r="P302" t="s">
        <v>8267</v>
      </c>
      <c r="Q302" s="13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 s="25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7">
        <f t="shared" si="21"/>
        <v>61.5</v>
      </c>
      <c r="P303" t="s">
        <v>8267</v>
      </c>
      <c r="Q303" s="13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 s="25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7">
        <f t="shared" si="21"/>
        <v>93.02</v>
      </c>
      <c r="P304" t="s">
        <v>8267</v>
      </c>
      <c r="Q304" s="13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 s="25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7">
        <f t="shared" si="21"/>
        <v>50.29</v>
      </c>
      <c r="P305" t="s">
        <v>8267</v>
      </c>
      <c r="Q305" s="13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 s="2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7">
        <f t="shared" si="21"/>
        <v>106.43</v>
      </c>
      <c r="P306" t="s">
        <v>8267</v>
      </c>
      <c r="Q306" s="13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 s="25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7">
        <f t="shared" si="21"/>
        <v>51.72</v>
      </c>
      <c r="P307" t="s">
        <v>8267</v>
      </c>
      <c r="Q307" s="13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 s="25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7">
        <f t="shared" si="21"/>
        <v>36.61</v>
      </c>
      <c r="P308" t="s">
        <v>8267</v>
      </c>
      <c r="Q308" s="13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 s="25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7">
        <f t="shared" si="21"/>
        <v>42.52</v>
      </c>
      <c r="P309" t="s">
        <v>8267</v>
      </c>
      <c r="Q309" s="13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 s="25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7">
        <f t="shared" si="21"/>
        <v>62.71</v>
      </c>
      <c r="P310" t="s">
        <v>8267</v>
      </c>
      <c r="Q310" s="13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 s="25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7">
        <f t="shared" si="21"/>
        <v>89.96</v>
      </c>
      <c r="P311" t="s">
        <v>8267</v>
      </c>
      <c r="Q311" s="13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 s="25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7">
        <f t="shared" si="21"/>
        <v>28.92</v>
      </c>
      <c r="P312" t="s">
        <v>8267</v>
      </c>
      <c r="Q312" s="13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 s="25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7">
        <f t="shared" si="21"/>
        <v>138.80000000000001</v>
      </c>
      <c r="P313" t="s">
        <v>8267</v>
      </c>
      <c r="Q313" s="13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 s="25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7">
        <f t="shared" si="21"/>
        <v>61.3</v>
      </c>
      <c r="P314" t="s">
        <v>8267</v>
      </c>
      <c r="Q314" s="13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 s="25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7">
        <f t="shared" si="21"/>
        <v>80.2</v>
      </c>
      <c r="P315" t="s">
        <v>8267</v>
      </c>
      <c r="Q315" s="13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 s="2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7">
        <f t="shared" si="21"/>
        <v>32.1</v>
      </c>
      <c r="P316" t="s">
        <v>8267</v>
      </c>
      <c r="Q316" s="13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 s="25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7">
        <f t="shared" si="21"/>
        <v>200.89</v>
      </c>
      <c r="P317" t="s">
        <v>8267</v>
      </c>
      <c r="Q317" s="13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 s="25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7">
        <f t="shared" si="21"/>
        <v>108.01</v>
      </c>
      <c r="P318" t="s">
        <v>8267</v>
      </c>
      <c r="Q318" s="13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 s="25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7">
        <f t="shared" si="21"/>
        <v>95.7</v>
      </c>
      <c r="P319" t="s">
        <v>8267</v>
      </c>
      <c r="Q319" s="13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 s="25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7">
        <f t="shared" si="21"/>
        <v>49.88</v>
      </c>
      <c r="P320" t="s">
        <v>8267</v>
      </c>
      <c r="Q320" s="13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 s="25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7">
        <f t="shared" si="21"/>
        <v>110.47</v>
      </c>
      <c r="P321" t="s">
        <v>8267</v>
      </c>
      <c r="Q321" s="13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 s="25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7">
        <f t="shared" ref="O322:O385" si="26">IFERROR(ROUND(E322/M322,2),0)</f>
        <v>134.91</v>
      </c>
      <c r="P322" t="s">
        <v>8267</v>
      </c>
      <c r="Q322" s="13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 s="25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7">
        <f t="shared" si="26"/>
        <v>106.62</v>
      </c>
      <c r="P323" t="s">
        <v>8267</v>
      </c>
      <c r="Q323" s="13" t="s">
        <v>8307</v>
      </c>
      <c r="R323" t="s">
        <v>8312</v>
      </c>
      <c r="S323" s="17">
        <f t="shared" ref="S323:S386" si="27">(((K323/60)/60)/24)+DATE(1970,1,1)</f>
        <v>42647.446597222224</v>
      </c>
      <c r="T323" s="17">
        <f t="shared" ref="T323:T386" si="28">(((J323/60)/60)/24)+DATE(1970,1,1)</f>
        <v>42682.488263888896</v>
      </c>
      <c r="U323" s="25">
        <f t="shared" si="24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7">
        <f t="shared" si="26"/>
        <v>145.04</v>
      </c>
      <c r="P324" t="s">
        <v>8267</v>
      </c>
      <c r="Q324" s="13" t="s">
        <v>8307</v>
      </c>
      <c r="R324" t="s">
        <v>8312</v>
      </c>
      <c r="S324" s="17">
        <f t="shared" si="27"/>
        <v>42473.57</v>
      </c>
      <c r="T324" s="17">
        <f t="shared" si="28"/>
        <v>42503.57</v>
      </c>
      <c r="U324" s="25">
        <f t="shared" ref="U324:U387" si="29">YEAR(S324)</f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7">
        <f t="shared" si="26"/>
        <v>114.59</v>
      </c>
      <c r="P325" t="s">
        <v>8267</v>
      </c>
      <c r="Q325" s="13" t="s">
        <v>8307</v>
      </c>
      <c r="R325" t="s">
        <v>8312</v>
      </c>
      <c r="S325" s="17">
        <f t="shared" si="27"/>
        <v>42697.32136574074</v>
      </c>
      <c r="T325" s="17">
        <f t="shared" si="28"/>
        <v>42725.332638888889</v>
      </c>
      <c r="U325" s="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7">
        <f t="shared" si="26"/>
        <v>105.32</v>
      </c>
      <c r="P326" t="s">
        <v>8267</v>
      </c>
      <c r="Q326" s="13" t="s">
        <v>8307</v>
      </c>
      <c r="R326" t="s">
        <v>8312</v>
      </c>
      <c r="S326" s="17">
        <f t="shared" si="27"/>
        <v>42184.626250000001</v>
      </c>
      <c r="T326" s="17">
        <f t="shared" si="28"/>
        <v>42217.626250000001</v>
      </c>
      <c r="U326" s="25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7">
        <f t="shared" si="26"/>
        <v>70.92</v>
      </c>
      <c r="P327" t="s">
        <v>8267</v>
      </c>
      <c r="Q327" s="13" t="s">
        <v>8307</v>
      </c>
      <c r="R327" t="s">
        <v>8312</v>
      </c>
      <c r="S327" s="17">
        <f t="shared" si="27"/>
        <v>42689.187881944439</v>
      </c>
      <c r="T327" s="17">
        <f t="shared" si="28"/>
        <v>42724.187881944439</v>
      </c>
      <c r="U327" s="25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7">
        <f t="shared" si="26"/>
        <v>147.16999999999999</v>
      </c>
      <c r="P328" t="s">
        <v>8267</v>
      </c>
      <c r="Q328" s="13" t="s">
        <v>8307</v>
      </c>
      <c r="R328" t="s">
        <v>8312</v>
      </c>
      <c r="S328" s="17">
        <f t="shared" si="27"/>
        <v>42775.314884259264</v>
      </c>
      <c r="T328" s="17">
        <f t="shared" si="28"/>
        <v>42808.956250000003</v>
      </c>
      <c r="U328" s="25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7">
        <f t="shared" si="26"/>
        <v>160.47</v>
      </c>
      <c r="P329" t="s">
        <v>8267</v>
      </c>
      <c r="Q329" s="13" t="s">
        <v>8307</v>
      </c>
      <c r="R329" t="s">
        <v>8312</v>
      </c>
      <c r="S329" s="17">
        <f t="shared" si="27"/>
        <v>42058.235289351855</v>
      </c>
      <c r="T329" s="17">
        <f t="shared" si="28"/>
        <v>42085.333333333328</v>
      </c>
      <c r="U329" s="25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7">
        <f t="shared" si="26"/>
        <v>156.05000000000001</v>
      </c>
      <c r="P330" t="s">
        <v>8267</v>
      </c>
      <c r="Q330" s="13" t="s">
        <v>8307</v>
      </c>
      <c r="R330" t="s">
        <v>8312</v>
      </c>
      <c r="S330" s="17">
        <f t="shared" si="27"/>
        <v>42278.946620370371</v>
      </c>
      <c r="T330" s="17">
        <f t="shared" si="28"/>
        <v>42309.166666666672</v>
      </c>
      <c r="U330" s="25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7">
        <f t="shared" si="26"/>
        <v>63.17</v>
      </c>
      <c r="P331" t="s">
        <v>8267</v>
      </c>
      <c r="Q331" s="13" t="s">
        <v>8307</v>
      </c>
      <c r="R331" t="s">
        <v>8312</v>
      </c>
      <c r="S331" s="17">
        <f t="shared" si="27"/>
        <v>42291.46674768519</v>
      </c>
      <c r="T331" s="17">
        <f t="shared" si="28"/>
        <v>42315.166666666672</v>
      </c>
      <c r="U331" s="25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7">
        <f t="shared" si="26"/>
        <v>104.82</v>
      </c>
      <c r="P332" t="s">
        <v>8267</v>
      </c>
      <c r="Q332" s="13" t="s">
        <v>8307</v>
      </c>
      <c r="R332" t="s">
        <v>8312</v>
      </c>
      <c r="S332" s="17">
        <f t="shared" si="27"/>
        <v>41379.515775462962</v>
      </c>
      <c r="T332" s="17">
        <f t="shared" si="28"/>
        <v>41411.165972222225</v>
      </c>
      <c r="U332" s="25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7">
        <f t="shared" si="26"/>
        <v>97.36</v>
      </c>
      <c r="P333" t="s">
        <v>8267</v>
      </c>
      <c r="Q333" s="13" t="s">
        <v>8307</v>
      </c>
      <c r="R333" t="s">
        <v>8312</v>
      </c>
      <c r="S333" s="17">
        <f t="shared" si="27"/>
        <v>42507.581412037034</v>
      </c>
      <c r="T333" s="17">
        <f t="shared" si="28"/>
        <v>42538.581412037034</v>
      </c>
      <c r="U333" s="25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7">
        <f t="shared" si="26"/>
        <v>203.63</v>
      </c>
      <c r="P334" t="s">
        <v>8267</v>
      </c>
      <c r="Q334" s="13" t="s">
        <v>8307</v>
      </c>
      <c r="R334" t="s">
        <v>8312</v>
      </c>
      <c r="S334" s="17">
        <f t="shared" si="27"/>
        <v>42263.680289351847</v>
      </c>
      <c r="T334" s="17">
        <f t="shared" si="28"/>
        <v>42305.333333333328</v>
      </c>
      <c r="U334" s="25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7">
        <f t="shared" si="26"/>
        <v>188.31</v>
      </c>
      <c r="P335" t="s">
        <v>8267</v>
      </c>
      <c r="Q335" s="13" t="s">
        <v>8307</v>
      </c>
      <c r="R335" t="s">
        <v>8312</v>
      </c>
      <c r="S335" s="17">
        <f t="shared" si="27"/>
        <v>42437.636469907404</v>
      </c>
      <c r="T335" s="17">
        <f t="shared" si="28"/>
        <v>42467.59480324074</v>
      </c>
      <c r="U335" s="2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7">
        <f t="shared" si="26"/>
        <v>146.65</v>
      </c>
      <c r="P336" t="s">
        <v>8267</v>
      </c>
      <c r="Q336" s="13" t="s">
        <v>8307</v>
      </c>
      <c r="R336" t="s">
        <v>8312</v>
      </c>
      <c r="S336" s="17">
        <f t="shared" si="27"/>
        <v>42101.682372685187</v>
      </c>
      <c r="T336" s="17">
        <f t="shared" si="28"/>
        <v>42139.791666666672</v>
      </c>
      <c r="U336" s="25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7">
        <f t="shared" si="26"/>
        <v>109.19</v>
      </c>
      <c r="P337" t="s">
        <v>8267</v>
      </c>
      <c r="Q337" s="13" t="s">
        <v>8307</v>
      </c>
      <c r="R337" t="s">
        <v>8312</v>
      </c>
      <c r="S337" s="17">
        <f t="shared" si="27"/>
        <v>42101.737442129626</v>
      </c>
      <c r="T337" s="17">
        <f t="shared" si="28"/>
        <v>42132.916666666672</v>
      </c>
      <c r="U337" s="25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7">
        <f t="shared" si="26"/>
        <v>59.25</v>
      </c>
      <c r="P338" t="s">
        <v>8267</v>
      </c>
      <c r="Q338" s="13" t="s">
        <v>8307</v>
      </c>
      <c r="R338" t="s">
        <v>8312</v>
      </c>
      <c r="S338" s="17">
        <f t="shared" si="27"/>
        <v>42291.596273148149</v>
      </c>
      <c r="T338" s="17">
        <f t="shared" si="28"/>
        <v>42321.637939814813</v>
      </c>
      <c r="U338" s="25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7">
        <f t="shared" si="26"/>
        <v>97.9</v>
      </c>
      <c r="P339" t="s">
        <v>8267</v>
      </c>
      <c r="Q339" s="13" t="s">
        <v>8307</v>
      </c>
      <c r="R339" t="s">
        <v>8312</v>
      </c>
      <c r="S339" s="17">
        <f t="shared" si="27"/>
        <v>42047.128564814819</v>
      </c>
      <c r="T339" s="17">
        <f t="shared" si="28"/>
        <v>42077.086898148147</v>
      </c>
      <c r="U339" s="25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7">
        <f t="shared" si="26"/>
        <v>70</v>
      </c>
      <c r="P340" t="s">
        <v>8267</v>
      </c>
      <c r="Q340" s="13" t="s">
        <v>8307</v>
      </c>
      <c r="R340" t="s">
        <v>8312</v>
      </c>
      <c r="S340" s="17">
        <f t="shared" si="27"/>
        <v>42559.755671296298</v>
      </c>
      <c r="T340" s="17">
        <f t="shared" si="28"/>
        <v>42616.041666666672</v>
      </c>
      <c r="U340" s="25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7">
        <f t="shared" si="26"/>
        <v>72.87</v>
      </c>
      <c r="P341" t="s">
        <v>8267</v>
      </c>
      <c r="Q341" s="13" t="s">
        <v>8307</v>
      </c>
      <c r="R341" t="s">
        <v>8312</v>
      </c>
      <c r="S341" s="17">
        <f t="shared" si="27"/>
        <v>42093.760046296295</v>
      </c>
      <c r="T341" s="17">
        <f t="shared" si="28"/>
        <v>42123.760046296295</v>
      </c>
      <c r="U341" s="25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7">
        <f t="shared" si="26"/>
        <v>146.35</v>
      </c>
      <c r="P342" t="s">
        <v>8267</v>
      </c>
      <c r="Q342" s="13" t="s">
        <v>8307</v>
      </c>
      <c r="R342" t="s">
        <v>8312</v>
      </c>
      <c r="S342" s="17">
        <f t="shared" si="27"/>
        <v>42772.669062500005</v>
      </c>
      <c r="T342" s="17">
        <f t="shared" si="28"/>
        <v>42802.875</v>
      </c>
      <c r="U342" s="25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7">
        <f t="shared" si="26"/>
        <v>67.91</v>
      </c>
      <c r="P343" t="s">
        <v>8267</v>
      </c>
      <c r="Q343" s="13" t="s">
        <v>8307</v>
      </c>
      <c r="R343" t="s">
        <v>8312</v>
      </c>
      <c r="S343" s="17">
        <f t="shared" si="27"/>
        <v>41894.879606481481</v>
      </c>
      <c r="T343" s="17">
        <f t="shared" si="28"/>
        <v>41913.165972222225</v>
      </c>
      <c r="U343" s="25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7">
        <f t="shared" si="26"/>
        <v>169.85</v>
      </c>
      <c r="P344" t="s">
        <v>8267</v>
      </c>
      <c r="Q344" s="13" t="s">
        <v>8307</v>
      </c>
      <c r="R344" t="s">
        <v>8312</v>
      </c>
      <c r="S344" s="17">
        <f t="shared" si="27"/>
        <v>42459.780844907407</v>
      </c>
      <c r="T344" s="17">
        <f t="shared" si="28"/>
        <v>42489.780844907407</v>
      </c>
      <c r="U344" s="25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7">
        <f t="shared" si="26"/>
        <v>58.41</v>
      </c>
      <c r="P345" t="s">
        <v>8267</v>
      </c>
      <c r="Q345" s="13" t="s">
        <v>8307</v>
      </c>
      <c r="R345" t="s">
        <v>8312</v>
      </c>
      <c r="S345" s="17">
        <f t="shared" si="27"/>
        <v>41926.73778935185</v>
      </c>
      <c r="T345" s="17">
        <f t="shared" si="28"/>
        <v>41957.125</v>
      </c>
      <c r="U345" s="2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7">
        <f t="shared" si="26"/>
        <v>119.99</v>
      </c>
      <c r="P346" t="s">
        <v>8267</v>
      </c>
      <c r="Q346" s="13" t="s">
        <v>8307</v>
      </c>
      <c r="R346" t="s">
        <v>8312</v>
      </c>
      <c r="S346" s="17">
        <f t="shared" si="27"/>
        <v>42111.970995370371</v>
      </c>
      <c r="T346" s="17">
        <f t="shared" si="28"/>
        <v>42156.097222222219</v>
      </c>
      <c r="U346" s="25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7">
        <f t="shared" si="26"/>
        <v>99.86</v>
      </c>
      <c r="P347" t="s">
        <v>8267</v>
      </c>
      <c r="Q347" s="13" t="s">
        <v>8307</v>
      </c>
      <c r="R347" t="s">
        <v>8312</v>
      </c>
      <c r="S347" s="17">
        <f t="shared" si="27"/>
        <v>42114.944328703699</v>
      </c>
      <c r="T347" s="17">
        <f t="shared" si="28"/>
        <v>42144.944328703699</v>
      </c>
      <c r="U347" s="25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7">
        <f t="shared" si="26"/>
        <v>90.58</v>
      </c>
      <c r="P348" t="s">
        <v>8267</v>
      </c>
      <c r="Q348" s="13" t="s">
        <v>8307</v>
      </c>
      <c r="R348" t="s">
        <v>8312</v>
      </c>
      <c r="S348" s="17">
        <f t="shared" si="27"/>
        <v>42261.500243055561</v>
      </c>
      <c r="T348" s="17">
        <f t="shared" si="28"/>
        <v>42291.500243055561</v>
      </c>
      <c r="U348" s="25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7">
        <f t="shared" si="26"/>
        <v>117.77</v>
      </c>
      <c r="P349" t="s">
        <v>8267</v>
      </c>
      <c r="Q349" s="13" t="s">
        <v>8307</v>
      </c>
      <c r="R349" t="s">
        <v>8312</v>
      </c>
      <c r="S349" s="17">
        <f t="shared" si="27"/>
        <v>42292.495474537034</v>
      </c>
      <c r="T349" s="17">
        <f t="shared" si="28"/>
        <v>42322.537141203706</v>
      </c>
      <c r="U349" s="25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7">
        <f t="shared" si="26"/>
        <v>86.55</v>
      </c>
      <c r="P350" t="s">
        <v>8267</v>
      </c>
      <c r="Q350" s="13" t="s">
        <v>8307</v>
      </c>
      <c r="R350" t="s">
        <v>8312</v>
      </c>
      <c r="S350" s="17">
        <f t="shared" si="27"/>
        <v>42207.58699074074</v>
      </c>
      <c r="T350" s="17">
        <f t="shared" si="28"/>
        <v>42237.58699074074</v>
      </c>
      <c r="U350" s="25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7">
        <f t="shared" si="26"/>
        <v>71.900000000000006</v>
      </c>
      <c r="P351" t="s">
        <v>8267</v>
      </c>
      <c r="Q351" s="13" t="s">
        <v>8307</v>
      </c>
      <c r="R351" t="s">
        <v>8312</v>
      </c>
      <c r="S351" s="17">
        <f t="shared" si="27"/>
        <v>42760.498935185184</v>
      </c>
      <c r="T351" s="17">
        <f t="shared" si="28"/>
        <v>42790.498935185184</v>
      </c>
      <c r="U351" s="25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7">
        <f t="shared" si="26"/>
        <v>129.82</v>
      </c>
      <c r="P352" t="s">
        <v>8267</v>
      </c>
      <c r="Q352" s="13" t="s">
        <v>8307</v>
      </c>
      <c r="R352" t="s">
        <v>8312</v>
      </c>
      <c r="S352" s="17">
        <f t="shared" si="27"/>
        <v>42586.066076388888</v>
      </c>
      <c r="T352" s="17">
        <f t="shared" si="28"/>
        <v>42624.165972222225</v>
      </c>
      <c r="U352" s="25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7">
        <f t="shared" si="26"/>
        <v>44.91</v>
      </c>
      <c r="P353" t="s">
        <v>8267</v>
      </c>
      <c r="Q353" s="13" t="s">
        <v>8307</v>
      </c>
      <c r="R353" t="s">
        <v>8312</v>
      </c>
      <c r="S353" s="17">
        <f t="shared" si="27"/>
        <v>42427.964745370366</v>
      </c>
      <c r="T353" s="17">
        <f t="shared" si="28"/>
        <v>42467.923078703709</v>
      </c>
      <c r="U353" s="25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7">
        <f t="shared" si="26"/>
        <v>40.76</v>
      </c>
      <c r="P354" t="s">
        <v>8267</v>
      </c>
      <c r="Q354" s="13" t="s">
        <v>8307</v>
      </c>
      <c r="R354" t="s">
        <v>8312</v>
      </c>
      <c r="S354" s="17">
        <f t="shared" si="27"/>
        <v>41890.167453703703</v>
      </c>
      <c r="T354" s="17">
        <f t="shared" si="28"/>
        <v>41920.167453703703</v>
      </c>
      <c r="U354" s="25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7">
        <f t="shared" si="26"/>
        <v>103.52</v>
      </c>
      <c r="P355" t="s">
        <v>8267</v>
      </c>
      <c r="Q355" s="13" t="s">
        <v>8307</v>
      </c>
      <c r="R355" t="s">
        <v>8312</v>
      </c>
      <c r="S355" s="17">
        <f t="shared" si="27"/>
        <v>42297.791886574079</v>
      </c>
      <c r="T355" s="17">
        <f t="shared" si="28"/>
        <v>42327.833553240736</v>
      </c>
      <c r="U355" s="2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7">
        <f t="shared" si="26"/>
        <v>125.45</v>
      </c>
      <c r="P356" t="s">
        <v>8267</v>
      </c>
      <c r="Q356" s="13" t="s">
        <v>8307</v>
      </c>
      <c r="R356" t="s">
        <v>8312</v>
      </c>
      <c r="S356" s="17">
        <f t="shared" si="27"/>
        <v>42438.827789351853</v>
      </c>
      <c r="T356" s="17">
        <f t="shared" si="28"/>
        <v>42468.786122685182</v>
      </c>
      <c r="U356" s="25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7">
        <f t="shared" si="26"/>
        <v>246.61</v>
      </c>
      <c r="P357" t="s">
        <v>8267</v>
      </c>
      <c r="Q357" s="13" t="s">
        <v>8307</v>
      </c>
      <c r="R357" t="s">
        <v>8312</v>
      </c>
      <c r="S357" s="17">
        <f t="shared" si="27"/>
        <v>41943.293912037036</v>
      </c>
      <c r="T357" s="17">
        <f t="shared" si="28"/>
        <v>41974.3355787037</v>
      </c>
      <c r="U357" s="25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7">
        <f t="shared" si="26"/>
        <v>79.400000000000006</v>
      </c>
      <c r="P358" t="s">
        <v>8267</v>
      </c>
      <c r="Q358" s="13" t="s">
        <v>8307</v>
      </c>
      <c r="R358" t="s">
        <v>8312</v>
      </c>
      <c r="S358" s="17">
        <f t="shared" si="27"/>
        <v>42415.803159722222</v>
      </c>
      <c r="T358" s="17">
        <f t="shared" si="28"/>
        <v>42445.761493055557</v>
      </c>
      <c r="U358" s="25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7">
        <f t="shared" si="26"/>
        <v>86.14</v>
      </c>
      <c r="P359" t="s">
        <v>8267</v>
      </c>
      <c r="Q359" s="13" t="s">
        <v>8307</v>
      </c>
      <c r="R359" t="s">
        <v>8312</v>
      </c>
      <c r="S359" s="17">
        <f t="shared" si="27"/>
        <v>42078.222187499996</v>
      </c>
      <c r="T359" s="17">
        <f t="shared" si="28"/>
        <v>42118.222187499996</v>
      </c>
      <c r="U359" s="25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7">
        <f t="shared" si="26"/>
        <v>193.05</v>
      </c>
      <c r="P360" t="s">
        <v>8267</v>
      </c>
      <c r="Q360" s="13" t="s">
        <v>8307</v>
      </c>
      <c r="R360" t="s">
        <v>8312</v>
      </c>
      <c r="S360" s="17">
        <f t="shared" si="27"/>
        <v>42507.860196759255</v>
      </c>
      <c r="T360" s="17">
        <f t="shared" si="28"/>
        <v>42536.625</v>
      </c>
      <c r="U360" s="25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7">
        <f t="shared" si="26"/>
        <v>84.02</v>
      </c>
      <c r="P361" t="s">
        <v>8267</v>
      </c>
      <c r="Q361" s="13" t="s">
        <v>8307</v>
      </c>
      <c r="R361" t="s">
        <v>8312</v>
      </c>
      <c r="S361" s="17">
        <f t="shared" si="27"/>
        <v>41935.070486111108</v>
      </c>
      <c r="T361" s="17">
        <f t="shared" si="28"/>
        <v>41957.216666666667</v>
      </c>
      <c r="U361" s="25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7">
        <f t="shared" si="26"/>
        <v>139.83000000000001</v>
      </c>
      <c r="P362" t="s">
        <v>8267</v>
      </c>
      <c r="Q362" s="13" t="s">
        <v>8307</v>
      </c>
      <c r="R362" t="s">
        <v>8312</v>
      </c>
      <c r="S362" s="17">
        <f t="shared" si="27"/>
        <v>42163.897916666669</v>
      </c>
      <c r="T362" s="17">
        <f t="shared" si="28"/>
        <v>42208.132638888885</v>
      </c>
      <c r="U362" s="25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7">
        <f t="shared" si="26"/>
        <v>109.82</v>
      </c>
      <c r="P363" t="s">
        <v>8267</v>
      </c>
      <c r="Q363" s="13" t="s">
        <v>8307</v>
      </c>
      <c r="R363" t="s">
        <v>8312</v>
      </c>
      <c r="S363" s="17">
        <f t="shared" si="27"/>
        <v>41936.001226851848</v>
      </c>
      <c r="T363" s="17">
        <f t="shared" si="28"/>
        <v>41966.042893518519</v>
      </c>
      <c r="U363" s="25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7">
        <f t="shared" si="26"/>
        <v>139.53</v>
      </c>
      <c r="P364" t="s">
        <v>8267</v>
      </c>
      <c r="Q364" s="13" t="s">
        <v>8307</v>
      </c>
      <c r="R364" t="s">
        <v>8312</v>
      </c>
      <c r="S364" s="17">
        <f t="shared" si="27"/>
        <v>41837.210543981484</v>
      </c>
      <c r="T364" s="17">
        <f t="shared" si="28"/>
        <v>41859</v>
      </c>
      <c r="U364" s="25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7">
        <f t="shared" si="26"/>
        <v>347.85</v>
      </c>
      <c r="P365" t="s">
        <v>8267</v>
      </c>
      <c r="Q365" s="13" t="s">
        <v>8307</v>
      </c>
      <c r="R365" t="s">
        <v>8312</v>
      </c>
      <c r="S365" s="17">
        <f t="shared" si="27"/>
        <v>40255.744629629626</v>
      </c>
      <c r="T365" s="17">
        <f t="shared" si="28"/>
        <v>40300.806944444441</v>
      </c>
      <c r="U365" s="2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7">
        <f t="shared" si="26"/>
        <v>68.239999999999995</v>
      </c>
      <c r="P366" t="s">
        <v>8267</v>
      </c>
      <c r="Q366" s="13" t="s">
        <v>8307</v>
      </c>
      <c r="R366" t="s">
        <v>8312</v>
      </c>
      <c r="S366" s="17">
        <f t="shared" si="27"/>
        <v>41780.859629629631</v>
      </c>
      <c r="T366" s="17">
        <f t="shared" si="28"/>
        <v>41811.165972222225</v>
      </c>
      <c r="U366" s="25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7">
        <f t="shared" si="26"/>
        <v>239.94</v>
      </c>
      <c r="P367" t="s">
        <v>8267</v>
      </c>
      <c r="Q367" s="13" t="s">
        <v>8307</v>
      </c>
      <c r="R367" t="s">
        <v>8312</v>
      </c>
      <c r="S367" s="17">
        <f t="shared" si="27"/>
        <v>41668.606469907405</v>
      </c>
      <c r="T367" s="17">
        <f t="shared" si="28"/>
        <v>41698.606469907405</v>
      </c>
      <c r="U367" s="25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7">
        <f t="shared" si="26"/>
        <v>287.31</v>
      </c>
      <c r="P368" t="s">
        <v>8267</v>
      </c>
      <c r="Q368" s="13" t="s">
        <v>8307</v>
      </c>
      <c r="R368" t="s">
        <v>8312</v>
      </c>
      <c r="S368" s="17">
        <f t="shared" si="27"/>
        <v>41019.793032407404</v>
      </c>
      <c r="T368" s="17">
        <f t="shared" si="28"/>
        <v>41049.793032407404</v>
      </c>
      <c r="U368" s="25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7">
        <f t="shared" si="26"/>
        <v>86.85</v>
      </c>
      <c r="P369" t="s">
        <v>8267</v>
      </c>
      <c r="Q369" s="13" t="s">
        <v>8307</v>
      </c>
      <c r="R369" t="s">
        <v>8312</v>
      </c>
      <c r="S369" s="17">
        <f t="shared" si="27"/>
        <v>41355.577291666668</v>
      </c>
      <c r="T369" s="17">
        <f t="shared" si="28"/>
        <v>41395.207638888889</v>
      </c>
      <c r="U369" s="25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7">
        <f t="shared" si="26"/>
        <v>81.849999999999994</v>
      </c>
      <c r="P370" t="s">
        <v>8267</v>
      </c>
      <c r="Q370" s="13" t="s">
        <v>8307</v>
      </c>
      <c r="R370" t="s">
        <v>8312</v>
      </c>
      <c r="S370" s="17">
        <f t="shared" si="27"/>
        <v>42043.605578703704</v>
      </c>
      <c r="T370" s="17">
        <f t="shared" si="28"/>
        <v>42078.563912037032</v>
      </c>
      <c r="U370" s="25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7">
        <f t="shared" si="26"/>
        <v>42.87</v>
      </c>
      <c r="P371" t="s">
        <v>8267</v>
      </c>
      <c r="Q371" s="13" t="s">
        <v>8307</v>
      </c>
      <c r="R371" t="s">
        <v>8312</v>
      </c>
      <c r="S371" s="17">
        <f t="shared" si="27"/>
        <v>40893.551724537036</v>
      </c>
      <c r="T371" s="17">
        <f t="shared" si="28"/>
        <v>40923.551724537036</v>
      </c>
      <c r="U371" s="25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7">
        <f t="shared" si="26"/>
        <v>709.42</v>
      </c>
      <c r="P372" t="s">
        <v>8267</v>
      </c>
      <c r="Q372" s="13" t="s">
        <v>8307</v>
      </c>
      <c r="R372" t="s">
        <v>8312</v>
      </c>
      <c r="S372" s="17">
        <f t="shared" si="27"/>
        <v>42711.795138888891</v>
      </c>
      <c r="T372" s="17">
        <f t="shared" si="28"/>
        <v>42741.795138888891</v>
      </c>
      <c r="U372" s="25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7">
        <f t="shared" si="26"/>
        <v>161.26</v>
      </c>
      <c r="P373" t="s">
        <v>8267</v>
      </c>
      <c r="Q373" s="13" t="s">
        <v>8307</v>
      </c>
      <c r="R373" t="s">
        <v>8312</v>
      </c>
      <c r="S373" s="17">
        <f t="shared" si="27"/>
        <v>41261.767812500002</v>
      </c>
      <c r="T373" s="17">
        <f t="shared" si="28"/>
        <v>41306.767812500002</v>
      </c>
      <c r="U373" s="25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7">
        <f t="shared" si="26"/>
        <v>41.78</v>
      </c>
      <c r="P374" t="s">
        <v>8267</v>
      </c>
      <c r="Q374" s="13" t="s">
        <v>8307</v>
      </c>
      <c r="R374" t="s">
        <v>8312</v>
      </c>
      <c r="S374" s="17">
        <f t="shared" si="27"/>
        <v>42425.576898148152</v>
      </c>
      <c r="T374" s="17">
        <f t="shared" si="28"/>
        <v>42465.666666666672</v>
      </c>
      <c r="U374" s="25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7">
        <f t="shared" si="26"/>
        <v>89.89</v>
      </c>
      <c r="P375" t="s">
        <v>8267</v>
      </c>
      <c r="Q375" s="13" t="s">
        <v>8307</v>
      </c>
      <c r="R375" t="s">
        <v>8312</v>
      </c>
      <c r="S375" s="17">
        <f t="shared" si="27"/>
        <v>41078.91201388889</v>
      </c>
      <c r="T375" s="17">
        <f t="shared" si="28"/>
        <v>41108.91201388889</v>
      </c>
      <c r="U375" s="2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7">
        <f t="shared" si="26"/>
        <v>45.05</v>
      </c>
      <c r="P376" t="s">
        <v>8267</v>
      </c>
      <c r="Q376" s="13" t="s">
        <v>8307</v>
      </c>
      <c r="R376" t="s">
        <v>8312</v>
      </c>
      <c r="S376" s="17">
        <f t="shared" si="27"/>
        <v>40757.889247685183</v>
      </c>
      <c r="T376" s="17">
        <f t="shared" si="28"/>
        <v>40802.889247685183</v>
      </c>
      <c r="U376" s="25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7">
        <f t="shared" si="26"/>
        <v>42.86</v>
      </c>
      <c r="P377" t="s">
        <v>8267</v>
      </c>
      <c r="Q377" s="13" t="s">
        <v>8307</v>
      </c>
      <c r="R377" t="s">
        <v>8312</v>
      </c>
      <c r="S377" s="17">
        <f t="shared" si="27"/>
        <v>41657.985081018516</v>
      </c>
      <c r="T377" s="17">
        <f t="shared" si="28"/>
        <v>41699.720833333333</v>
      </c>
      <c r="U377" s="25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7">
        <f t="shared" si="26"/>
        <v>54.08</v>
      </c>
      <c r="P378" t="s">
        <v>8267</v>
      </c>
      <c r="Q378" s="13" t="s">
        <v>8307</v>
      </c>
      <c r="R378" t="s">
        <v>8312</v>
      </c>
      <c r="S378" s="17">
        <f t="shared" si="27"/>
        <v>42576.452731481477</v>
      </c>
      <c r="T378" s="17">
        <f t="shared" si="28"/>
        <v>42607.452731481477</v>
      </c>
      <c r="U378" s="25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7">
        <f t="shared" si="26"/>
        <v>103.22</v>
      </c>
      <c r="P379" t="s">
        <v>8267</v>
      </c>
      <c r="Q379" s="13" t="s">
        <v>8307</v>
      </c>
      <c r="R379" t="s">
        <v>8312</v>
      </c>
      <c r="S379" s="17">
        <f t="shared" si="27"/>
        <v>42292.250787037032</v>
      </c>
      <c r="T379" s="17">
        <f t="shared" si="28"/>
        <v>42322.292361111111</v>
      </c>
      <c r="U379" s="25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7">
        <f t="shared" si="26"/>
        <v>40.4</v>
      </c>
      <c r="P380" t="s">
        <v>8267</v>
      </c>
      <c r="Q380" s="13" t="s">
        <v>8307</v>
      </c>
      <c r="R380" t="s">
        <v>8312</v>
      </c>
      <c r="S380" s="17">
        <f t="shared" si="27"/>
        <v>42370.571851851855</v>
      </c>
      <c r="T380" s="17">
        <f t="shared" si="28"/>
        <v>42394.994444444441</v>
      </c>
      <c r="U380" s="25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7">
        <f t="shared" si="26"/>
        <v>116.86</v>
      </c>
      <c r="P381" t="s">
        <v>8267</v>
      </c>
      <c r="Q381" s="13" t="s">
        <v>8307</v>
      </c>
      <c r="R381" t="s">
        <v>8312</v>
      </c>
      <c r="S381" s="17">
        <f t="shared" si="27"/>
        <v>40987.688333333332</v>
      </c>
      <c r="T381" s="17">
        <f t="shared" si="28"/>
        <v>41032.688333333332</v>
      </c>
      <c r="U381" s="25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7">
        <f t="shared" si="26"/>
        <v>115.51</v>
      </c>
      <c r="P382" t="s">
        <v>8267</v>
      </c>
      <c r="Q382" s="13" t="s">
        <v>8307</v>
      </c>
      <c r="R382" t="s">
        <v>8312</v>
      </c>
      <c r="S382" s="17">
        <f t="shared" si="27"/>
        <v>42367.719814814816</v>
      </c>
      <c r="T382" s="17">
        <f t="shared" si="28"/>
        <v>42392.719814814816</v>
      </c>
      <c r="U382" s="25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7">
        <f t="shared" si="26"/>
        <v>104.31</v>
      </c>
      <c r="P383" t="s">
        <v>8267</v>
      </c>
      <c r="Q383" s="13" t="s">
        <v>8307</v>
      </c>
      <c r="R383" t="s">
        <v>8312</v>
      </c>
      <c r="S383" s="17">
        <f t="shared" si="27"/>
        <v>41085.698113425926</v>
      </c>
      <c r="T383" s="17">
        <f t="shared" si="28"/>
        <v>41120.208333333336</v>
      </c>
      <c r="U383" s="25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7">
        <f t="shared" si="26"/>
        <v>69.77</v>
      </c>
      <c r="P384" t="s">
        <v>8267</v>
      </c>
      <c r="Q384" s="13" t="s">
        <v>8307</v>
      </c>
      <c r="R384" t="s">
        <v>8312</v>
      </c>
      <c r="S384" s="17">
        <f t="shared" si="27"/>
        <v>41144.709490740745</v>
      </c>
      <c r="T384" s="17">
        <f t="shared" si="28"/>
        <v>41158.709490740745</v>
      </c>
      <c r="U384" s="25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7">
        <f t="shared" si="26"/>
        <v>43.02</v>
      </c>
      <c r="P385" t="s">
        <v>8267</v>
      </c>
      <c r="Q385" s="13" t="s">
        <v>8307</v>
      </c>
      <c r="R385" t="s">
        <v>8312</v>
      </c>
      <c r="S385" s="17">
        <f t="shared" si="27"/>
        <v>41755.117581018516</v>
      </c>
      <c r="T385" s="17">
        <f t="shared" si="28"/>
        <v>41778.117581018516</v>
      </c>
      <c r="U385" s="2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7">
        <f t="shared" ref="O386:O449" si="31">IFERROR(ROUND(E386/M386,2),0)</f>
        <v>58.54</v>
      </c>
      <c r="P386" t="s">
        <v>8267</v>
      </c>
      <c r="Q386" s="13" t="s">
        <v>8307</v>
      </c>
      <c r="R386" t="s">
        <v>8312</v>
      </c>
      <c r="S386" s="17">
        <f t="shared" si="27"/>
        <v>41980.781793981485</v>
      </c>
      <c r="T386" s="17">
        <f t="shared" si="28"/>
        <v>42010.781793981485</v>
      </c>
      <c r="U386" s="25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7">
        <f t="shared" si="31"/>
        <v>111.8</v>
      </c>
      <c r="P387" t="s">
        <v>8267</v>
      </c>
      <c r="Q387" s="13" t="s">
        <v>8307</v>
      </c>
      <c r="R387" t="s">
        <v>8312</v>
      </c>
      <c r="S387" s="17">
        <f t="shared" ref="S387:S450" si="32">(((K387/60)/60)/24)+DATE(1970,1,1)</f>
        <v>41934.584502314814</v>
      </c>
      <c r="T387" s="17">
        <f t="shared" ref="T387:T450" si="33">(((J387/60)/60)/24)+DATE(1970,1,1)</f>
        <v>41964.626168981486</v>
      </c>
      <c r="U387" s="25">
        <f t="shared" si="29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7">
        <f t="shared" si="31"/>
        <v>46.23</v>
      </c>
      <c r="P388" t="s">
        <v>8267</v>
      </c>
      <c r="Q388" s="13" t="s">
        <v>8307</v>
      </c>
      <c r="R388" t="s">
        <v>8312</v>
      </c>
      <c r="S388" s="17">
        <f t="shared" si="32"/>
        <v>42211.951284722221</v>
      </c>
      <c r="T388" s="17">
        <f t="shared" si="33"/>
        <v>42226.951284722221</v>
      </c>
      <c r="U388" s="25">
        <f t="shared" ref="U388:U451" si="34">YEAR(S388)</f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7">
        <f t="shared" si="31"/>
        <v>144.69</v>
      </c>
      <c r="P389" t="s">
        <v>8267</v>
      </c>
      <c r="Q389" s="13" t="s">
        <v>8307</v>
      </c>
      <c r="R389" t="s">
        <v>8312</v>
      </c>
      <c r="S389" s="17">
        <f t="shared" si="32"/>
        <v>42200.67659722222</v>
      </c>
      <c r="T389" s="17">
        <f t="shared" si="33"/>
        <v>42231.25</v>
      </c>
      <c r="U389" s="25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7">
        <f t="shared" si="31"/>
        <v>88.85</v>
      </c>
      <c r="P390" t="s">
        <v>8267</v>
      </c>
      <c r="Q390" s="13" t="s">
        <v>8307</v>
      </c>
      <c r="R390" t="s">
        <v>8312</v>
      </c>
      <c r="S390" s="17">
        <f t="shared" si="32"/>
        <v>42549.076157407413</v>
      </c>
      <c r="T390" s="17">
        <f t="shared" si="33"/>
        <v>42579.076157407413</v>
      </c>
      <c r="U390" s="25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7">
        <f t="shared" si="31"/>
        <v>81.75</v>
      </c>
      <c r="P391" t="s">
        <v>8267</v>
      </c>
      <c r="Q391" s="13" t="s">
        <v>8307</v>
      </c>
      <c r="R391" t="s">
        <v>8312</v>
      </c>
      <c r="S391" s="17">
        <f t="shared" si="32"/>
        <v>41674.063078703701</v>
      </c>
      <c r="T391" s="17">
        <f t="shared" si="33"/>
        <v>41705.957638888889</v>
      </c>
      <c r="U391" s="25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7">
        <f t="shared" si="31"/>
        <v>71.430000000000007</v>
      </c>
      <c r="P392" t="s">
        <v>8267</v>
      </c>
      <c r="Q392" s="13" t="s">
        <v>8307</v>
      </c>
      <c r="R392" t="s">
        <v>8312</v>
      </c>
      <c r="S392" s="17">
        <f t="shared" si="32"/>
        <v>42112.036712962959</v>
      </c>
      <c r="T392" s="17">
        <f t="shared" si="33"/>
        <v>42132.036712962959</v>
      </c>
      <c r="U392" s="25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7">
        <f t="shared" si="31"/>
        <v>104.26</v>
      </c>
      <c r="P393" t="s">
        <v>8267</v>
      </c>
      <c r="Q393" s="13" t="s">
        <v>8307</v>
      </c>
      <c r="R393" t="s">
        <v>8312</v>
      </c>
      <c r="S393" s="17">
        <f t="shared" si="32"/>
        <v>40865.042256944449</v>
      </c>
      <c r="T393" s="17">
        <f t="shared" si="33"/>
        <v>40895.040972222225</v>
      </c>
      <c r="U393" s="25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7">
        <f t="shared" si="31"/>
        <v>90.62</v>
      </c>
      <c r="P394" t="s">
        <v>8267</v>
      </c>
      <c r="Q394" s="13" t="s">
        <v>8307</v>
      </c>
      <c r="R394" t="s">
        <v>8312</v>
      </c>
      <c r="S394" s="17">
        <f t="shared" si="32"/>
        <v>40763.717256944445</v>
      </c>
      <c r="T394" s="17">
        <f t="shared" si="33"/>
        <v>40794.125</v>
      </c>
      <c r="U394" s="25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7">
        <f t="shared" si="31"/>
        <v>157.33000000000001</v>
      </c>
      <c r="P395" t="s">
        <v>8267</v>
      </c>
      <c r="Q395" s="13" t="s">
        <v>8307</v>
      </c>
      <c r="R395" t="s">
        <v>8312</v>
      </c>
      <c r="S395" s="17">
        <f t="shared" si="32"/>
        <v>41526.708935185183</v>
      </c>
      <c r="T395" s="17">
        <f t="shared" si="33"/>
        <v>41557.708935185183</v>
      </c>
      <c r="U395" s="2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7">
        <f t="shared" si="31"/>
        <v>105.18</v>
      </c>
      <c r="P396" t="s">
        <v>8267</v>
      </c>
      <c r="Q396" s="13" t="s">
        <v>8307</v>
      </c>
      <c r="R396" t="s">
        <v>8312</v>
      </c>
      <c r="S396" s="17">
        <f t="shared" si="32"/>
        <v>42417.818078703705</v>
      </c>
      <c r="T396" s="17">
        <f t="shared" si="33"/>
        <v>42477.776412037041</v>
      </c>
      <c r="U396" s="25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7">
        <f t="shared" si="31"/>
        <v>58.72</v>
      </c>
      <c r="P397" t="s">
        <v>8267</v>
      </c>
      <c r="Q397" s="13" t="s">
        <v>8307</v>
      </c>
      <c r="R397" t="s">
        <v>8312</v>
      </c>
      <c r="S397" s="17">
        <f t="shared" si="32"/>
        <v>40990.909259259257</v>
      </c>
      <c r="T397" s="17">
        <f t="shared" si="33"/>
        <v>41026.897222222222</v>
      </c>
      <c r="U397" s="25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7">
        <f t="shared" si="31"/>
        <v>81.63</v>
      </c>
      <c r="P398" t="s">
        <v>8267</v>
      </c>
      <c r="Q398" s="13" t="s">
        <v>8307</v>
      </c>
      <c r="R398" t="s">
        <v>8312</v>
      </c>
      <c r="S398" s="17">
        <f t="shared" si="32"/>
        <v>41082.564884259256</v>
      </c>
      <c r="T398" s="17">
        <f t="shared" si="33"/>
        <v>41097.564884259256</v>
      </c>
      <c r="U398" s="25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7">
        <f t="shared" si="31"/>
        <v>56.46</v>
      </c>
      <c r="P399" t="s">
        <v>8267</v>
      </c>
      <c r="Q399" s="13" t="s">
        <v>8307</v>
      </c>
      <c r="R399" t="s">
        <v>8312</v>
      </c>
      <c r="S399" s="17">
        <f t="shared" si="32"/>
        <v>40379.776435185187</v>
      </c>
      <c r="T399" s="17">
        <f t="shared" si="33"/>
        <v>40422.155555555553</v>
      </c>
      <c r="U399" s="25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7">
        <f t="shared" si="31"/>
        <v>140.1</v>
      </c>
      <c r="P400" t="s">
        <v>8267</v>
      </c>
      <c r="Q400" s="13" t="s">
        <v>8307</v>
      </c>
      <c r="R400" t="s">
        <v>8312</v>
      </c>
      <c r="S400" s="17">
        <f t="shared" si="32"/>
        <v>42078.793124999997</v>
      </c>
      <c r="T400" s="17">
        <f t="shared" si="33"/>
        <v>42123.793124999997</v>
      </c>
      <c r="U400" s="25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7">
        <f t="shared" si="31"/>
        <v>224.85</v>
      </c>
      <c r="P401" t="s">
        <v>8267</v>
      </c>
      <c r="Q401" s="13" t="s">
        <v>8307</v>
      </c>
      <c r="R401" t="s">
        <v>8312</v>
      </c>
      <c r="S401" s="17">
        <f t="shared" si="32"/>
        <v>42687.875775462962</v>
      </c>
      <c r="T401" s="17">
        <f t="shared" si="33"/>
        <v>42718.5</v>
      </c>
      <c r="U401" s="25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7">
        <f t="shared" si="31"/>
        <v>181.13</v>
      </c>
      <c r="P402" t="s">
        <v>8267</v>
      </c>
      <c r="Q402" s="13" t="s">
        <v>8307</v>
      </c>
      <c r="R402" t="s">
        <v>8312</v>
      </c>
      <c r="S402" s="17">
        <f t="shared" si="32"/>
        <v>41745.635960648149</v>
      </c>
      <c r="T402" s="17">
        <f t="shared" si="33"/>
        <v>41776.145833333336</v>
      </c>
      <c r="U402" s="25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7">
        <f t="shared" si="31"/>
        <v>711.04</v>
      </c>
      <c r="P403" t="s">
        <v>8267</v>
      </c>
      <c r="Q403" s="13" t="s">
        <v>8307</v>
      </c>
      <c r="R403" t="s">
        <v>8312</v>
      </c>
      <c r="S403" s="17">
        <f t="shared" si="32"/>
        <v>40732.842245370368</v>
      </c>
      <c r="T403" s="17">
        <f t="shared" si="33"/>
        <v>40762.842245370368</v>
      </c>
      <c r="U403" s="25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7">
        <f t="shared" si="31"/>
        <v>65.88</v>
      </c>
      <c r="P404" t="s">
        <v>8267</v>
      </c>
      <c r="Q404" s="13" t="s">
        <v>8307</v>
      </c>
      <c r="R404" t="s">
        <v>8312</v>
      </c>
      <c r="S404" s="17">
        <f t="shared" si="32"/>
        <v>42292.539548611108</v>
      </c>
      <c r="T404" s="17">
        <f t="shared" si="33"/>
        <v>42313.58121527778</v>
      </c>
      <c r="U404" s="25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7">
        <f t="shared" si="31"/>
        <v>75.19</v>
      </c>
      <c r="P405" t="s">
        <v>8267</v>
      </c>
      <c r="Q405" s="13" t="s">
        <v>8307</v>
      </c>
      <c r="R405" t="s">
        <v>8312</v>
      </c>
      <c r="S405" s="17">
        <f t="shared" si="32"/>
        <v>40718.310659722221</v>
      </c>
      <c r="T405" s="17">
        <f t="shared" si="33"/>
        <v>40765.297222222223</v>
      </c>
      <c r="U405" s="2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7">
        <f t="shared" si="31"/>
        <v>133.13999999999999</v>
      </c>
      <c r="P406" t="s">
        <v>8267</v>
      </c>
      <c r="Q406" s="13" t="s">
        <v>8307</v>
      </c>
      <c r="R406" t="s">
        <v>8312</v>
      </c>
      <c r="S406" s="17">
        <f t="shared" si="32"/>
        <v>41646.628032407411</v>
      </c>
      <c r="T406" s="17">
        <f t="shared" si="33"/>
        <v>41675.961111111108</v>
      </c>
      <c r="U406" s="25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7">
        <f t="shared" si="31"/>
        <v>55.2</v>
      </c>
      <c r="P407" t="s">
        <v>8267</v>
      </c>
      <c r="Q407" s="13" t="s">
        <v>8307</v>
      </c>
      <c r="R407" t="s">
        <v>8312</v>
      </c>
      <c r="S407" s="17">
        <f t="shared" si="32"/>
        <v>41674.08494212963</v>
      </c>
      <c r="T407" s="17">
        <f t="shared" si="33"/>
        <v>41704.08494212963</v>
      </c>
      <c r="U407" s="25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7">
        <f t="shared" si="31"/>
        <v>86.16</v>
      </c>
      <c r="P408" t="s">
        <v>8267</v>
      </c>
      <c r="Q408" s="13" t="s">
        <v>8307</v>
      </c>
      <c r="R408" t="s">
        <v>8312</v>
      </c>
      <c r="S408" s="17">
        <f t="shared" si="32"/>
        <v>40638.162465277775</v>
      </c>
      <c r="T408" s="17">
        <f t="shared" si="33"/>
        <v>40672.249305555553</v>
      </c>
      <c r="U408" s="25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7">
        <f t="shared" si="31"/>
        <v>92.32</v>
      </c>
      <c r="P409" t="s">
        <v>8267</v>
      </c>
      <c r="Q409" s="13" t="s">
        <v>8307</v>
      </c>
      <c r="R409" t="s">
        <v>8312</v>
      </c>
      <c r="S409" s="17">
        <f t="shared" si="32"/>
        <v>40806.870949074073</v>
      </c>
      <c r="T409" s="17">
        <f t="shared" si="33"/>
        <v>40866.912615740745</v>
      </c>
      <c r="U409" s="25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7">
        <f t="shared" si="31"/>
        <v>160.16</v>
      </c>
      <c r="P410" t="s">
        <v>8267</v>
      </c>
      <c r="Q410" s="13" t="s">
        <v>8307</v>
      </c>
      <c r="R410" t="s">
        <v>8312</v>
      </c>
      <c r="S410" s="17">
        <f t="shared" si="32"/>
        <v>41543.735995370371</v>
      </c>
      <c r="T410" s="17">
        <f t="shared" si="33"/>
        <v>41583.777662037035</v>
      </c>
      <c r="U410" s="25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7">
        <f t="shared" si="31"/>
        <v>45.6</v>
      </c>
      <c r="P411" t="s">
        <v>8267</v>
      </c>
      <c r="Q411" s="13" t="s">
        <v>8307</v>
      </c>
      <c r="R411" t="s">
        <v>8312</v>
      </c>
      <c r="S411" s="17">
        <f t="shared" si="32"/>
        <v>42543.862777777773</v>
      </c>
      <c r="T411" s="17">
        <f t="shared" si="33"/>
        <v>42573.862777777773</v>
      </c>
      <c r="U411" s="25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7">
        <f t="shared" si="31"/>
        <v>183.29</v>
      </c>
      <c r="P412" t="s">
        <v>8267</v>
      </c>
      <c r="Q412" s="13" t="s">
        <v>8307</v>
      </c>
      <c r="R412" t="s">
        <v>8312</v>
      </c>
      <c r="S412" s="17">
        <f t="shared" si="32"/>
        <v>42113.981446759266</v>
      </c>
      <c r="T412" s="17">
        <f t="shared" si="33"/>
        <v>42173.981446759266</v>
      </c>
      <c r="U412" s="25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7">
        <f t="shared" si="31"/>
        <v>125.79</v>
      </c>
      <c r="P413" t="s">
        <v>8267</v>
      </c>
      <c r="Q413" s="13" t="s">
        <v>8307</v>
      </c>
      <c r="R413" t="s">
        <v>8312</v>
      </c>
      <c r="S413" s="17">
        <f t="shared" si="32"/>
        <v>41598.17597222222</v>
      </c>
      <c r="T413" s="17">
        <f t="shared" si="33"/>
        <v>41630.208333333336</v>
      </c>
      <c r="U413" s="25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7">
        <f t="shared" si="31"/>
        <v>57.65</v>
      </c>
      <c r="P414" t="s">
        <v>8267</v>
      </c>
      <c r="Q414" s="13" t="s">
        <v>8307</v>
      </c>
      <c r="R414" t="s">
        <v>8312</v>
      </c>
      <c r="S414" s="17">
        <f t="shared" si="32"/>
        <v>41099.742800925924</v>
      </c>
      <c r="T414" s="17">
        <f t="shared" si="33"/>
        <v>41115.742800925924</v>
      </c>
      <c r="U414" s="25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7">
        <f t="shared" si="31"/>
        <v>78.66</v>
      </c>
      <c r="P415" t="s">
        <v>8267</v>
      </c>
      <c r="Q415" s="13" t="s">
        <v>8307</v>
      </c>
      <c r="R415" t="s">
        <v>8312</v>
      </c>
      <c r="S415" s="17">
        <f t="shared" si="32"/>
        <v>41079.877442129626</v>
      </c>
      <c r="T415" s="17">
        <f t="shared" si="33"/>
        <v>41109.877442129626</v>
      </c>
      <c r="U415" s="2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7">
        <f t="shared" si="31"/>
        <v>91.48</v>
      </c>
      <c r="P416" t="s">
        <v>8267</v>
      </c>
      <c r="Q416" s="13" t="s">
        <v>8307</v>
      </c>
      <c r="R416" t="s">
        <v>8312</v>
      </c>
      <c r="S416" s="17">
        <f t="shared" si="32"/>
        <v>41529.063252314816</v>
      </c>
      <c r="T416" s="17">
        <f t="shared" si="33"/>
        <v>41559.063252314816</v>
      </c>
      <c r="U416" s="25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7">
        <f t="shared" si="31"/>
        <v>68.099999999999994</v>
      </c>
      <c r="P417" t="s">
        <v>8267</v>
      </c>
      <c r="Q417" s="13" t="s">
        <v>8307</v>
      </c>
      <c r="R417" t="s">
        <v>8312</v>
      </c>
      <c r="S417" s="17">
        <f t="shared" si="32"/>
        <v>41904.851875</v>
      </c>
      <c r="T417" s="17">
        <f t="shared" si="33"/>
        <v>41929.5</v>
      </c>
      <c r="U417" s="25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7">
        <f t="shared" si="31"/>
        <v>48.09</v>
      </c>
      <c r="P418" t="s">
        <v>8267</v>
      </c>
      <c r="Q418" s="13" t="s">
        <v>8307</v>
      </c>
      <c r="R418" t="s">
        <v>8312</v>
      </c>
      <c r="S418" s="17">
        <f t="shared" si="32"/>
        <v>41648.396192129629</v>
      </c>
      <c r="T418" s="17">
        <f t="shared" si="33"/>
        <v>41678.396192129629</v>
      </c>
      <c r="U418" s="25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7">
        <f t="shared" si="31"/>
        <v>202.42</v>
      </c>
      <c r="P419" t="s">
        <v>8267</v>
      </c>
      <c r="Q419" s="13" t="s">
        <v>8307</v>
      </c>
      <c r="R419" t="s">
        <v>8312</v>
      </c>
      <c r="S419" s="17">
        <f t="shared" si="32"/>
        <v>41360.970601851855</v>
      </c>
      <c r="T419" s="17">
        <f t="shared" si="33"/>
        <v>41372.189583333333</v>
      </c>
      <c r="U419" s="25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7">
        <f t="shared" si="31"/>
        <v>216.75</v>
      </c>
      <c r="P420" t="s">
        <v>8267</v>
      </c>
      <c r="Q420" s="13" t="s">
        <v>8307</v>
      </c>
      <c r="R420" t="s">
        <v>8312</v>
      </c>
      <c r="S420" s="17">
        <f t="shared" si="32"/>
        <v>42178.282372685186</v>
      </c>
      <c r="T420" s="17">
        <f t="shared" si="33"/>
        <v>42208.282372685186</v>
      </c>
      <c r="U420" s="25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7">
        <f t="shared" si="31"/>
        <v>110.07</v>
      </c>
      <c r="P421" t="s">
        <v>8267</v>
      </c>
      <c r="Q421" s="13" t="s">
        <v>8307</v>
      </c>
      <c r="R421" t="s">
        <v>8312</v>
      </c>
      <c r="S421" s="17">
        <f t="shared" si="32"/>
        <v>41394.842442129629</v>
      </c>
      <c r="T421" s="17">
        <f t="shared" si="33"/>
        <v>41454.842442129629</v>
      </c>
      <c r="U421" s="25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7">
        <f t="shared" si="31"/>
        <v>4.83</v>
      </c>
      <c r="P422" t="s">
        <v>8268</v>
      </c>
      <c r="Q422" s="13" t="s">
        <v>8307</v>
      </c>
      <c r="R422" t="s">
        <v>8313</v>
      </c>
      <c r="S422" s="17">
        <f t="shared" si="32"/>
        <v>41682.23646990741</v>
      </c>
      <c r="T422" s="17">
        <f t="shared" si="33"/>
        <v>41712.194803240738</v>
      </c>
      <c r="U422" s="25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7">
        <f t="shared" si="31"/>
        <v>50.17</v>
      </c>
      <c r="P423" t="s">
        <v>8268</v>
      </c>
      <c r="Q423" s="13" t="s">
        <v>8307</v>
      </c>
      <c r="R423" t="s">
        <v>8313</v>
      </c>
      <c r="S423" s="17">
        <f t="shared" si="32"/>
        <v>42177.491388888884</v>
      </c>
      <c r="T423" s="17">
        <f t="shared" si="33"/>
        <v>42237.491388888884</v>
      </c>
      <c r="U423" s="25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7">
        <f t="shared" si="31"/>
        <v>35.83</v>
      </c>
      <c r="P424" t="s">
        <v>8268</v>
      </c>
      <c r="Q424" s="13" t="s">
        <v>8307</v>
      </c>
      <c r="R424" t="s">
        <v>8313</v>
      </c>
      <c r="S424" s="17">
        <f t="shared" si="32"/>
        <v>41863.260381944441</v>
      </c>
      <c r="T424" s="17">
        <f t="shared" si="33"/>
        <v>41893.260381944441</v>
      </c>
      <c r="U424" s="25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7">
        <f t="shared" si="31"/>
        <v>11.77</v>
      </c>
      <c r="P425" t="s">
        <v>8268</v>
      </c>
      <c r="Q425" s="13" t="s">
        <v>8307</v>
      </c>
      <c r="R425" t="s">
        <v>8313</v>
      </c>
      <c r="S425" s="17">
        <f t="shared" si="32"/>
        <v>41400.92627314815</v>
      </c>
      <c r="T425" s="17">
        <f t="shared" si="33"/>
        <v>41430.92627314815</v>
      </c>
      <c r="U425" s="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7">
        <f t="shared" si="31"/>
        <v>40.78</v>
      </c>
      <c r="P426" t="s">
        <v>8268</v>
      </c>
      <c r="Q426" s="13" t="s">
        <v>8307</v>
      </c>
      <c r="R426" t="s">
        <v>8313</v>
      </c>
      <c r="S426" s="17">
        <f t="shared" si="32"/>
        <v>40934.376145833332</v>
      </c>
      <c r="T426" s="17">
        <f t="shared" si="33"/>
        <v>40994.334479166668</v>
      </c>
      <c r="U426" s="25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7">
        <f t="shared" si="31"/>
        <v>3</v>
      </c>
      <c r="P427" t="s">
        <v>8268</v>
      </c>
      <c r="Q427" s="13" t="s">
        <v>8307</v>
      </c>
      <c r="R427" t="s">
        <v>8313</v>
      </c>
      <c r="S427" s="17">
        <f t="shared" si="32"/>
        <v>42275.861157407402</v>
      </c>
      <c r="T427" s="17">
        <f t="shared" si="33"/>
        <v>42335.902824074074</v>
      </c>
      <c r="U427" s="25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7">
        <f t="shared" si="31"/>
        <v>16.63</v>
      </c>
      <c r="P428" t="s">
        <v>8268</v>
      </c>
      <c r="Q428" s="13" t="s">
        <v>8307</v>
      </c>
      <c r="R428" t="s">
        <v>8313</v>
      </c>
      <c r="S428" s="17">
        <f t="shared" si="32"/>
        <v>42400.711967592593</v>
      </c>
      <c r="T428" s="17">
        <f t="shared" si="33"/>
        <v>42430.711967592593</v>
      </c>
      <c r="U428" s="25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7">
        <f t="shared" si="31"/>
        <v>0</v>
      </c>
      <c r="P429" t="s">
        <v>8268</v>
      </c>
      <c r="Q429" s="13" t="s">
        <v>8307</v>
      </c>
      <c r="R429" t="s">
        <v>8313</v>
      </c>
      <c r="S429" s="17">
        <f t="shared" si="32"/>
        <v>42285.909027777772</v>
      </c>
      <c r="T429" s="17">
        <f t="shared" si="33"/>
        <v>42299.790972222225</v>
      </c>
      <c r="U429" s="25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7">
        <f t="shared" si="31"/>
        <v>52</v>
      </c>
      <c r="P430" t="s">
        <v>8268</v>
      </c>
      <c r="Q430" s="13" t="s">
        <v>8307</v>
      </c>
      <c r="R430" t="s">
        <v>8313</v>
      </c>
      <c r="S430" s="17">
        <f t="shared" si="32"/>
        <v>41778.766724537039</v>
      </c>
      <c r="T430" s="17">
        <f t="shared" si="33"/>
        <v>41806.916666666664</v>
      </c>
      <c r="U430" s="25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7">
        <f t="shared" si="31"/>
        <v>0</v>
      </c>
      <c r="P431" t="s">
        <v>8268</v>
      </c>
      <c r="Q431" s="13" t="s">
        <v>8307</v>
      </c>
      <c r="R431" t="s">
        <v>8313</v>
      </c>
      <c r="S431" s="17">
        <f t="shared" si="32"/>
        <v>40070.901412037041</v>
      </c>
      <c r="T431" s="17">
        <f t="shared" si="33"/>
        <v>40144.207638888889</v>
      </c>
      <c r="U431" s="25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7">
        <f t="shared" si="31"/>
        <v>4.8</v>
      </c>
      <c r="P432" t="s">
        <v>8268</v>
      </c>
      <c r="Q432" s="13" t="s">
        <v>8307</v>
      </c>
      <c r="R432" t="s">
        <v>8313</v>
      </c>
      <c r="S432" s="17">
        <f t="shared" si="32"/>
        <v>41513.107256944444</v>
      </c>
      <c r="T432" s="17">
        <f t="shared" si="33"/>
        <v>41528.107256944444</v>
      </c>
      <c r="U432" s="25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7">
        <f t="shared" si="31"/>
        <v>51.88</v>
      </c>
      <c r="P433" t="s">
        <v>8268</v>
      </c>
      <c r="Q433" s="13" t="s">
        <v>8307</v>
      </c>
      <c r="R433" t="s">
        <v>8313</v>
      </c>
      <c r="S433" s="17">
        <f t="shared" si="32"/>
        <v>42526.871331018512</v>
      </c>
      <c r="T433" s="17">
        <f t="shared" si="33"/>
        <v>42556.871331018512</v>
      </c>
      <c r="U433" s="25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7">
        <f t="shared" si="31"/>
        <v>71.25</v>
      </c>
      <c r="P434" t="s">
        <v>8268</v>
      </c>
      <c r="Q434" s="13" t="s">
        <v>8307</v>
      </c>
      <c r="R434" t="s">
        <v>8313</v>
      </c>
      <c r="S434" s="17">
        <f t="shared" si="32"/>
        <v>42238.726631944446</v>
      </c>
      <c r="T434" s="17">
        <f t="shared" si="33"/>
        <v>42298.726631944446</v>
      </c>
      <c r="U434" s="25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7">
        <f t="shared" si="31"/>
        <v>0</v>
      </c>
      <c r="P435" t="s">
        <v>8268</v>
      </c>
      <c r="Q435" s="13" t="s">
        <v>8307</v>
      </c>
      <c r="R435" t="s">
        <v>8313</v>
      </c>
      <c r="S435" s="17">
        <f t="shared" si="32"/>
        <v>42228.629884259266</v>
      </c>
      <c r="T435" s="17">
        <f t="shared" si="33"/>
        <v>42288.629884259266</v>
      </c>
      <c r="U435" s="2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7">
        <f t="shared" si="31"/>
        <v>62.5</v>
      </c>
      <c r="P436" t="s">
        <v>8268</v>
      </c>
      <c r="Q436" s="13" t="s">
        <v>8307</v>
      </c>
      <c r="R436" t="s">
        <v>8313</v>
      </c>
      <c r="S436" s="17">
        <f t="shared" si="32"/>
        <v>41576.834513888891</v>
      </c>
      <c r="T436" s="17">
        <f t="shared" si="33"/>
        <v>41609.876180555555</v>
      </c>
      <c r="U436" s="25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7">
        <f t="shared" si="31"/>
        <v>1</v>
      </c>
      <c r="P437" t="s">
        <v>8268</v>
      </c>
      <c r="Q437" s="13" t="s">
        <v>8307</v>
      </c>
      <c r="R437" t="s">
        <v>8313</v>
      </c>
      <c r="S437" s="17">
        <f t="shared" si="32"/>
        <v>41500.747453703705</v>
      </c>
      <c r="T437" s="17">
        <f t="shared" si="33"/>
        <v>41530.747453703705</v>
      </c>
      <c r="U437" s="25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7">
        <f t="shared" si="31"/>
        <v>0</v>
      </c>
      <c r="P438" t="s">
        <v>8268</v>
      </c>
      <c r="Q438" s="13" t="s">
        <v>8307</v>
      </c>
      <c r="R438" t="s">
        <v>8313</v>
      </c>
      <c r="S438" s="17">
        <f t="shared" si="32"/>
        <v>41456.36241898148</v>
      </c>
      <c r="T438" s="17">
        <f t="shared" si="33"/>
        <v>41486.36241898148</v>
      </c>
      <c r="U438" s="25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7">
        <f t="shared" si="31"/>
        <v>0</v>
      </c>
      <c r="P439" t="s">
        <v>8268</v>
      </c>
      <c r="Q439" s="13" t="s">
        <v>8307</v>
      </c>
      <c r="R439" t="s">
        <v>8313</v>
      </c>
      <c r="S439" s="17">
        <f t="shared" si="32"/>
        <v>42591.31858796296</v>
      </c>
      <c r="T439" s="17">
        <f t="shared" si="33"/>
        <v>42651.31858796296</v>
      </c>
      <c r="U439" s="25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7">
        <f t="shared" si="31"/>
        <v>170.55</v>
      </c>
      <c r="P440" t="s">
        <v>8268</v>
      </c>
      <c r="Q440" s="13" t="s">
        <v>8307</v>
      </c>
      <c r="R440" t="s">
        <v>8313</v>
      </c>
      <c r="S440" s="17">
        <f t="shared" si="32"/>
        <v>42296.261087962965</v>
      </c>
      <c r="T440" s="17">
        <f t="shared" si="33"/>
        <v>42326.302754629629</v>
      </c>
      <c r="U440" s="25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7">
        <f t="shared" si="31"/>
        <v>0</v>
      </c>
      <c r="P441" t="s">
        <v>8268</v>
      </c>
      <c r="Q441" s="13" t="s">
        <v>8307</v>
      </c>
      <c r="R441" t="s">
        <v>8313</v>
      </c>
      <c r="S441" s="17">
        <f t="shared" si="32"/>
        <v>41919.761782407404</v>
      </c>
      <c r="T441" s="17">
        <f t="shared" si="33"/>
        <v>41929.761782407404</v>
      </c>
      <c r="U441" s="25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7">
        <f t="shared" si="31"/>
        <v>5</v>
      </c>
      <c r="P442" t="s">
        <v>8268</v>
      </c>
      <c r="Q442" s="13" t="s">
        <v>8307</v>
      </c>
      <c r="R442" t="s">
        <v>8313</v>
      </c>
      <c r="S442" s="17">
        <f t="shared" si="32"/>
        <v>42423.985567129625</v>
      </c>
      <c r="T442" s="17">
        <f t="shared" si="33"/>
        <v>42453.943900462968</v>
      </c>
      <c r="U442" s="25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7">
        <f t="shared" si="31"/>
        <v>0</v>
      </c>
      <c r="P443" t="s">
        <v>8268</v>
      </c>
      <c r="Q443" s="13" t="s">
        <v>8307</v>
      </c>
      <c r="R443" t="s">
        <v>8313</v>
      </c>
      <c r="S443" s="17">
        <f t="shared" si="32"/>
        <v>41550.793935185182</v>
      </c>
      <c r="T443" s="17">
        <f t="shared" si="33"/>
        <v>41580.793935185182</v>
      </c>
      <c r="U443" s="25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7">
        <f t="shared" si="31"/>
        <v>393.59</v>
      </c>
      <c r="P444" t="s">
        <v>8268</v>
      </c>
      <c r="Q444" s="13" t="s">
        <v>8307</v>
      </c>
      <c r="R444" t="s">
        <v>8313</v>
      </c>
      <c r="S444" s="17">
        <f t="shared" si="32"/>
        <v>42024.888692129629</v>
      </c>
      <c r="T444" s="17">
        <f t="shared" si="33"/>
        <v>42054.888692129629</v>
      </c>
      <c r="U444" s="25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7">
        <f t="shared" si="31"/>
        <v>5</v>
      </c>
      <c r="P445" t="s">
        <v>8268</v>
      </c>
      <c r="Q445" s="13" t="s">
        <v>8307</v>
      </c>
      <c r="R445" t="s">
        <v>8313</v>
      </c>
      <c r="S445" s="17">
        <f t="shared" si="32"/>
        <v>41650.015057870369</v>
      </c>
      <c r="T445" s="17">
        <f t="shared" si="33"/>
        <v>41680.015057870369</v>
      </c>
      <c r="U445" s="2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7">
        <f t="shared" si="31"/>
        <v>50</v>
      </c>
      <c r="P446" t="s">
        <v>8268</v>
      </c>
      <c r="Q446" s="13" t="s">
        <v>8307</v>
      </c>
      <c r="R446" t="s">
        <v>8313</v>
      </c>
      <c r="S446" s="17">
        <f t="shared" si="32"/>
        <v>40894.906956018516</v>
      </c>
      <c r="T446" s="17">
        <f t="shared" si="33"/>
        <v>40954.906956018516</v>
      </c>
      <c r="U446" s="25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7">
        <f t="shared" si="31"/>
        <v>1</v>
      </c>
      <c r="P447" t="s">
        <v>8268</v>
      </c>
      <c r="Q447" s="13" t="s">
        <v>8307</v>
      </c>
      <c r="R447" t="s">
        <v>8313</v>
      </c>
      <c r="S447" s="17">
        <f t="shared" si="32"/>
        <v>42130.335358796292</v>
      </c>
      <c r="T447" s="17">
        <f t="shared" si="33"/>
        <v>42145.335358796292</v>
      </c>
      <c r="U447" s="25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7">
        <f t="shared" si="31"/>
        <v>47.88</v>
      </c>
      <c r="P448" t="s">
        <v>8268</v>
      </c>
      <c r="Q448" s="13" t="s">
        <v>8307</v>
      </c>
      <c r="R448" t="s">
        <v>8313</v>
      </c>
      <c r="S448" s="17">
        <f t="shared" si="32"/>
        <v>42037.083564814813</v>
      </c>
      <c r="T448" s="17">
        <f t="shared" si="33"/>
        <v>42067.083564814813</v>
      </c>
      <c r="U448" s="25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7">
        <f t="shared" si="31"/>
        <v>5</v>
      </c>
      <c r="P449" t="s">
        <v>8268</v>
      </c>
      <c r="Q449" s="13" t="s">
        <v>8307</v>
      </c>
      <c r="R449" t="s">
        <v>8313</v>
      </c>
      <c r="S449" s="17">
        <f t="shared" si="32"/>
        <v>41331.555127314816</v>
      </c>
      <c r="T449" s="17">
        <f t="shared" si="33"/>
        <v>41356.513460648144</v>
      </c>
      <c r="U449" s="25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7">
        <f t="shared" ref="O450:O513" si="36">IFERROR(ROUND(E450/M450,2),0)</f>
        <v>20.5</v>
      </c>
      <c r="P450" t="s">
        <v>8268</v>
      </c>
      <c r="Q450" s="13" t="s">
        <v>8307</v>
      </c>
      <c r="R450" t="s">
        <v>8313</v>
      </c>
      <c r="S450" s="17">
        <f t="shared" si="32"/>
        <v>41753.758043981477</v>
      </c>
      <c r="T450" s="17">
        <f t="shared" si="33"/>
        <v>41773.758043981477</v>
      </c>
      <c r="U450" s="25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7">
        <f t="shared" si="36"/>
        <v>9</v>
      </c>
      <c r="P451" t="s">
        <v>8268</v>
      </c>
      <c r="Q451" s="13" t="s">
        <v>8307</v>
      </c>
      <c r="R451" t="s">
        <v>8313</v>
      </c>
      <c r="S451" s="17">
        <f t="shared" ref="S451:S514" si="37">(((K451/60)/60)/24)+DATE(1970,1,1)</f>
        <v>41534.568113425928</v>
      </c>
      <c r="T451" s="17">
        <f t="shared" ref="T451:T514" si="38">(((J451/60)/60)/24)+DATE(1970,1,1)</f>
        <v>41564.568113425928</v>
      </c>
      <c r="U451" s="25">
        <f t="shared" si="34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7">
        <f t="shared" si="36"/>
        <v>56.57</v>
      </c>
      <c r="P452" t="s">
        <v>8268</v>
      </c>
      <c r="Q452" s="13" t="s">
        <v>8307</v>
      </c>
      <c r="R452" t="s">
        <v>8313</v>
      </c>
      <c r="S452" s="17">
        <f t="shared" si="37"/>
        <v>41654.946759259255</v>
      </c>
      <c r="T452" s="17">
        <f t="shared" si="38"/>
        <v>41684.946759259255</v>
      </c>
      <c r="U452" s="25">
        <f t="shared" ref="U452:U515" si="39">YEAR(S452)</f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7">
        <f t="shared" si="36"/>
        <v>0</v>
      </c>
      <c r="P453" t="s">
        <v>8268</v>
      </c>
      <c r="Q453" s="13" t="s">
        <v>8307</v>
      </c>
      <c r="R453" t="s">
        <v>8313</v>
      </c>
      <c r="S453" s="17">
        <f t="shared" si="37"/>
        <v>41634.715173611112</v>
      </c>
      <c r="T453" s="17">
        <f t="shared" si="38"/>
        <v>41664.715173611112</v>
      </c>
      <c r="U453" s="25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7">
        <f t="shared" si="36"/>
        <v>40</v>
      </c>
      <c r="P454" t="s">
        <v>8268</v>
      </c>
      <c r="Q454" s="13" t="s">
        <v>8307</v>
      </c>
      <c r="R454" t="s">
        <v>8313</v>
      </c>
      <c r="S454" s="17">
        <f t="shared" si="37"/>
        <v>42107.703877314809</v>
      </c>
      <c r="T454" s="17">
        <f t="shared" si="38"/>
        <v>42137.703877314809</v>
      </c>
      <c r="U454" s="25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7">
        <f t="shared" si="36"/>
        <v>13</v>
      </c>
      <c r="P455" t="s">
        <v>8268</v>
      </c>
      <c r="Q455" s="13" t="s">
        <v>8307</v>
      </c>
      <c r="R455" t="s">
        <v>8313</v>
      </c>
      <c r="S455" s="17">
        <f t="shared" si="37"/>
        <v>42038.824988425928</v>
      </c>
      <c r="T455" s="17">
        <f t="shared" si="38"/>
        <v>42054.824988425928</v>
      </c>
      <c r="U455" s="2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7">
        <f t="shared" si="36"/>
        <v>16.399999999999999</v>
      </c>
      <c r="P456" t="s">
        <v>8268</v>
      </c>
      <c r="Q456" s="13" t="s">
        <v>8307</v>
      </c>
      <c r="R456" t="s">
        <v>8313</v>
      </c>
      <c r="S456" s="17">
        <f t="shared" si="37"/>
        <v>41938.717256944445</v>
      </c>
      <c r="T456" s="17">
        <f t="shared" si="38"/>
        <v>41969.551388888889</v>
      </c>
      <c r="U456" s="25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7">
        <f t="shared" si="36"/>
        <v>22.5</v>
      </c>
      <c r="P457" t="s">
        <v>8268</v>
      </c>
      <c r="Q457" s="13" t="s">
        <v>8307</v>
      </c>
      <c r="R457" t="s">
        <v>8313</v>
      </c>
      <c r="S457" s="17">
        <f t="shared" si="37"/>
        <v>40971.002569444441</v>
      </c>
      <c r="T457" s="17">
        <f t="shared" si="38"/>
        <v>41016.021527777775</v>
      </c>
      <c r="U457" s="25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7">
        <f t="shared" si="36"/>
        <v>20.329999999999998</v>
      </c>
      <c r="P458" t="s">
        <v>8268</v>
      </c>
      <c r="Q458" s="13" t="s">
        <v>8307</v>
      </c>
      <c r="R458" t="s">
        <v>8313</v>
      </c>
      <c r="S458" s="17">
        <f t="shared" si="37"/>
        <v>41547.694456018515</v>
      </c>
      <c r="T458" s="17">
        <f t="shared" si="38"/>
        <v>41569.165972222225</v>
      </c>
      <c r="U458" s="25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7">
        <f t="shared" si="36"/>
        <v>0</v>
      </c>
      <c r="P459" t="s">
        <v>8268</v>
      </c>
      <c r="Q459" s="13" t="s">
        <v>8307</v>
      </c>
      <c r="R459" t="s">
        <v>8313</v>
      </c>
      <c r="S459" s="17">
        <f t="shared" si="37"/>
        <v>41837.767500000002</v>
      </c>
      <c r="T459" s="17">
        <f t="shared" si="38"/>
        <v>41867.767500000002</v>
      </c>
      <c r="U459" s="25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7">
        <f t="shared" si="36"/>
        <v>16.760000000000002</v>
      </c>
      <c r="P460" t="s">
        <v>8268</v>
      </c>
      <c r="Q460" s="13" t="s">
        <v>8307</v>
      </c>
      <c r="R460" t="s">
        <v>8313</v>
      </c>
      <c r="S460" s="17">
        <f t="shared" si="37"/>
        <v>41378.69976851852</v>
      </c>
      <c r="T460" s="17">
        <f t="shared" si="38"/>
        <v>41408.69976851852</v>
      </c>
      <c r="U460" s="25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7">
        <f t="shared" si="36"/>
        <v>25</v>
      </c>
      <c r="P461" t="s">
        <v>8268</v>
      </c>
      <c r="Q461" s="13" t="s">
        <v>8307</v>
      </c>
      <c r="R461" t="s">
        <v>8313</v>
      </c>
      <c r="S461" s="17">
        <f t="shared" si="37"/>
        <v>40800.6403587963</v>
      </c>
      <c r="T461" s="17">
        <f t="shared" si="38"/>
        <v>40860.682025462964</v>
      </c>
      <c r="U461" s="25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7">
        <f t="shared" si="36"/>
        <v>12.5</v>
      </c>
      <c r="P462" t="s">
        <v>8268</v>
      </c>
      <c r="Q462" s="13" t="s">
        <v>8307</v>
      </c>
      <c r="R462" t="s">
        <v>8313</v>
      </c>
      <c r="S462" s="17">
        <f t="shared" si="37"/>
        <v>41759.542534722219</v>
      </c>
      <c r="T462" s="17">
        <f t="shared" si="38"/>
        <v>41791.166666666664</v>
      </c>
      <c r="U462" s="25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7">
        <f t="shared" si="36"/>
        <v>0</v>
      </c>
      <c r="P463" t="s">
        <v>8268</v>
      </c>
      <c r="Q463" s="13" t="s">
        <v>8307</v>
      </c>
      <c r="R463" t="s">
        <v>8313</v>
      </c>
      <c r="S463" s="17">
        <f t="shared" si="37"/>
        <v>41407.84684027778</v>
      </c>
      <c r="T463" s="17">
        <f t="shared" si="38"/>
        <v>41427.84684027778</v>
      </c>
      <c r="U463" s="25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7">
        <f t="shared" si="36"/>
        <v>0</v>
      </c>
      <c r="P464" t="s">
        <v>8268</v>
      </c>
      <c r="Q464" s="13" t="s">
        <v>8307</v>
      </c>
      <c r="R464" t="s">
        <v>8313</v>
      </c>
      <c r="S464" s="17">
        <f t="shared" si="37"/>
        <v>40705.126631944448</v>
      </c>
      <c r="T464" s="17">
        <f t="shared" si="38"/>
        <v>40765.126631944448</v>
      </c>
      <c r="U464" s="25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7">
        <f t="shared" si="36"/>
        <v>113.64</v>
      </c>
      <c r="P465" t="s">
        <v>8268</v>
      </c>
      <c r="Q465" s="13" t="s">
        <v>8307</v>
      </c>
      <c r="R465" t="s">
        <v>8313</v>
      </c>
      <c r="S465" s="17">
        <f t="shared" si="37"/>
        <v>40750.710104166668</v>
      </c>
      <c r="T465" s="17">
        <f t="shared" si="38"/>
        <v>40810.710104166668</v>
      </c>
      <c r="U465" s="2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7">
        <f t="shared" si="36"/>
        <v>1</v>
      </c>
      <c r="P466" t="s">
        <v>8268</v>
      </c>
      <c r="Q466" s="13" t="s">
        <v>8307</v>
      </c>
      <c r="R466" t="s">
        <v>8313</v>
      </c>
      <c r="S466" s="17">
        <f t="shared" si="37"/>
        <v>42488.848784722228</v>
      </c>
      <c r="T466" s="17">
        <f t="shared" si="38"/>
        <v>42508.848784722228</v>
      </c>
      <c r="U466" s="25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7">
        <f t="shared" si="36"/>
        <v>17.25</v>
      </c>
      <c r="P467" t="s">
        <v>8268</v>
      </c>
      <c r="Q467" s="13" t="s">
        <v>8307</v>
      </c>
      <c r="R467" t="s">
        <v>8313</v>
      </c>
      <c r="S467" s="17">
        <f t="shared" si="37"/>
        <v>41801.120069444441</v>
      </c>
      <c r="T467" s="17">
        <f t="shared" si="38"/>
        <v>41817.120069444441</v>
      </c>
      <c r="U467" s="25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7">
        <f t="shared" si="36"/>
        <v>15.2</v>
      </c>
      <c r="P468" t="s">
        <v>8268</v>
      </c>
      <c r="Q468" s="13" t="s">
        <v>8307</v>
      </c>
      <c r="R468" t="s">
        <v>8313</v>
      </c>
      <c r="S468" s="17">
        <f t="shared" si="37"/>
        <v>41129.942870370374</v>
      </c>
      <c r="T468" s="17">
        <f t="shared" si="38"/>
        <v>41159.942870370374</v>
      </c>
      <c r="U468" s="25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7">
        <f t="shared" si="36"/>
        <v>110.64</v>
      </c>
      <c r="P469" t="s">
        <v>8268</v>
      </c>
      <c r="Q469" s="13" t="s">
        <v>8307</v>
      </c>
      <c r="R469" t="s">
        <v>8313</v>
      </c>
      <c r="S469" s="17">
        <f t="shared" si="37"/>
        <v>41135.679791666669</v>
      </c>
      <c r="T469" s="17">
        <f t="shared" si="38"/>
        <v>41180.679791666669</v>
      </c>
      <c r="U469" s="25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7">
        <f t="shared" si="36"/>
        <v>0</v>
      </c>
      <c r="P470" t="s">
        <v>8268</v>
      </c>
      <c r="Q470" s="13" t="s">
        <v>8307</v>
      </c>
      <c r="R470" t="s">
        <v>8313</v>
      </c>
      <c r="S470" s="17">
        <f t="shared" si="37"/>
        <v>41041.167627314811</v>
      </c>
      <c r="T470" s="17">
        <f t="shared" si="38"/>
        <v>41101.160474537035</v>
      </c>
      <c r="U470" s="25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7">
        <f t="shared" si="36"/>
        <v>0</v>
      </c>
      <c r="P471" t="s">
        <v>8268</v>
      </c>
      <c r="Q471" s="13" t="s">
        <v>8307</v>
      </c>
      <c r="R471" t="s">
        <v>8313</v>
      </c>
      <c r="S471" s="17">
        <f t="shared" si="37"/>
        <v>41827.989861111113</v>
      </c>
      <c r="T471" s="17">
        <f t="shared" si="38"/>
        <v>41887.989861111113</v>
      </c>
      <c r="U471" s="25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7">
        <f t="shared" si="36"/>
        <v>25.5</v>
      </c>
      <c r="P472" t="s">
        <v>8268</v>
      </c>
      <c r="Q472" s="13" t="s">
        <v>8307</v>
      </c>
      <c r="R472" t="s">
        <v>8313</v>
      </c>
      <c r="S472" s="17">
        <f t="shared" si="37"/>
        <v>41605.167696759258</v>
      </c>
      <c r="T472" s="17">
        <f t="shared" si="38"/>
        <v>41655.166666666664</v>
      </c>
      <c r="U472" s="25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7">
        <f t="shared" si="36"/>
        <v>38.479999999999997</v>
      </c>
      <c r="P473" t="s">
        <v>8268</v>
      </c>
      <c r="Q473" s="13" t="s">
        <v>8307</v>
      </c>
      <c r="R473" t="s">
        <v>8313</v>
      </c>
      <c r="S473" s="17">
        <f t="shared" si="37"/>
        <v>41703.721979166665</v>
      </c>
      <c r="T473" s="17">
        <f t="shared" si="38"/>
        <v>41748.680312500001</v>
      </c>
      <c r="U473" s="25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7">
        <f t="shared" si="36"/>
        <v>28.2</v>
      </c>
      <c r="P474" t="s">
        <v>8268</v>
      </c>
      <c r="Q474" s="13" t="s">
        <v>8307</v>
      </c>
      <c r="R474" t="s">
        <v>8313</v>
      </c>
      <c r="S474" s="17">
        <f t="shared" si="37"/>
        <v>41844.922662037039</v>
      </c>
      <c r="T474" s="17">
        <f t="shared" si="38"/>
        <v>41874.922662037039</v>
      </c>
      <c r="U474" s="25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7">
        <f t="shared" si="36"/>
        <v>61.5</v>
      </c>
      <c r="P475" t="s">
        <v>8268</v>
      </c>
      <c r="Q475" s="13" t="s">
        <v>8307</v>
      </c>
      <c r="R475" t="s">
        <v>8313</v>
      </c>
      <c r="S475" s="17">
        <f t="shared" si="37"/>
        <v>41869.698136574072</v>
      </c>
      <c r="T475" s="17">
        <f t="shared" si="38"/>
        <v>41899.698136574072</v>
      </c>
      <c r="U475" s="2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7">
        <f t="shared" si="36"/>
        <v>1</v>
      </c>
      <c r="P476" t="s">
        <v>8268</v>
      </c>
      <c r="Q476" s="13" t="s">
        <v>8307</v>
      </c>
      <c r="R476" t="s">
        <v>8313</v>
      </c>
      <c r="S476" s="17">
        <f t="shared" si="37"/>
        <v>42753.329039351855</v>
      </c>
      <c r="T476" s="17">
        <f t="shared" si="38"/>
        <v>42783.329039351855</v>
      </c>
      <c r="U476" s="25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7">
        <f t="shared" si="36"/>
        <v>0</v>
      </c>
      <c r="P477" t="s">
        <v>8268</v>
      </c>
      <c r="Q477" s="13" t="s">
        <v>8307</v>
      </c>
      <c r="R477" t="s">
        <v>8313</v>
      </c>
      <c r="S477" s="17">
        <f t="shared" si="37"/>
        <v>42100.086145833338</v>
      </c>
      <c r="T477" s="17">
        <f t="shared" si="38"/>
        <v>42130.086145833338</v>
      </c>
      <c r="U477" s="25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7">
        <f t="shared" si="36"/>
        <v>39.57</v>
      </c>
      <c r="P478" t="s">
        <v>8268</v>
      </c>
      <c r="Q478" s="13" t="s">
        <v>8307</v>
      </c>
      <c r="R478" t="s">
        <v>8313</v>
      </c>
      <c r="S478" s="17">
        <f t="shared" si="37"/>
        <v>41757.975011574075</v>
      </c>
      <c r="T478" s="17">
        <f t="shared" si="38"/>
        <v>41793.165972222225</v>
      </c>
      <c r="U478" s="25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7">
        <f t="shared" si="36"/>
        <v>0</v>
      </c>
      <c r="P479" t="s">
        <v>8268</v>
      </c>
      <c r="Q479" s="13" t="s">
        <v>8307</v>
      </c>
      <c r="R479" t="s">
        <v>8313</v>
      </c>
      <c r="S479" s="17">
        <f t="shared" si="37"/>
        <v>40987.83488425926</v>
      </c>
      <c r="T479" s="17">
        <f t="shared" si="38"/>
        <v>41047.83488425926</v>
      </c>
      <c r="U479" s="25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7">
        <f t="shared" si="36"/>
        <v>0</v>
      </c>
      <c r="P480" t="s">
        <v>8268</v>
      </c>
      <c r="Q480" s="13" t="s">
        <v>8307</v>
      </c>
      <c r="R480" t="s">
        <v>8313</v>
      </c>
      <c r="S480" s="17">
        <f t="shared" si="37"/>
        <v>42065.910983796297</v>
      </c>
      <c r="T480" s="17">
        <f t="shared" si="38"/>
        <v>42095.869317129633</v>
      </c>
      <c r="U480" s="25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7">
        <f t="shared" si="36"/>
        <v>88.8</v>
      </c>
      <c r="P481" t="s">
        <v>8268</v>
      </c>
      <c r="Q481" s="13" t="s">
        <v>8307</v>
      </c>
      <c r="R481" t="s">
        <v>8313</v>
      </c>
      <c r="S481" s="17">
        <f t="shared" si="37"/>
        <v>41904.407812500001</v>
      </c>
      <c r="T481" s="17">
        <f t="shared" si="38"/>
        <v>41964.449479166666</v>
      </c>
      <c r="U481" s="25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7">
        <f t="shared" si="36"/>
        <v>55.46</v>
      </c>
      <c r="P482" t="s">
        <v>8268</v>
      </c>
      <c r="Q482" s="13" t="s">
        <v>8307</v>
      </c>
      <c r="R482" t="s">
        <v>8313</v>
      </c>
      <c r="S482" s="17">
        <f t="shared" si="37"/>
        <v>41465.500173611108</v>
      </c>
      <c r="T482" s="17">
        <f t="shared" si="38"/>
        <v>41495.500173611108</v>
      </c>
      <c r="U482" s="25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7">
        <f t="shared" si="36"/>
        <v>87.14</v>
      </c>
      <c r="P483" t="s">
        <v>8268</v>
      </c>
      <c r="Q483" s="13" t="s">
        <v>8307</v>
      </c>
      <c r="R483" t="s">
        <v>8313</v>
      </c>
      <c r="S483" s="17">
        <f t="shared" si="37"/>
        <v>41162.672326388885</v>
      </c>
      <c r="T483" s="17">
        <f t="shared" si="38"/>
        <v>41192.672326388885</v>
      </c>
      <c r="U483" s="25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7">
        <f t="shared" si="36"/>
        <v>10</v>
      </c>
      <c r="P484" t="s">
        <v>8268</v>
      </c>
      <c r="Q484" s="13" t="s">
        <v>8307</v>
      </c>
      <c r="R484" t="s">
        <v>8313</v>
      </c>
      <c r="S484" s="17">
        <f t="shared" si="37"/>
        <v>42447.896875000006</v>
      </c>
      <c r="T484" s="17">
        <f t="shared" si="38"/>
        <v>42474.606944444444</v>
      </c>
      <c r="U484" s="25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7">
        <f t="shared" si="36"/>
        <v>51.22</v>
      </c>
      <c r="P485" t="s">
        <v>8268</v>
      </c>
      <c r="Q485" s="13" t="s">
        <v>8307</v>
      </c>
      <c r="R485" t="s">
        <v>8313</v>
      </c>
      <c r="S485" s="17">
        <f t="shared" si="37"/>
        <v>41243.197592592594</v>
      </c>
      <c r="T485" s="17">
        <f t="shared" si="38"/>
        <v>41303.197592592594</v>
      </c>
      <c r="U485" s="2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7">
        <f t="shared" si="36"/>
        <v>13.55</v>
      </c>
      <c r="P486" t="s">
        <v>8268</v>
      </c>
      <c r="Q486" s="13" t="s">
        <v>8307</v>
      </c>
      <c r="R486" t="s">
        <v>8313</v>
      </c>
      <c r="S486" s="17">
        <f t="shared" si="37"/>
        <v>42272.93949074074</v>
      </c>
      <c r="T486" s="17">
        <f t="shared" si="38"/>
        <v>42313.981157407412</v>
      </c>
      <c r="U486" s="25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7">
        <f t="shared" si="36"/>
        <v>66.52</v>
      </c>
      <c r="P487" t="s">
        <v>8268</v>
      </c>
      <c r="Q487" s="13" t="s">
        <v>8307</v>
      </c>
      <c r="R487" t="s">
        <v>8313</v>
      </c>
      <c r="S487" s="17">
        <f t="shared" si="37"/>
        <v>41381.50577546296</v>
      </c>
      <c r="T487" s="17">
        <f t="shared" si="38"/>
        <v>41411.50577546296</v>
      </c>
      <c r="U487" s="25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7">
        <f t="shared" si="36"/>
        <v>50</v>
      </c>
      <c r="P488" t="s">
        <v>8268</v>
      </c>
      <c r="Q488" s="13" t="s">
        <v>8307</v>
      </c>
      <c r="R488" t="s">
        <v>8313</v>
      </c>
      <c r="S488" s="17">
        <f t="shared" si="37"/>
        <v>41761.94258101852</v>
      </c>
      <c r="T488" s="17">
        <f t="shared" si="38"/>
        <v>41791.94258101852</v>
      </c>
      <c r="U488" s="25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7">
        <f t="shared" si="36"/>
        <v>0</v>
      </c>
      <c r="P489" t="s">
        <v>8268</v>
      </c>
      <c r="Q489" s="13" t="s">
        <v>8307</v>
      </c>
      <c r="R489" t="s">
        <v>8313</v>
      </c>
      <c r="S489" s="17">
        <f t="shared" si="37"/>
        <v>42669.594837962963</v>
      </c>
      <c r="T489" s="17">
        <f t="shared" si="38"/>
        <v>42729.636504629627</v>
      </c>
      <c r="U489" s="25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7">
        <f t="shared" si="36"/>
        <v>0</v>
      </c>
      <c r="P490" t="s">
        <v>8268</v>
      </c>
      <c r="Q490" s="13" t="s">
        <v>8307</v>
      </c>
      <c r="R490" t="s">
        <v>8313</v>
      </c>
      <c r="S490" s="17">
        <f t="shared" si="37"/>
        <v>42714.054398148146</v>
      </c>
      <c r="T490" s="17">
        <f t="shared" si="38"/>
        <v>42744.054398148146</v>
      </c>
      <c r="U490" s="25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7">
        <f t="shared" si="36"/>
        <v>71.67</v>
      </c>
      <c r="P491" t="s">
        <v>8268</v>
      </c>
      <c r="Q491" s="13" t="s">
        <v>8307</v>
      </c>
      <c r="R491" t="s">
        <v>8313</v>
      </c>
      <c r="S491" s="17">
        <f t="shared" si="37"/>
        <v>40882.481666666667</v>
      </c>
      <c r="T491" s="17">
        <f t="shared" si="38"/>
        <v>40913.481249999997</v>
      </c>
      <c r="U491" s="25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7">
        <f t="shared" si="36"/>
        <v>0</v>
      </c>
      <c r="P492" t="s">
        <v>8268</v>
      </c>
      <c r="Q492" s="13" t="s">
        <v>8307</v>
      </c>
      <c r="R492" t="s">
        <v>8313</v>
      </c>
      <c r="S492" s="17">
        <f t="shared" si="37"/>
        <v>41113.968576388892</v>
      </c>
      <c r="T492" s="17">
        <f t="shared" si="38"/>
        <v>41143.968576388892</v>
      </c>
      <c r="U492" s="25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7">
        <f t="shared" si="36"/>
        <v>0</v>
      </c>
      <c r="P493" t="s">
        <v>8268</v>
      </c>
      <c r="Q493" s="13" t="s">
        <v>8307</v>
      </c>
      <c r="R493" t="s">
        <v>8313</v>
      </c>
      <c r="S493" s="17">
        <f t="shared" si="37"/>
        <v>42366.982627314821</v>
      </c>
      <c r="T493" s="17">
        <f t="shared" si="38"/>
        <v>42396.982627314821</v>
      </c>
      <c r="U493" s="25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7">
        <f t="shared" si="36"/>
        <v>0</v>
      </c>
      <c r="P494" t="s">
        <v>8268</v>
      </c>
      <c r="Q494" s="13" t="s">
        <v>8307</v>
      </c>
      <c r="R494" t="s">
        <v>8313</v>
      </c>
      <c r="S494" s="17">
        <f t="shared" si="37"/>
        <v>42596.03506944445</v>
      </c>
      <c r="T494" s="17">
        <f t="shared" si="38"/>
        <v>42656.03506944445</v>
      </c>
      <c r="U494" s="25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7">
        <f t="shared" si="36"/>
        <v>0</v>
      </c>
      <c r="P495" t="s">
        <v>8268</v>
      </c>
      <c r="Q495" s="13" t="s">
        <v>8307</v>
      </c>
      <c r="R495" t="s">
        <v>8313</v>
      </c>
      <c r="S495" s="17">
        <f t="shared" si="37"/>
        <v>42114.726134259254</v>
      </c>
      <c r="T495" s="17">
        <f t="shared" si="38"/>
        <v>42144.726134259254</v>
      </c>
      <c r="U495" s="2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7">
        <f t="shared" si="36"/>
        <v>10.33</v>
      </c>
      <c r="P496" t="s">
        <v>8268</v>
      </c>
      <c r="Q496" s="13" t="s">
        <v>8307</v>
      </c>
      <c r="R496" t="s">
        <v>8313</v>
      </c>
      <c r="S496" s="17">
        <f t="shared" si="37"/>
        <v>41799.830613425926</v>
      </c>
      <c r="T496" s="17">
        <f t="shared" si="38"/>
        <v>41823.125</v>
      </c>
      <c r="U496" s="25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7">
        <f t="shared" si="36"/>
        <v>0</v>
      </c>
      <c r="P497" t="s">
        <v>8268</v>
      </c>
      <c r="Q497" s="13" t="s">
        <v>8307</v>
      </c>
      <c r="R497" t="s">
        <v>8313</v>
      </c>
      <c r="S497" s="17">
        <f t="shared" si="37"/>
        <v>42171.827604166669</v>
      </c>
      <c r="T497" s="17">
        <f t="shared" si="38"/>
        <v>42201.827604166669</v>
      </c>
      <c r="U497" s="25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7">
        <f t="shared" si="36"/>
        <v>1</v>
      </c>
      <c r="P498" t="s">
        <v>8268</v>
      </c>
      <c r="Q498" s="13" t="s">
        <v>8307</v>
      </c>
      <c r="R498" t="s">
        <v>8313</v>
      </c>
      <c r="S498" s="17">
        <f t="shared" si="37"/>
        <v>41620.93141203704</v>
      </c>
      <c r="T498" s="17">
        <f t="shared" si="38"/>
        <v>41680.93141203704</v>
      </c>
      <c r="U498" s="25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7">
        <f t="shared" si="36"/>
        <v>10</v>
      </c>
      <c r="P499" t="s">
        <v>8268</v>
      </c>
      <c r="Q499" s="13" t="s">
        <v>8307</v>
      </c>
      <c r="R499" t="s">
        <v>8313</v>
      </c>
      <c r="S499" s="17">
        <f t="shared" si="37"/>
        <v>41945.037789351853</v>
      </c>
      <c r="T499" s="17">
        <f t="shared" si="38"/>
        <v>41998.208333333328</v>
      </c>
      <c r="U499" s="25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7">
        <f t="shared" si="36"/>
        <v>136.09</v>
      </c>
      <c r="P500" t="s">
        <v>8268</v>
      </c>
      <c r="Q500" s="13" t="s">
        <v>8307</v>
      </c>
      <c r="R500" t="s">
        <v>8313</v>
      </c>
      <c r="S500" s="17">
        <f t="shared" si="37"/>
        <v>40858.762141203704</v>
      </c>
      <c r="T500" s="17">
        <f t="shared" si="38"/>
        <v>40900.762141203704</v>
      </c>
      <c r="U500" s="25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7">
        <f t="shared" si="36"/>
        <v>73.459999999999994</v>
      </c>
      <c r="P501" t="s">
        <v>8268</v>
      </c>
      <c r="Q501" s="13" t="s">
        <v>8307</v>
      </c>
      <c r="R501" t="s">
        <v>8313</v>
      </c>
      <c r="S501" s="17">
        <f t="shared" si="37"/>
        <v>40043.895462962959</v>
      </c>
      <c r="T501" s="17">
        <f t="shared" si="38"/>
        <v>40098.874305555553</v>
      </c>
      <c r="U501" s="25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7">
        <f t="shared" si="36"/>
        <v>53.75</v>
      </c>
      <c r="P502" t="s">
        <v>8268</v>
      </c>
      <c r="Q502" s="13" t="s">
        <v>8307</v>
      </c>
      <c r="R502" t="s">
        <v>8313</v>
      </c>
      <c r="S502" s="17">
        <f t="shared" si="37"/>
        <v>40247.886006944449</v>
      </c>
      <c r="T502" s="17">
        <f t="shared" si="38"/>
        <v>40306.927777777775</v>
      </c>
      <c r="U502" s="25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7">
        <f t="shared" si="36"/>
        <v>0</v>
      </c>
      <c r="P503" t="s">
        <v>8268</v>
      </c>
      <c r="Q503" s="13" t="s">
        <v>8307</v>
      </c>
      <c r="R503" t="s">
        <v>8313</v>
      </c>
      <c r="S503" s="17">
        <f t="shared" si="37"/>
        <v>40703.234386574077</v>
      </c>
      <c r="T503" s="17">
        <f t="shared" si="38"/>
        <v>40733.234386574077</v>
      </c>
      <c r="U503" s="25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7">
        <f t="shared" si="36"/>
        <v>57.5</v>
      </c>
      <c r="P504" t="s">
        <v>8268</v>
      </c>
      <c r="Q504" s="13" t="s">
        <v>8307</v>
      </c>
      <c r="R504" t="s">
        <v>8313</v>
      </c>
      <c r="S504" s="17">
        <f t="shared" si="37"/>
        <v>40956.553530092591</v>
      </c>
      <c r="T504" s="17">
        <f t="shared" si="38"/>
        <v>40986.511863425927</v>
      </c>
      <c r="U504" s="25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7">
        <f t="shared" si="36"/>
        <v>12.67</v>
      </c>
      <c r="P505" t="s">
        <v>8268</v>
      </c>
      <c r="Q505" s="13" t="s">
        <v>8307</v>
      </c>
      <c r="R505" t="s">
        <v>8313</v>
      </c>
      <c r="S505" s="17">
        <f t="shared" si="37"/>
        <v>41991.526655092588</v>
      </c>
      <c r="T505" s="17">
        <f t="shared" si="38"/>
        <v>42021.526655092588</v>
      </c>
      <c r="U505" s="2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7">
        <f t="shared" si="36"/>
        <v>67</v>
      </c>
      <c r="P506" t="s">
        <v>8268</v>
      </c>
      <c r="Q506" s="13" t="s">
        <v>8307</v>
      </c>
      <c r="R506" t="s">
        <v>8313</v>
      </c>
      <c r="S506" s="17">
        <f t="shared" si="37"/>
        <v>40949.98364583333</v>
      </c>
      <c r="T506" s="17">
        <f t="shared" si="38"/>
        <v>41009.941979166666</v>
      </c>
      <c r="U506" s="25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7">
        <f t="shared" si="36"/>
        <v>3.71</v>
      </c>
      <c r="P507" t="s">
        <v>8268</v>
      </c>
      <c r="Q507" s="13" t="s">
        <v>8307</v>
      </c>
      <c r="R507" t="s">
        <v>8313</v>
      </c>
      <c r="S507" s="17">
        <f t="shared" si="37"/>
        <v>42318.098217592589</v>
      </c>
      <c r="T507" s="17">
        <f t="shared" si="38"/>
        <v>42363.098217592589</v>
      </c>
      <c r="U507" s="25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7">
        <f t="shared" si="36"/>
        <v>250</v>
      </c>
      <c r="P508" t="s">
        <v>8268</v>
      </c>
      <c r="Q508" s="13" t="s">
        <v>8307</v>
      </c>
      <c r="R508" t="s">
        <v>8313</v>
      </c>
      <c r="S508" s="17">
        <f t="shared" si="37"/>
        <v>41466.552314814813</v>
      </c>
      <c r="T508" s="17">
        <f t="shared" si="38"/>
        <v>41496.552314814813</v>
      </c>
      <c r="U508" s="25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7">
        <f t="shared" si="36"/>
        <v>64</v>
      </c>
      <c r="P509" t="s">
        <v>8268</v>
      </c>
      <c r="Q509" s="13" t="s">
        <v>8307</v>
      </c>
      <c r="R509" t="s">
        <v>8313</v>
      </c>
      <c r="S509" s="17">
        <f t="shared" si="37"/>
        <v>41156.958993055552</v>
      </c>
      <c r="T509" s="17">
        <f t="shared" si="38"/>
        <v>41201.958993055552</v>
      </c>
      <c r="U509" s="25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7">
        <f t="shared" si="36"/>
        <v>133.33000000000001</v>
      </c>
      <c r="P510" t="s">
        <v>8268</v>
      </c>
      <c r="Q510" s="13" t="s">
        <v>8307</v>
      </c>
      <c r="R510" t="s">
        <v>8313</v>
      </c>
      <c r="S510" s="17">
        <f t="shared" si="37"/>
        <v>40995.024317129632</v>
      </c>
      <c r="T510" s="17">
        <f t="shared" si="38"/>
        <v>41054.593055555553</v>
      </c>
      <c r="U510" s="25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7">
        <f t="shared" si="36"/>
        <v>10</v>
      </c>
      <c r="P511" t="s">
        <v>8268</v>
      </c>
      <c r="Q511" s="13" t="s">
        <v>8307</v>
      </c>
      <c r="R511" t="s">
        <v>8313</v>
      </c>
      <c r="S511" s="17">
        <f t="shared" si="37"/>
        <v>42153.631597222222</v>
      </c>
      <c r="T511" s="17">
        <f t="shared" si="38"/>
        <v>42183.631597222222</v>
      </c>
      <c r="U511" s="25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7">
        <f t="shared" si="36"/>
        <v>0</v>
      </c>
      <c r="P512" t="s">
        <v>8268</v>
      </c>
      <c r="Q512" s="13" t="s">
        <v>8307</v>
      </c>
      <c r="R512" t="s">
        <v>8313</v>
      </c>
      <c r="S512" s="17">
        <f t="shared" si="37"/>
        <v>42400.176377314812</v>
      </c>
      <c r="T512" s="17">
        <f t="shared" si="38"/>
        <v>42430.176377314812</v>
      </c>
      <c r="U512" s="25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7">
        <f t="shared" si="36"/>
        <v>30</v>
      </c>
      <c r="P513" t="s">
        <v>8268</v>
      </c>
      <c r="Q513" s="13" t="s">
        <v>8307</v>
      </c>
      <c r="R513" t="s">
        <v>8313</v>
      </c>
      <c r="S513" s="17">
        <f t="shared" si="37"/>
        <v>41340.303032407406</v>
      </c>
      <c r="T513" s="17">
        <f t="shared" si="38"/>
        <v>41370.261365740742</v>
      </c>
      <c r="U513" s="25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7">
        <f t="shared" ref="O514:O577" si="41">IFERROR(ROUND(E514/M514,2),0)</f>
        <v>5.5</v>
      </c>
      <c r="P514" t="s">
        <v>8268</v>
      </c>
      <c r="Q514" s="13" t="s">
        <v>8307</v>
      </c>
      <c r="R514" t="s">
        <v>8313</v>
      </c>
      <c r="S514" s="17">
        <f t="shared" si="37"/>
        <v>42649.742210648154</v>
      </c>
      <c r="T514" s="17">
        <f t="shared" si="38"/>
        <v>42694.783877314811</v>
      </c>
      <c r="U514" s="25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7">
        <f t="shared" si="41"/>
        <v>102.38</v>
      </c>
      <c r="P515" t="s">
        <v>8268</v>
      </c>
      <c r="Q515" s="13" t="s">
        <v>8307</v>
      </c>
      <c r="R515" t="s">
        <v>8313</v>
      </c>
      <c r="S515" s="17">
        <f t="shared" ref="S515:S578" si="42">(((K515/60)/60)/24)+DATE(1970,1,1)</f>
        <v>42552.653993055559</v>
      </c>
      <c r="T515" s="17">
        <f t="shared" ref="T515:T578" si="43">(((J515/60)/60)/24)+DATE(1970,1,1)</f>
        <v>42597.291666666672</v>
      </c>
      <c r="U515" s="25">
        <f t="shared" si="39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7">
        <f t="shared" si="41"/>
        <v>16.670000000000002</v>
      </c>
      <c r="P516" t="s">
        <v>8268</v>
      </c>
      <c r="Q516" s="13" t="s">
        <v>8307</v>
      </c>
      <c r="R516" t="s">
        <v>8313</v>
      </c>
      <c r="S516" s="17">
        <f t="shared" si="42"/>
        <v>41830.613969907405</v>
      </c>
      <c r="T516" s="17">
        <f t="shared" si="43"/>
        <v>41860.613969907405</v>
      </c>
      <c r="U516" s="25">
        <f t="shared" ref="U516:U579" si="44">YEAR(S516)</f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7">
        <f t="shared" si="41"/>
        <v>725.03</v>
      </c>
      <c r="P517" t="s">
        <v>8268</v>
      </c>
      <c r="Q517" s="13" t="s">
        <v>8307</v>
      </c>
      <c r="R517" t="s">
        <v>8313</v>
      </c>
      <c r="S517" s="17">
        <f t="shared" si="42"/>
        <v>42327.490752314814</v>
      </c>
      <c r="T517" s="17">
        <f t="shared" si="43"/>
        <v>42367.490752314814</v>
      </c>
      <c r="U517" s="25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7">
        <f t="shared" si="41"/>
        <v>0</v>
      </c>
      <c r="P518" t="s">
        <v>8268</v>
      </c>
      <c r="Q518" s="13" t="s">
        <v>8307</v>
      </c>
      <c r="R518" t="s">
        <v>8313</v>
      </c>
      <c r="S518" s="17">
        <f t="shared" si="42"/>
        <v>42091.778703703705</v>
      </c>
      <c r="T518" s="17">
        <f t="shared" si="43"/>
        <v>42151.778703703705</v>
      </c>
      <c r="U518" s="25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7">
        <f t="shared" si="41"/>
        <v>68.33</v>
      </c>
      <c r="P519" t="s">
        <v>8268</v>
      </c>
      <c r="Q519" s="13" t="s">
        <v>8307</v>
      </c>
      <c r="R519" t="s">
        <v>8313</v>
      </c>
      <c r="S519" s="17">
        <f t="shared" si="42"/>
        <v>42738.615289351852</v>
      </c>
      <c r="T519" s="17">
        <f t="shared" si="43"/>
        <v>42768.615289351852</v>
      </c>
      <c r="U519" s="25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7">
        <f t="shared" si="41"/>
        <v>0</v>
      </c>
      <c r="P520" t="s">
        <v>8268</v>
      </c>
      <c r="Q520" s="13" t="s">
        <v>8307</v>
      </c>
      <c r="R520" t="s">
        <v>8313</v>
      </c>
      <c r="S520" s="17">
        <f t="shared" si="42"/>
        <v>42223.616018518514</v>
      </c>
      <c r="T520" s="17">
        <f t="shared" si="43"/>
        <v>42253.615277777775</v>
      </c>
      <c r="U520" s="25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7">
        <f t="shared" si="41"/>
        <v>39.229999999999997</v>
      </c>
      <c r="P521" t="s">
        <v>8268</v>
      </c>
      <c r="Q521" s="13" t="s">
        <v>8307</v>
      </c>
      <c r="R521" t="s">
        <v>8313</v>
      </c>
      <c r="S521" s="17">
        <f t="shared" si="42"/>
        <v>41218.391446759262</v>
      </c>
      <c r="T521" s="17">
        <f t="shared" si="43"/>
        <v>41248.391446759262</v>
      </c>
      <c r="U521" s="25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7">
        <f t="shared" si="41"/>
        <v>150.15</v>
      </c>
      <c r="P522" t="s">
        <v>8269</v>
      </c>
      <c r="Q522" s="13" t="s">
        <v>8314</v>
      </c>
      <c r="R522" t="s">
        <v>8315</v>
      </c>
      <c r="S522" s="17">
        <f t="shared" si="42"/>
        <v>42318.702094907407</v>
      </c>
      <c r="T522" s="17">
        <f t="shared" si="43"/>
        <v>42348.702094907407</v>
      </c>
      <c r="U522" s="25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7">
        <f t="shared" si="41"/>
        <v>93.43</v>
      </c>
      <c r="P523" t="s">
        <v>8269</v>
      </c>
      <c r="Q523" s="13" t="s">
        <v>8314</v>
      </c>
      <c r="R523" t="s">
        <v>8315</v>
      </c>
      <c r="S523" s="17">
        <f t="shared" si="42"/>
        <v>42646.092812499999</v>
      </c>
      <c r="T523" s="17">
        <f t="shared" si="43"/>
        <v>42675.207638888889</v>
      </c>
      <c r="U523" s="25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7">
        <f t="shared" si="41"/>
        <v>110.97</v>
      </c>
      <c r="P524" t="s">
        <v>8269</v>
      </c>
      <c r="Q524" s="13" t="s">
        <v>8314</v>
      </c>
      <c r="R524" t="s">
        <v>8315</v>
      </c>
      <c r="S524" s="17">
        <f t="shared" si="42"/>
        <v>42430.040798611109</v>
      </c>
      <c r="T524" s="17">
        <f t="shared" si="43"/>
        <v>42449.999131944445</v>
      </c>
      <c r="U524" s="25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7">
        <f t="shared" si="41"/>
        <v>71.790000000000006</v>
      </c>
      <c r="P525" t="s">
        <v>8269</v>
      </c>
      <c r="Q525" s="13" t="s">
        <v>8314</v>
      </c>
      <c r="R525" t="s">
        <v>8315</v>
      </c>
      <c r="S525" s="17">
        <f t="shared" si="42"/>
        <v>42238.13282407407</v>
      </c>
      <c r="T525" s="17">
        <f t="shared" si="43"/>
        <v>42268.13282407407</v>
      </c>
      <c r="U525" s="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7">
        <f t="shared" si="41"/>
        <v>29.26</v>
      </c>
      <c r="P526" t="s">
        <v>8269</v>
      </c>
      <c r="Q526" s="13" t="s">
        <v>8314</v>
      </c>
      <c r="R526" t="s">
        <v>8315</v>
      </c>
      <c r="S526" s="17">
        <f t="shared" si="42"/>
        <v>42492.717233796298</v>
      </c>
      <c r="T526" s="17">
        <f t="shared" si="43"/>
        <v>42522.717233796298</v>
      </c>
      <c r="U526" s="25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7">
        <f t="shared" si="41"/>
        <v>1000</v>
      </c>
      <c r="P527" t="s">
        <v>8269</v>
      </c>
      <c r="Q527" s="13" t="s">
        <v>8314</v>
      </c>
      <c r="R527" t="s">
        <v>8315</v>
      </c>
      <c r="S527" s="17">
        <f t="shared" si="42"/>
        <v>41850.400937500002</v>
      </c>
      <c r="T527" s="17">
        <f t="shared" si="43"/>
        <v>41895.400937500002</v>
      </c>
      <c r="U527" s="25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7">
        <f t="shared" si="41"/>
        <v>74.349999999999994</v>
      </c>
      <c r="P528" t="s">
        <v>8269</v>
      </c>
      <c r="Q528" s="13" t="s">
        <v>8314</v>
      </c>
      <c r="R528" t="s">
        <v>8315</v>
      </c>
      <c r="S528" s="17">
        <f t="shared" si="42"/>
        <v>42192.591944444444</v>
      </c>
      <c r="T528" s="17">
        <f t="shared" si="43"/>
        <v>42223.708333333328</v>
      </c>
      <c r="U528" s="25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7">
        <f t="shared" si="41"/>
        <v>63.83</v>
      </c>
      <c r="P529" t="s">
        <v>8269</v>
      </c>
      <c r="Q529" s="13" t="s">
        <v>8314</v>
      </c>
      <c r="R529" t="s">
        <v>8315</v>
      </c>
      <c r="S529" s="17">
        <f t="shared" si="42"/>
        <v>42753.205625000002</v>
      </c>
      <c r="T529" s="17">
        <f t="shared" si="43"/>
        <v>42783.670138888891</v>
      </c>
      <c r="U529" s="25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7">
        <f t="shared" si="41"/>
        <v>44.33</v>
      </c>
      <c r="P530" t="s">
        <v>8269</v>
      </c>
      <c r="Q530" s="13" t="s">
        <v>8314</v>
      </c>
      <c r="R530" t="s">
        <v>8315</v>
      </c>
      <c r="S530" s="17">
        <f t="shared" si="42"/>
        <v>42155.920219907406</v>
      </c>
      <c r="T530" s="17">
        <f t="shared" si="43"/>
        <v>42176.888888888891</v>
      </c>
      <c r="U530" s="25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7">
        <f t="shared" si="41"/>
        <v>86.94</v>
      </c>
      <c r="P531" t="s">
        <v>8269</v>
      </c>
      <c r="Q531" s="13" t="s">
        <v>8314</v>
      </c>
      <c r="R531" t="s">
        <v>8315</v>
      </c>
      <c r="S531" s="17">
        <f t="shared" si="42"/>
        <v>42725.031180555554</v>
      </c>
      <c r="T531" s="17">
        <f t="shared" si="43"/>
        <v>42746.208333333328</v>
      </c>
      <c r="U531" s="25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7">
        <f t="shared" si="41"/>
        <v>126.55</v>
      </c>
      <c r="P532" t="s">
        <v>8269</v>
      </c>
      <c r="Q532" s="13" t="s">
        <v>8314</v>
      </c>
      <c r="R532" t="s">
        <v>8315</v>
      </c>
      <c r="S532" s="17">
        <f t="shared" si="42"/>
        <v>42157.591064814813</v>
      </c>
      <c r="T532" s="17">
        <f t="shared" si="43"/>
        <v>42179.083333333328</v>
      </c>
      <c r="U532" s="25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7">
        <f t="shared" si="41"/>
        <v>129.03</v>
      </c>
      <c r="P533" t="s">
        <v>8269</v>
      </c>
      <c r="Q533" s="13" t="s">
        <v>8314</v>
      </c>
      <c r="R533" t="s">
        <v>8315</v>
      </c>
      <c r="S533" s="17">
        <f t="shared" si="42"/>
        <v>42676.065150462964</v>
      </c>
      <c r="T533" s="17">
        <f t="shared" si="43"/>
        <v>42721.290972222225</v>
      </c>
      <c r="U533" s="25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7">
        <f t="shared" si="41"/>
        <v>71.239999999999995</v>
      </c>
      <c r="P534" t="s">
        <v>8269</v>
      </c>
      <c r="Q534" s="13" t="s">
        <v>8314</v>
      </c>
      <c r="R534" t="s">
        <v>8315</v>
      </c>
      <c r="S534" s="17">
        <f t="shared" si="42"/>
        <v>42473.007037037038</v>
      </c>
      <c r="T534" s="17">
        <f t="shared" si="43"/>
        <v>42503.007037037038</v>
      </c>
      <c r="U534" s="25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7">
        <f t="shared" si="41"/>
        <v>117.88</v>
      </c>
      <c r="P535" t="s">
        <v>8269</v>
      </c>
      <c r="Q535" s="13" t="s">
        <v>8314</v>
      </c>
      <c r="R535" t="s">
        <v>8315</v>
      </c>
      <c r="S535" s="17">
        <f t="shared" si="42"/>
        <v>42482.43478009259</v>
      </c>
      <c r="T535" s="17">
        <f t="shared" si="43"/>
        <v>42506.43478009259</v>
      </c>
      <c r="U535" s="2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7">
        <f t="shared" si="41"/>
        <v>327.08</v>
      </c>
      <c r="P536" t="s">
        <v>8269</v>
      </c>
      <c r="Q536" s="13" t="s">
        <v>8314</v>
      </c>
      <c r="R536" t="s">
        <v>8315</v>
      </c>
      <c r="S536" s="17">
        <f t="shared" si="42"/>
        <v>42270.810995370368</v>
      </c>
      <c r="T536" s="17">
        <f t="shared" si="43"/>
        <v>42309.958333333328</v>
      </c>
      <c r="U536" s="25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7">
        <f t="shared" si="41"/>
        <v>34.75</v>
      </c>
      <c r="P537" t="s">
        <v>8269</v>
      </c>
      <c r="Q537" s="13" t="s">
        <v>8314</v>
      </c>
      <c r="R537" t="s">
        <v>8315</v>
      </c>
      <c r="S537" s="17">
        <f t="shared" si="42"/>
        <v>42711.545196759253</v>
      </c>
      <c r="T537" s="17">
        <f t="shared" si="43"/>
        <v>42741.545196759253</v>
      </c>
      <c r="U537" s="25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7">
        <f t="shared" si="41"/>
        <v>100.06</v>
      </c>
      <c r="P538" t="s">
        <v>8269</v>
      </c>
      <c r="Q538" s="13" t="s">
        <v>8314</v>
      </c>
      <c r="R538" t="s">
        <v>8315</v>
      </c>
      <c r="S538" s="17">
        <f t="shared" si="42"/>
        <v>42179.344988425932</v>
      </c>
      <c r="T538" s="17">
        <f t="shared" si="43"/>
        <v>42219.75</v>
      </c>
      <c r="U538" s="25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7">
        <f t="shared" si="41"/>
        <v>40.85</v>
      </c>
      <c r="P539" t="s">
        <v>8269</v>
      </c>
      <c r="Q539" s="13" t="s">
        <v>8314</v>
      </c>
      <c r="R539" t="s">
        <v>8315</v>
      </c>
      <c r="S539" s="17">
        <f t="shared" si="42"/>
        <v>42282.768414351856</v>
      </c>
      <c r="T539" s="17">
        <f t="shared" si="43"/>
        <v>42312.810081018513</v>
      </c>
      <c r="U539" s="25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7">
        <f t="shared" si="41"/>
        <v>252.02</v>
      </c>
      <c r="P540" t="s">
        <v>8269</v>
      </c>
      <c r="Q540" s="13" t="s">
        <v>8314</v>
      </c>
      <c r="R540" t="s">
        <v>8315</v>
      </c>
      <c r="S540" s="17">
        <f t="shared" si="42"/>
        <v>42473.794710648144</v>
      </c>
      <c r="T540" s="17">
        <f t="shared" si="43"/>
        <v>42503.794710648144</v>
      </c>
      <c r="U540" s="25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7">
        <f t="shared" si="41"/>
        <v>25.16</v>
      </c>
      <c r="P541" t="s">
        <v>8269</v>
      </c>
      <c r="Q541" s="13" t="s">
        <v>8314</v>
      </c>
      <c r="R541" t="s">
        <v>8315</v>
      </c>
      <c r="S541" s="17">
        <f t="shared" si="42"/>
        <v>42535.049849537041</v>
      </c>
      <c r="T541" s="17">
        <f t="shared" si="43"/>
        <v>42556.049849537041</v>
      </c>
      <c r="U541" s="25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7">
        <f t="shared" si="41"/>
        <v>1</v>
      </c>
      <c r="P542" t="s">
        <v>8270</v>
      </c>
      <c r="Q542" s="13" t="s">
        <v>8316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 s="25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7">
        <f t="shared" si="41"/>
        <v>25</v>
      </c>
      <c r="P543" t="s">
        <v>8270</v>
      </c>
      <c r="Q543" s="13" t="s">
        <v>8316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 s="25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7">
        <f t="shared" si="41"/>
        <v>1</v>
      </c>
      <c r="P544" t="s">
        <v>8270</v>
      </c>
      <c r="Q544" s="13" t="s">
        <v>8316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 s="25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7">
        <f t="shared" si="41"/>
        <v>35</v>
      </c>
      <c r="P545" t="s">
        <v>8270</v>
      </c>
      <c r="Q545" s="13" t="s">
        <v>8316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 s="2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7">
        <f t="shared" si="41"/>
        <v>3</v>
      </c>
      <c r="P546" t="s">
        <v>8270</v>
      </c>
      <c r="Q546" s="13" t="s">
        <v>8316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 s="25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7">
        <f t="shared" si="41"/>
        <v>402.71</v>
      </c>
      <c r="P547" t="s">
        <v>8270</v>
      </c>
      <c r="Q547" s="13" t="s">
        <v>8316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 s="25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7">
        <f t="shared" si="41"/>
        <v>26</v>
      </c>
      <c r="P548" t="s">
        <v>8270</v>
      </c>
      <c r="Q548" s="13" t="s">
        <v>8316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 s="25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7">
        <f t="shared" si="41"/>
        <v>0</v>
      </c>
      <c r="P549" t="s">
        <v>8270</v>
      </c>
      <c r="Q549" s="13" t="s">
        <v>8316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 s="25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7">
        <f t="shared" si="41"/>
        <v>9</v>
      </c>
      <c r="P550" t="s">
        <v>8270</v>
      </c>
      <c r="Q550" s="13" t="s">
        <v>8316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 s="25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7">
        <f t="shared" si="41"/>
        <v>8.5</v>
      </c>
      <c r="P551" t="s">
        <v>8270</v>
      </c>
      <c r="Q551" s="13" t="s">
        <v>8316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 s="25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7">
        <f t="shared" si="41"/>
        <v>8.75</v>
      </c>
      <c r="P552" t="s">
        <v>8270</v>
      </c>
      <c r="Q552" s="13" t="s">
        <v>8316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 s="25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7">
        <f t="shared" si="41"/>
        <v>135.04</v>
      </c>
      <c r="P553" t="s">
        <v>8270</v>
      </c>
      <c r="Q553" s="13" t="s">
        <v>8316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 s="25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7">
        <f t="shared" si="41"/>
        <v>0</v>
      </c>
      <c r="P554" t="s">
        <v>8270</v>
      </c>
      <c r="Q554" s="13" t="s">
        <v>8316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 s="25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7">
        <f t="shared" si="41"/>
        <v>20.5</v>
      </c>
      <c r="P555" t="s">
        <v>8270</v>
      </c>
      <c r="Q555" s="13" t="s">
        <v>8316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 s="2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7">
        <f t="shared" si="41"/>
        <v>64.36</v>
      </c>
      <c r="P556" t="s">
        <v>8270</v>
      </c>
      <c r="Q556" s="13" t="s">
        <v>8316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 s="25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7">
        <f t="shared" si="41"/>
        <v>0</v>
      </c>
      <c r="P557" t="s">
        <v>8270</v>
      </c>
      <c r="Q557" s="13" t="s">
        <v>8316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 s="25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7">
        <f t="shared" si="41"/>
        <v>200</v>
      </c>
      <c r="P558" t="s">
        <v>8270</v>
      </c>
      <c r="Q558" s="13" t="s">
        <v>8316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 s="25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7">
        <f t="shared" si="41"/>
        <v>68.3</v>
      </c>
      <c r="P559" t="s">
        <v>8270</v>
      </c>
      <c r="Q559" s="13" t="s">
        <v>8316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 s="25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7">
        <f t="shared" si="41"/>
        <v>0</v>
      </c>
      <c r="P560" t="s">
        <v>8270</v>
      </c>
      <c r="Q560" s="13" t="s">
        <v>8316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 s="25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7">
        <f t="shared" si="41"/>
        <v>50</v>
      </c>
      <c r="P561" t="s">
        <v>8270</v>
      </c>
      <c r="Q561" s="13" t="s">
        <v>8316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 s="25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7">
        <f t="shared" si="41"/>
        <v>4</v>
      </c>
      <c r="P562" t="s">
        <v>8270</v>
      </c>
      <c r="Q562" s="13" t="s">
        <v>8316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 s="25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7">
        <f t="shared" si="41"/>
        <v>27.5</v>
      </c>
      <c r="P563" t="s">
        <v>8270</v>
      </c>
      <c r="Q563" s="13" t="s">
        <v>8316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 s="25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7">
        <f t="shared" si="41"/>
        <v>0</v>
      </c>
      <c r="P564" t="s">
        <v>8270</v>
      </c>
      <c r="Q564" s="13" t="s">
        <v>8316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 s="25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7">
        <f t="shared" si="41"/>
        <v>34</v>
      </c>
      <c r="P565" t="s">
        <v>8270</v>
      </c>
      <c r="Q565" s="13" t="s">
        <v>8316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 s="2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7">
        <f t="shared" si="41"/>
        <v>1</v>
      </c>
      <c r="P566" t="s">
        <v>8270</v>
      </c>
      <c r="Q566" s="13" t="s">
        <v>8316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 s="25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7">
        <f t="shared" si="41"/>
        <v>0</v>
      </c>
      <c r="P567" t="s">
        <v>8270</v>
      </c>
      <c r="Q567" s="13" t="s">
        <v>8316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 s="25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7">
        <f t="shared" si="41"/>
        <v>1</v>
      </c>
      <c r="P568" t="s">
        <v>8270</v>
      </c>
      <c r="Q568" s="13" t="s">
        <v>8316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 s="25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7">
        <f t="shared" si="41"/>
        <v>0</v>
      </c>
      <c r="P569" t="s">
        <v>8270</v>
      </c>
      <c r="Q569" s="13" t="s">
        <v>8316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 s="25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7">
        <f t="shared" si="41"/>
        <v>49</v>
      </c>
      <c r="P570" t="s">
        <v>8270</v>
      </c>
      <c r="Q570" s="13" t="s">
        <v>8316</v>
      </c>
      <c r="R570" t="s">
        <v>8317</v>
      </c>
      <c r="S570" s="17">
        <f t="shared" si="42"/>
        <v>42348.9215625</v>
      </c>
      <c r="T570" s="17">
        <f t="shared" si="43"/>
        <v>42385.458333333328</v>
      </c>
      <c r="U570" s="25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7">
        <f t="shared" si="41"/>
        <v>20</v>
      </c>
      <c r="P571" t="s">
        <v>8270</v>
      </c>
      <c r="Q571" s="13" t="s">
        <v>8316</v>
      </c>
      <c r="R571" t="s">
        <v>8317</v>
      </c>
      <c r="S571" s="17">
        <f t="shared" si="42"/>
        <v>42340.847361111111</v>
      </c>
      <c r="T571" s="17">
        <f t="shared" si="43"/>
        <v>42370.847361111111</v>
      </c>
      <c r="U571" s="25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7">
        <f t="shared" si="41"/>
        <v>142</v>
      </c>
      <c r="P572" t="s">
        <v>8270</v>
      </c>
      <c r="Q572" s="13" t="s">
        <v>8316</v>
      </c>
      <c r="R572" t="s">
        <v>8317</v>
      </c>
      <c r="S572" s="17">
        <f t="shared" si="42"/>
        <v>42388.798252314817</v>
      </c>
      <c r="T572" s="17">
        <f t="shared" si="43"/>
        <v>42418.798252314817</v>
      </c>
      <c r="U572" s="25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7">
        <f t="shared" si="41"/>
        <v>53</v>
      </c>
      <c r="P573" t="s">
        <v>8270</v>
      </c>
      <c r="Q573" s="13" t="s">
        <v>8316</v>
      </c>
      <c r="R573" t="s">
        <v>8317</v>
      </c>
      <c r="S573" s="17">
        <f t="shared" si="42"/>
        <v>42192.816238425927</v>
      </c>
      <c r="T573" s="17">
        <f t="shared" si="43"/>
        <v>42212.165972222225</v>
      </c>
      <c r="U573" s="25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7">
        <f t="shared" si="41"/>
        <v>0</v>
      </c>
      <c r="P574" t="s">
        <v>8270</v>
      </c>
      <c r="Q574" s="13" t="s">
        <v>8316</v>
      </c>
      <c r="R574" t="s">
        <v>8317</v>
      </c>
      <c r="S574" s="17">
        <f t="shared" si="42"/>
        <v>42282.71629629629</v>
      </c>
      <c r="T574" s="17">
        <f t="shared" si="43"/>
        <v>42312.757962962962</v>
      </c>
      <c r="U574" s="25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7">
        <f t="shared" si="41"/>
        <v>38.44</v>
      </c>
      <c r="P575" t="s">
        <v>8270</v>
      </c>
      <c r="Q575" s="13" t="s">
        <v>8316</v>
      </c>
      <c r="R575" t="s">
        <v>8317</v>
      </c>
      <c r="S575" s="17">
        <f t="shared" si="42"/>
        <v>41963.050127314811</v>
      </c>
      <c r="T575" s="17">
        <f t="shared" si="43"/>
        <v>42022.05</v>
      </c>
      <c r="U575" s="2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7">
        <f t="shared" si="41"/>
        <v>20</v>
      </c>
      <c r="P576" t="s">
        <v>8270</v>
      </c>
      <c r="Q576" s="13" t="s">
        <v>8316</v>
      </c>
      <c r="R576" t="s">
        <v>8317</v>
      </c>
      <c r="S576" s="17">
        <f t="shared" si="42"/>
        <v>42632.443368055552</v>
      </c>
      <c r="T576" s="17">
        <f t="shared" si="43"/>
        <v>42662.443368055552</v>
      </c>
      <c r="U576" s="25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7">
        <f t="shared" si="41"/>
        <v>64.75</v>
      </c>
      <c r="P577" t="s">
        <v>8270</v>
      </c>
      <c r="Q577" s="13" t="s">
        <v>8316</v>
      </c>
      <c r="R577" t="s">
        <v>8317</v>
      </c>
      <c r="S577" s="17">
        <f t="shared" si="42"/>
        <v>42138.692627314813</v>
      </c>
      <c r="T577" s="17">
        <f t="shared" si="43"/>
        <v>42168.692627314813</v>
      </c>
      <c r="U577" s="25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7">
        <f t="shared" ref="O578:O641" si="46">IFERROR(ROUND(E578/M578,2),0)</f>
        <v>1</v>
      </c>
      <c r="P578" t="s">
        <v>8270</v>
      </c>
      <c r="Q578" s="13" t="s">
        <v>8316</v>
      </c>
      <c r="R578" t="s">
        <v>8317</v>
      </c>
      <c r="S578" s="17">
        <f t="shared" si="42"/>
        <v>42031.471666666665</v>
      </c>
      <c r="T578" s="17">
        <f t="shared" si="43"/>
        <v>42091.43</v>
      </c>
      <c r="U578" s="25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7">
        <f t="shared" si="46"/>
        <v>10</v>
      </c>
      <c r="P579" t="s">
        <v>8270</v>
      </c>
      <c r="Q579" s="13" t="s">
        <v>8316</v>
      </c>
      <c r="R579" t="s">
        <v>8317</v>
      </c>
      <c r="S579" s="17">
        <f t="shared" ref="S579:S642" si="47">(((K579/60)/60)/24)+DATE(1970,1,1)</f>
        <v>42450.589143518519</v>
      </c>
      <c r="T579" s="17">
        <f t="shared" ref="T579:T642" si="48">(((J579/60)/60)/24)+DATE(1970,1,1)</f>
        <v>42510.589143518519</v>
      </c>
      <c r="U579" s="25">
        <f t="shared" si="44"/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7">
        <f t="shared" si="46"/>
        <v>2</v>
      </c>
      <c r="P580" t="s">
        <v>8270</v>
      </c>
      <c r="Q580" s="13" t="s">
        <v>8316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 s="25">
        <f t="shared" ref="U580:U643" si="49">YEAR(S580)</f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7">
        <f t="shared" si="46"/>
        <v>35</v>
      </c>
      <c r="P581" t="s">
        <v>8270</v>
      </c>
      <c r="Q581" s="13" t="s">
        <v>8316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 s="25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7">
        <f t="shared" si="46"/>
        <v>1</v>
      </c>
      <c r="P582" t="s">
        <v>8270</v>
      </c>
      <c r="Q582" s="13" t="s">
        <v>8316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 s="25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7">
        <f t="shared" si="46"/>
        <v>0</v>
      </c>
      <c r="P583" t="s">
        <v>8270</v>
      </c>
      <c r="Q583" s="13" t="s">
        <v>8316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 s="25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7">
        <f t="shared" si="46"/>
        <v>0</v>
      </c>
      <c r="P584" t="s">
        <v>8270</v>
      </c>
      <c r="Q584" s="13" t="s">
        <v>8316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 s="25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7">
        <f t="shared" si="46"/>
        <v>1</v>
      </c>
      <c r="P585" t="s">
        <v>8270</v>
      </c>
      <c r="Q585" s="13" t="s">
        <v>8316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 s="2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7">
        <f t="shared" si="46"/>
        <v>5</v>
      </c>
      <c r="P586" t="s">
        <v>8270</v>
      </c>
      <c r="Q586" s="13" t="s">
        <v>8316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 s="25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7">
        <f t="shared" si="46"/>
        <v>0</v>
      </c>
      <c r="P587" t="s">
        <v>8270</v>
      </c>
      <c r="Q587" s="13" t="s">
        <v>8316</v>
      </c>
      <c r="R587" t="s">
        <v>8317</v>
      </c>
      <c r="S587" s="17">
        <f t="shared" si="47"/>
        <v>42283.3909375</v>
      </c>
      <c r="T587" s="17">
        <f t="shared" si="48"/>
        <v>42339</v>
      </c>
      <c r="U587" s="25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7">
        <f t="shared" si="46"/>
        <v>14</v>
      </c>
      <c r="P588" t="s">
        <v>8270</v>
      </c>
      <c r="Q588" s="13" t="s">
        <v>8316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 s="25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7">
        <f t="shared" si="46"/>
        <v>389.29</v>
      </c>
      <c r="P589" t="s">
        <v>8270</v>
      </c>
      <c r="Q589" s="13" t="s">
        <v>8316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 s="25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7">
        <f t="shared" si="46"/>
        <v>150.5</v>
      </c>
      <c r="P590" t="s">
        <v>8270</v>
      </c>
      <c r="Q590" s="13" t="s">
        <v>8316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 s="25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7">
        <f t="shared" si="46"/>
        <v>1</v>
      </c>
      <c r="P591" t="s">
        <v>8270</v>
      </c>
      <c r="Q591" s="13" t="s">
        <v>8316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 s="25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7">
        <f t="shared" si="46"/>
        <v>24.78</v>
      </c>
      <c r="P592" t="s">
        <v>8270</v>
      </c>
      <c r="Q592" s="13" t="s">
        <v>8316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 s="25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7">
        <f t="shared" si="46"/>
        <v>30.5</v>
      </c>
      <c r="P593" t="s">
        <v>8270</v>
      </c>
      <c r="Q593" s="13" t="s">
        <v>8316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 s="25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7">
        <f t="shared" si="46"/>
        <v>250</v>
      </c>
      <c r="P594" t="s">
        <v>8270</v>
      </c>
      <c r="Q594" s="13" t="s">
        <v>8316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 s="25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7">
        <f t="shared" si="46"/>
        <v>16.43</v>
      </c>
      <c r="P595" t="s">
        <v>8270</v>
      </c>
      <c r="Q595" s="13" t="s">
        <v>8316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 s="2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7">
        <f t="shared" si="46"/>
        <v>13</v>
      </c>
      <c r="P596" t="s">
        <v>8270</v>
      </c>
      <c r="Q596" s="13" t="s">
        <v>8316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 s="25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7">
        <f t="shared" si="46"/>
        <v>53.25</v>
      </c>
      <c r="P597" t="s">
        <v>8270</v>
      </c>
      <c r="Q597" s="13" t="s">
        <v>8316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 s="25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7">
        <f t="shared" si="46"/>
        <v>3</v>
      </c>
      <c r="P598" t="s">
        <v>8270</v>
      </c>
      <c r="Q598" s="13" t="s">
        <v>8316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 s="25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7">
        <f t="shared" si="46"/>
        <v>10</v>
      </c>
      <c r="P599" t="s">
        <v>8270</v>
      </c>
      <c r="Q599" s="13" t="s">
        <v>8316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 s="25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7">
        <f t="shared" si="46"/>
        <v>121.43</v>
      </c>
      <c r="P600" t="s">
        <v>8270</v>
      </c>
      <c r="Q600" s="13" t="s">
        <v>8316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 s="25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7">
        <f t="shared" si="46"/>
        <v>15.5</v>
      </c>
      <c r="P601" t="s">
        <v>8270</v>
      </c>
      <c r="Q601" s="13" t="s">
        <v>8316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 s="25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7">
        <f t="shared" si="46"/>
        <v>100</v>
      </c>
      <c r="P602" t="s">
        <v>8270</v>
      </c>
      <c r="Q602" s="13" t="s">
        <v>8316</v>
      </c>
      <c r="R602" t="s">
        <v>8317</v>
      </c>
      <c r="S602" s="17">
        <f t="shared" si="47"/>
        <v>42073.798171296294</v>
      </c>
      <c r="T602" s="17">
        <f t="shared" si="48"/>
        <v>42133.798171296294</v>
      </c>
      <c r="U602" s="25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7">
        <f t="shared" si="46"/>
        <v>23.33</v>
      </c>
      <c r="P603" t="s">
        <v>8270</v>
      </c>
      <c r="Q603" s="13" t="s">
        <v>8316</v>
      </c>
      <c r="R603" t="s">
        <v>8317</v>
      </c>
      <c r="S603" s="17">
        <f t="shared" si="47"/>
        <v>41969.858090277776</v>
      </c>
      <c r="T603" s="17">
        <f t="shared" si="48"/>
        <v>41999.858090277776</v>
      </c>
      <c r="U603" s="25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7">
        <f t="shared" si="46"/>
        <v>0</v>
      </c>
      <c r="P604" t="s">
        <v>8270</v>
      </c>
      <c r="Q604" s="13" t="s">
        <v>8316</v>
      </c>
      <c r="R604" t="s">
        <v>8317</v>
      </c>
      <c r="S604" s="17">
        <f t="shared" si="47"/>
        <v>42143.79415509259</v>
      </c>
      <c r="T604" s="17">
        <f t="shared" si="48"/>
        <v>42173.79415509259</v>
      </c>
      <c r="U604" s="25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7">
        <f t="shared" si="46"/>
        <v>45.39</v>
      </c>
      <c r="P605" t="s">
        <v>8270</v>
      </c>
      <c r="Q605" s="13" t="s">
        <v>8316</v>
      </c>
      <c r="R605" t="s">
        <v>8317</v>
      </c>
      <c r="S605" s="17">
        <f t="shared" si="47"/>
        <v>41835.639155092591</v>
      </c>
      <c r="T605" s="17">
        <f t="shared" si="48"/>
        <v>41865.639155092591</v>
      </c>
      <c r="U605" s="2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7">
        <f t="shared" si="46"/>
        <v>0</v>
      </c>
      <c r="P606" t="s">
        <v>8270</v>
      </c>
      <c r="Q606" s="13" t="s">
        <v>8316</v>
      </c>
      <c r="R606" t="s">
        <v>8317</v>
      </c>
      <c r="S606" s="17">
        <f t="shared" si="47"/>
        <v>41849.035370370373</v>
      </c>
      <c r="T606" s="17">
        <f t="shared" si="48"/>
        <v>41879.035370370373</v>
      </c>
      <c r="U606" s="25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7">
        <f t="shared" si="46"/>
        <v>16.38</v>
      </c>
      <c r="P607" t="s">
        <v>8270</v>
      </c>
      <c r="Q607" s="13" t="s">
        <v>8316</v>
      </c>
      <c r="R607" t="s">
        <v>8317</v>
      </c>
      <c r="S607" s="17">
        <f t="shared" si="47"/>
        <v>42194.357731481476</v>
      </c>
      <c r="T607" s="17">
        <f t="shared" si="48"/>
        <v>42239.357731481476</v>
      </c>
      <c r="U607" s="25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7">
        <f t="shared" si="46"/>
        <v>10</v>
      </c>
      <c r="P608" t="s">
        <v>8270</v>
      </c>
      <c r="Q608" s="13" t="s">
        <v>8316</v>
      </c>
      <c r="R608" t="s">
        <v>8317</v>
      </c>
      <c r="S608" s="17">
        <f t="shared" si="47"/>
        <v>42102.650567129633</v>
      </c>
      <c r="T608" s="17">
        <f t="shared" si="48"/>
        <v>42148.625</v>
      </c>
      <c r="U608" s="25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7">
        <f t="shared" si="46"/>
        <v>0</v>
      </c>
      <c r="P609" t="s">
        <v>8270</v>
      </c>
      <c r="Q609" s="13" t="s">
        <v>8316</v>
      </c>
      <c r="R609" t="s">
        <v>8317</v>
      </c>
      <c r="S609" s="17">
        <f t="shared" si="47"/>
        <v>42300.825648148151</v>
      </c>
      <c r="T609" s="17">
        <f t="shared" si="48"/>
        <v>42330.867314814815</v>
      </c>
      <c r="U609" s="25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7">
        <f t="shared" si="46"/>
        <v>292.2</v>
      </c>
      <c r="P610" t="s">
        <v>8270</v>
      </c>
      <c r="Q610" s="13" t="s">
        <v>8316</v>
      </c>
      <c r="R610" t="s">
        <v>8317</v>
      </c>
      <c r="S610" s="17">
        <f t="shared" si="47"/>
        <v>42140.921064814815</v>
      </c>
      <c r="T610" s="17">
        <f t="shared" si="48"/>
        <v>42170.921064814815</v>
      </c>
      <c r="U610" s="25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7">
        <f t="shared" si="46"/>
        <v>5</v>
      </c>
      <c r="P611" t="s">
        <v>8270</v>
      </c>
      <c r="Q611" s="13" t="s">
        <v>8316</v>
      </c>
      <c r="R611" t="s">
        <v>8317</v>
      </c>
      <c r="S611" s="17">
        <f t="shared" si="47"/>
        <v>42307.034074074079</v>
      </c>
      <c r="T611" s="17">
        <f t="shared" si="48"/>
        <v>42337.075740740736</v>
      </c>
      <c r="U611" s="25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7">
        <f t="shared" si="46"/>
        <v>0</v>
      </c>
      <c r="P612" t="s">
        <v>8270</v>
      </c>
      <c r="Q612" s="13" t="s">
        <v>8316</v>
      </c>
      <c r="R612" t="s">
        <v>8317</v>
      </c>
      <c r="S612" s="17">
        <f t="shared" si="47"/>
        <v>42086.83085648148</v>
      </c>
      <c r="T612" s="17">
        <f t="shared" si="48"/>
        <v>42116.83085648148</v>
      </c>
      <c r="U612" s="25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7">
        <f t="shared" si="46"/>
        <v>0</v>
      </c>
      <c r="P613" t="s">
        <v>8270</v>
      </c>
      <c r="Q613" s="13" t="s">
        <v>8316</v>
      </c>
      <c r="R613" t="s">
        <v>8317</v>
      </c>
      <c r="S613" s="17">
        <f t="shared" si="47"/>
        <v>42328.560613425929</v>
      </c>
      <c r="T613" s="17">
        <f t="shared" si="48"/>
        <v>42388.560613425929</v>
      </c>
      <c r="U613" s="25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7">
        <f t="shared" si="46"/>
        <v>0</v>
      </c>
      <c r="P614" t="s">
        <v>8270</v>
      </c>
      <c r="Q614" s="13" t="s">
        <v>8316</v>
      </c>
      <c r="R614" t="s">
        <v>8317</v>
      </c>
      <c r="S614" s="17">
        <f t="shared" si="47"/>
        <v>42585.031782407401</v>
      </c>
      <c r="T614" s="17">
        <f t="shared" si="48"/>
        <v>42615.031782407401</v>
      </c>
      <c r="U614" s="25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7">
        <f t="shared" si="46"/>
        <v>105.93</v>
      </c>
      <c r="P615" t="s">
        <v>8270</v>
      </c>
      <c r="Q615" s="13" t="s">
        <v>8316</v>
      </c>
      <c r="R615" t="s">
        <v>8317</v>
      </c>
      <c r="S615" s="17">
        <f t="shared" si="47"/>
        <v>42247.496759259258</v>
      </c>
      <c r="T615" s="17">
        <f t="shared" si="48"/>
        <v>42278.207638888889</v>
      </c>
      <c r="U615" s="2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7">
        <f t="shared" si="46"/>
        <v>0</v>
      </c>
      <c r="P616" t="s">
        <v>8270</v>
      </c>
      <c r="Q616" s="13" t="s">
        <v>8316</v>
      </c>
      <c r="R616" t="s">
        <v>8317</v>
      </c>
      <c r="S616" s="17">
        <f t="shared" si="47"/>
        <v>42515.061805555553</v>
      </c>
      <c r="T616" s="17">
        <f t="shared" si="48"/>
        <v>42545.061805555553</v>
      </c>
      <c r="U616" s="25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7">
        <f t="shared" si="46"/>
        <v>0</v>
      </c>
      <c r="P617" t="s">
        <v>8270</v>
      </c>
      <c r="Q617" s="13" t="s">
        <v>8316</v>
      </c>
      <c r="R617" t="s">
        <v>8317</v>
      </c>
      <c r="S617" s="17">
        <f t="shared" si="47"/>
        <v>42242.122210648144</v>
      </c>
      <c r="T617" s="17">
        <f t="shared" si="48"/>
        <v>42272.122210648144</v>
      </c>
      <c r="U617" s="25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7">
        <f t="shared" si="46"/>
        <v>0</v>
      </c>
      <c r="P618" t="s">
        <v>8270</v>
      </c>
      <c r="Q618" s="13" t="s">
        <v>8316</v>
      </c>
      <c r="R618" t="s">
        <v>8317</v>
      </c>
      <c r="S618" s="17">
        <f t="shared" si="47"/>
        <v>42761.376238425932</v>
      </c>
      <c r="T618" s="17">
        <f t="shared" si="48"/>
        <v>42791.376238425932</v>
      </c>
      <c r="U618" s="25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7">
        <f t="shared" si="46"/>
        <v>20</v>
      </c>
      <c r="P619" t="s">
        <v>8270</v>
      </c>
      <c r="Q619" s="13" t="s">
        <v>8316</v>
      </c>
      <c r="R619" t="s">
        <v>8317</v>
      </c>
      <c r="S619" s="17">
        <f t="shared" si="47"/>
        <v>42087.343090277776</v>
      </c>
      <c r="T619" s="17">
        <f t="shared" si="48"/>
        <v>42132.343090277776</v>
      </c>
      <c r="U619" s="25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7">
        <f t="shared" si="46"/>
        <v>0</v>
      </c>
      <c r="P620" t="s">
        <v>8270</v>
      </c>
      <c r="Q620" s="13" t="s">
        <v>8316</v>
      </c>
      <c r="R620" t="s">
        <v>8317</v>
      </c>
      <c r="S620" s="17">
        <f t="shared" si="47"/>
        <v>42317.810219907406</v>
      </c>
      <c r="T620" s="17">
        <f t="shared" si="48"/>
        <v>42347.810219907406</v>
      </c>
      <c r="U620" s="25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7">
        <f t="shared" si="46"/>
        <v>1</v>
      </c>
      <c r="P621" t="s">
        <v>8270</v>
      </c>
      <c r="Q621" s="13" t="s">
        <v>8316</v>
      </c>
      <c r="R621" t="s">
        <v>8317</v>
      </c>
      <c r="S621" s="17">
        <f t="shared" si="47"/>
        <v>41908.650347222225</v>
      </c>
      <c r="T621" s="17">
        <f t="shared" si="48"/>
        <v>41968.692013888889</v>
      </c>
      <c r="U621" s="25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7">
        <f t="shared" si="46"/>
        <v>300</v>
      </c>
      <c r="P622" t="s">
        <v>8270</v>
      </c>
      <c r="Q622" s="13" t="s">
        <v>8316</v>
      </c>
      <c r="R622" t="s">
        <v>8317</v>
      </c>
      <c r="S622" s="17">
        <f t="shared" si="47"/>
        <v>41831.716874999998</v>
      </c>
      <c r="T622" s="17">
        <f t="shared" si="48"/>
        <v>41876.716874999998</v>
      </c>
      <c r="U622" s="25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7">
        <f t="shared" si="46"/>
        <v>87</v>
      </c>
      <c r="P623" t="s">
        <v>8270</v>
      </c>
      <c r="Q623" s="13" t="s">
        <v>8316</v>
      </c>
      <c r="R623" t="s">
        <v>8317</v>
      </c>
      <c r="S623" s="17">
        <f t="shared" si="47"/>
        <v>42528.987696759257</v>
      </c>
      <c r="T623" s="17">
        <f t="shared" si="48"/>
        <v>42558.987696759257</v>
      </c>
      <c r="U623" s="25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7">
        <f t="shared" si="46"/>
        <v>37.89</v>
      </c>
      <c r="P624" t="s">
        <v>8270</v>
      </c>
      <c r="Q624" s="13" t="s">
        <v>8316</v>
      </c>
      <c r="R624" t="s">
        <v>8317</v>
      </c>
      <c r="S624" s="17">
        <f t="shared" si="47"/>
        <v>42532.774745370371</v>
      </c>
      <c r="T624" s="17">
        <f t="shared" si="48"/>
        <v>42552.774745370371</v>
      </c>
      <c r="U624" s="25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7">
        <f t="shared" si="46"/>
        <v>0</v>
      </c>
      <c r="P625" t="s">
        <v>8270</v>
      </c>
      <c r="Q625" s="13" t="s">
        <v>8316</v>
      </c>
      <c r="R625" t="s">
        <v>8317</v>
      </c>
      <c r="S625" s="17">
        <f t="shared" si="47"/>
        <v>42122.009224537032</v>
      </c>
      <c r="T625" s="17">
        <f t="shared" si="48"/>
        <v>42152.009224537032</v>
      </c>
      <c r="U625" s="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7">
        <f t="shared" si="46"/>
        <v>0</v>
      </c>
      <c r="P626" t="s">
        <v>8270</v>
      </c>
      <c r="Q626" s="13" t="s">
        <v>8316</v>
      </c>
      <c r="R626" t="s">
        <v>8317</v>
      </c>
      <c r="S626" s="17">
        <f t="shared" si="47"/>
        <v>42108.988900462966</v>
      </c>
      <c r="T626" s="17">
        <f t="shared" si="48"/>
        <v>42138.988900462966</v>
      </c>
      <c r="U626" s="25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7">
        <f t="shared" si="46"/>
        <v>0</v>
      </c>
      <c r="P627" t="s">
        <v>8270</v>
      </c>
      <c r="Q627" s="13" t="s">
        <v>8316</v>
      </c>
      <c r="R627" t="s">
        <v>8317</v>
      </c>
      <c r="S627" s="17">
        <f t="shared" si="47"/>
        <v>42790.895567129628</v>
      </c>
      <c r="T627" s="17">
        <f t="shared" si="48"/>
        <v>42820.853900462964</v>
      </c>
      <c r="U627" s="25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7">
        <f t="shared" si="46"/>
        <v>111.41</v>
      </c>
      <c r="P628" t="s">
        <v>8270</v>
      </c>
      <c r="Q628" s="13" t="s">
        <v>8316</v>
      </c>
      <c r="R628" t="s">
        <v>8317</v>
      </c>
      <c r="S628" s="17">
        <f t="shared" si="47"/>
        <v>42198.559479166666</v>
      </c>
      <c r="T628" s="17">
        <f t="shared" si="48"/>
        <v>42231.556944444441</v>
      </c>
      <c r="U628" s="25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7">
        <f t="shared" si="46"/>
        <v>90</v>
      </c>
      <c r="P629" t="s">
        <v>8270</v>
      </c>
      <c r="Q629" s="13" t="s">
        <v>8316</v>
      </c>
      <c r="R629" t="s">
        <v>8317</v>
      </c>
      <c r="S629" s="17">
        <f t="shared" si="47"/>
        <v>42384.306840277779</v>
      </c>
      <c r="T629" s="17">
        <f t="shared" si="48"/>
        <v>42443.958333333328</v>
      </c>
      <c r="U629" s="25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7">
        <f t="shared" si="46"/>
        <v>0</v>
      </c>
      <c r="P630" t="s">
        <v>8270</v>
      </c>
      <c r="Q630" s="13" t="s">
        <v>8316</v>
      </c>
      <c r="R630" t="s">
        <v>8317</v>
      </c>
      <c r="S630" s="17">
        <f t="shared" si="47"/>
        <v>41803.692789351851</v>
      </c>
      <c r="T630" s="17">
        <f t="shared" si="48"/>
        <v>41833.692789351851</v>
      </c>
      <c r="U630" s="25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7">
        <f t="shared" si="46"/>
        <v>116.67</v>
      </c>
      <c r="P631" t="s">
        <v>8270</v>
      </c>
      <c r="Q631" s="13" t="s">
        <v>8316</v>
      </c>
      <c r="R631" t="s">
        <v>8317</v>
      </c>
      <c r="S631" s="17">
        <f t="shared" si="47"/>
        <v>42474.637824074074</v>
      </c>
      <c r="T631" s="17">
        <f t="shared" si="48"/>
        <v>42504.637824074074</v>
      </c>
      <c r="U631" s="25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7">
        <f t="shared" si="46"/>
        <v>10</v>
      </c>
      <c r="P632" t="s">
        <v>8270</v>
      </c>
      <c r="Q632" s="13" t="s">
        <v>8316</v>
      </c>
      <c r="R632" t="s">
        <v>8317</v>
      </c>
      <c r="S632" s="17">
        <f t="shared" si="47"/>
        <v>42223.619456018518</v>
      </c>
      <c r="T632" s="17">
        <f t="shared" si="48"/>
        <v>42253.215277777781</v>
      </c>
      <c r="U632" s="25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7">
        <f t="shared" si="46"/>
        <v>76.67</v>
      </c>
      <c r="P633" t="s">
        <v>8270</v>
      </c>
      <c r="Q633" s="13" t="s">
        <v>8316</v>
      </c>
      <c r="R633" t="s">
        <v>8317</v>
      </c>
      <c r="S633" s="17">
        <f t="shared" si="47"/>
        <v>42489.772326388891</v>
      </c>
      <c r="T633" s="17">
        <f t="shared" si="48"/>
        <v>42518.772326388891</v>
      </c>
      <c r="U633" s="25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7">
        <f t="shared" si="46"/>
        <v>0</v>
      </c>
      <c r="P634" t="s">
        <v>8270</v>
      </c>
      <c r="Q634" s="13" t="s">
        <v>8316</v>
      </c>
      <c r="R634" t="s">
        <v>8317</v>
      </c>
      <c r="S634" s="17">
        <f t="shared" si="47"/>
        <v>42303.659317129626</v>
      </c>
      <c r="T634" s="17">
        <f t="shared" si="48"/>
        <v>42333.700983796298</v>
      </c>
      <c r="U634" s="25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7">
        <f t="shared" si="46"/>
        <v>49.8</v>
      </c>
      <c r="P635" t="s">
        <v>8270</v>
      </c>
      <c r="Q635" s="13" t="s">
        <v>8316</v>
      </c>
      <c r="R635" t="s">
        <v>8317</v>
      </c>
      <c r="S635" s="17">
        <f t="shared" si="47"/>
        <v>42507.29932870371</v>
      </c>
      <c r="T635" s="17">
        <f t="shared" si="48"/>
        <v>42538.958333333328</v>
      </c>
      <c r="U635" s="2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7">
        <f t="shared" si="46"/>
        <v>1</v>
      </c>
      <c r="P636" t="s">
        <v>8270</v>
      </c>
      <c r="Q636" s="13" t="s">
        <v>8316</v>
      </c>
      <c r="R636" t="s">
        <v>8317</v>
      </c>
      <c r="S636" s="17">
        <f t="shared" si="47"/>
        <v>42031.928576388891</v>
      </c>
      <c r="T636" s="17">
        <f t="shared" si="48"/>
        <v>42061.928576388891</v>
      </c>
      <c r="U636" s="25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7">
        <f t="shared" si="46"/>
        <v>2</v>
      </c>
      <c r="P637" t="s">
        <v>8270</v>
      </c>
      <c r="Q637" s="13" t="s">
        <v>8316</v>
      </c>
      <c r="R637" t="s">
        <v>8317</v>
      </c>
      <c r="S637" s="17">
        <f t="shared" si="47"/>
        <v>42076.092152777783</v>
      </c>
      <c r="T637" s="17">
        <f t="shared" si="48"/>
        <v>42106.092152777783</v>
      </c>
      <c r="U637" s="25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7">
        <f t="shared" si="46"/>
        <v>4</v>
      </c>
      <c r="P638" t="s">
        <v>8270</v>
      </c>
      <c r="Q638" s="13" t="s">
        <v>8316</v>
      </c>
      <c r="R638" t="s">
        <v>8317</v>
      </c>
      <c r="S638" s="17">
        <f t="shared" si="47"/>
        <v>42131.455439814818</v>
      </c>
      <c r="T638" s="17">
        <f t="shared" si="48"/>
        <v>42161.44930555555</v>
      </c>
      <c r="U638" s="25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7">
        <f t="shared" si="46"/>
        <v>0</v>
      </c>
      <c r="P639" t="s">
        <v>8270</v>
      </c>
      <c r="Q639" s="13" t="s">
        <v>8316</v>
      </c>
      <c r="R639" t="s">
        <v>8317</v>
      </c>
      <c r="S639" s="17">
        <f t="shared" si="47"/>
        <v>42762.962013888886</v>
      </c>
      <c r="T639" s="17">
        <f t="shared" si="48"/>
        <v>42791.961111111115</v>
      </c>
      <c r="U639" s="25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7">
        <f t="shared" si="46"/>
        <v>3</v>
      </c>
      <c r="P640" t="s">
        <v>8270</v>
      </c>
      <c r="Q640" s="13" t="s">
        <v>8316</v>
      </c>
      <c r="R640" t="s">
        <v>8317</v>
      </c>
      <c r="S640" s="17">
        <f t="shared" si="47"/>
        <v>42759.593310185184</v>
      </c>
      <c r="T640" s="17">
        <f t="shared" si="48"/>
        <v>42819.55164351852</v>
      </c>
      <c r="U640" s="25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7">
        <f t="shared" si="46"/>
        <v>1</v>
      </c>
      <c r="P641" t="s">
        <v>8270</v>
      </c>
      <c r="Q641" s="13" t="s">
        <v>8316</v>
      </c>
      <c r="R641" t="s">
        <v>8317</v>
      </c>
      <c r="S641" s="17">
        <f t="shared" si="47"/>
        <v>41865.583275462966</v>
      </c>
      <c r="T641" s="17">
        <f t="shared" si="48"/>
        <v>41925.583275462966</v>
      </c>
      <c r="U641" s="25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7">
        <f t="shared" ref="O642:O705" si="51">IFERROR(ROUND(E642/M642,2),0)</f>
        <v>50.5</v>
      </c>
      <c r="P642" t="s">
        <v>8271</v>
      </c>
      <c r="Q642" s="13" t="s">
        <v>8316</v>
      </c>
      <c r="R642" t="s">
        <v>8318</v>
      </c>
      <c r="S642" s="17">
        <f t="shared" si="47"/>
        <v>42683.420312500006</v>
      </c>
      <c r="T642" s="17">
        <f t="shared" si="48"/>
        <v>42698.958333333328</v>
      </c>
      <c r="U642" s="25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7">
        <f t="shared" si="51"/>
        <v>151.32</v>
      </c>
      <c r="P643" t="s">
        <v>8271</v>
      </c>
      <c r="Q643" s="13" t="s">
        <v>8316</v>
      </c>
      <c r="R643" t="s">
        <v>8318</v>
      </c>
      <c r="S643" s="17">
        <f t="shared" ref="S643:S706" si="52">(((K643/60)/60)/24)+DATE(1970,1,1)</f>
        <v>42199.57</v>
      </c>
      <c r="T643" s="17">
        <f t="shared" ref="T643:T706" si="53">(((J643/60)/60)/24)+DATE(1970,1,1)</f>
        <v>42229.57</v>
      </c>
      <c r="U643" s="25">
        <f t="shared" si="49"/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7">
        <f t="shared" si="51"/>
        <v>134.36000000000001</v>
      </c>
      <c r="P644" t="s">
        <v>8271</v>
      </c>
      <c r="Q644" s="13" t="s">
        <v>8316</v>
      </c>
      <c r="R644" t="s">
        <v>8318</v>
      </c>
      <c r="S644" s="17">
        <f t="shared" si="52"/>
        <v>42199.651319444441</v>
      </c>
      <c r="T644" s="17">
        <f t="shared" si="53"/>
        <v>42235.651319444441</v>
      </c>
      <c r="U644" s="25">
        <f t="shared" ref="U644:U707" si="54">YEAR(S644)</f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7">
        <f t="shared" si="51"/>
        <v>174.03</v>
      </c>
      <c r="P645" t="s">
        <v>8271</v>
      </c>
      <c r="Q645" s="13" t="s">
        <v>8316</v>
      </c>
      <c r="R645" t="s">
        <v>8318</v>
      </c>
      <c r="S645" s="17">
        <f t="shared" si="52"/>
        <v>42100.642071759255</v>
      </c>
      <c r="T645" s="17">
        <f t="shared" si="53"/>
        <v>42155.642071759255</v>
      </c>
      <c r="U645" s="2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7">
        <f t="shared" si="51"/>
        <v>73.489999999999995</v>
      </c>
      <c r="P646" t="s">
        <v>8271</v>
      </c>
      <c r="Q646" s="13" t="s">
        <v>8316</v>
      </c>
      <c r="R646" t="s">
        <v>8318</v>
      </c>
      <c r="S646" s="17">
        <f t="shared" si="52"/>
        <v>41898.665960648148</v>
      </c>
      <c r="T646" s="17">
        <f t="shared" si="53"/>
        <v>41941.041666666664</v>
      </c>
      <c r="U646" s="25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7">
        <f t="shared" si="51"/>
        <v>23.52</v>
      </c>
      <c r="P647" t="s">
        <v>8271</v>
      </c>
      <c r="Q647" s="13" t="s">
        <v>8316</v>
      </c>
      <c r="R647" t="s">
        <v>8318</v>
      </c>
      <c r="S647" s="17">
        <f t="shared" si="52"/>
        <v>42564.026319444441</v>
      </c>
      <c r="T647" s="17">
        <f t="shared" si="53"/>
        <v>42594.026319444441</v>
      </c>
      <c r="U647" s="25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7">
        <f t="shared" si="51"/>
        <v>39.07</v>
      </c>
      <c r="P648" t="s">
        <v>8271</v>
      </c>
      <c r="Q648" s="13" t="s">
        <v>8316</v>
      </c>
      <c r="R648" t="s">
        <v>8318</v>
      </c>
      <c r="S648" s="17">
        <f t="shared" si="52"/>
        <v>41832.852627314816</v>
      </c>
      <c r="T648" s="17">
        <f t="shared" si="53"/>
        <v>41862.852627314816</v>
      </c>
      <c r="U648" s="25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7">
        <f t="shared" si="51"/>
        <v>125.94</v>
      </c>
      <c r="P649" t="s">
        <v>8271</v>
      </c>
      <c r="Q649" s="13" t="s">
        <v>8316</v>
      </c>
      <c r="R649" t="s">
        <v>8318</v>
      </c>
      <c r="S649" s="17">
        <f t="shared" si="52"/>
        <v>42416.767928240741</v>
      </c>
      <c r="T649" s="17">
        <f t="shared" si="53"/>
        <v>42446.726261574076</v>
      </c>
      <c r="U649" s="25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7">
        <f t="shared" si="51"/>
        <v>1644</v>
      </c>
      <c r="P650" t="s">
        <v>8271</v>
      </c>
      <c r="Q650" s="13" t="s">
        <v>8316</v>
      </c>
      <c r="R650" t="s">
        <v>8318</v>
      </c>
      <c r="S650" s="17">
        <f t="shared" si="52"/>
        <v>41891.693379629629</v>
      </c>
      <c r="T650" s="17">
        <f t="shared" si="53"/>
        <v>41926.693379629629</v>
      </c>
      <c r="U650" s="25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7">
        <f t="shared" si="51"/>
        <v>42.67</v>
      </c>
      <c r="P651" t="s">
        <v>8271</v>
      </c>
      <c r="Q651" s="13" t="s">
        <v>8316</v>
      </c>
      <c r="R651" t="s">
        <v>8318</v>
      </c>
      <c r="S651" s="17">
        <f t="shared" si="52"/>
        <v>41877.912187499998</v>
      </c>
      <c r="T651" s="17">
        <f t="shared" si="53"/>
        <v>41898.912187499998</v>
      </c>
      <c r="U651" s="25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7">
        <f t="shared" si="51"/>
        <v>35.130000000000003</v>
      </c>
      <c r="P652" t="s">
        <v>8271</v>
      </c>
      <c r="Q652" s="13" t="s">
        <v>8316</v>
      </c>
      <c r="R652" t="s">
        <v>8318</v>
      </c>
      <c r="S652" s="17">
        <f t="shared" si="52"/>
        <v>41932.036851851852</v>
      </c>
      <c r="T652" s="17">
        <f t="shared" si="53"/>
        <v>41992.078518518523</v>
      </c>
      <c r="U652" s="25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7">
        <f t="shared" si="51"/>
        <v>239.35</v>
      </c>
      <c r="P653" t="s">
        <v>8271</v>
      </c>
      <c r="Q653" s="13" t="s">
        <v>8316</v>
      </c>
      <c r="R653" t="s">
        <v>8318</v>
      </c>
      <c r="S653" s="17">
        <f t="shared" si="52"/>
        <v>41956.017488425925</v>
      </c>
      <c r="T653" s="17">
        <f t="shared" si="53"/>
        <v>41986.017488425925</v>
      </c>
      <c r="U653" s="25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7">
        <f t="shared" si="51"/>
        <v>107.64</v>
      </c>
      <c r="P654" t="s">
        <v>8271</v>
      </c>
      <c r="Q654" s="13" t="s">
        <v>8316</v>
      </c>
      <c r="R654" t="s">
        <v>8318</v>
      </c>
      <c r="S654" s="17">
        <f t="shared" si="52"/>
        <v>42675.690393518518</v>
      </c>
      <c r="T654" s="17">
        <f t="shared" si="53"/>
        <v>42705.732060185182</v>
      </c>
      <c r="U654" s="25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7">
        <f t="shared" si="51"/>
        <v>95.83</v>
      </c>
      <c r="P655" t="s">
        <v>8271</v>
      </c>
      <c r="Q655" s="13" t="s">
        <v>8316</v>
      </c>
      <c r="R655" t="s">
        <v>8318</v>
      </c>
      <c r="S655" s="17">
        <f t="shared" si="52"/>
        <v>42199.618518518517</v>
      </c>
      <c r="T655" s="17">
        <f t="shared" si="53"/>
        <v>42236.618518518517</v>
      </c>
      <c r="U655" s="2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7">
        <f t="shared" si="51"/>
        <v>31.66</v>
      </c>
      <c r="P656" t="s">
        <v>8271</v>
      </c>
      <c r="Q656" s="13" t="s">
        <v>8316</v>
      </c>
      <c r="R656" t="s">
        <v>8318</v>
      </c>
      <c r="S656" s="17">
        <f t="shared" si="52"/>
        <v>42163.957326388889</v>
      </c>
      <c r="T656" s="17">
        <f t="shared" si="53"/>
        <v>42193.957326388889</v>
      </c>
      <c r="U656" s="25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7">
        <f t="shared" si="51"/>
        <v>42.89</v>
      </c>
      <c r="P657" t="s">
        <v>8271</v>
      </c>
      <c r="Q657" s="13" t="s">
        <v>8316</v>
      </c>
      <c r="R657" t="s">
        <v>8318</v>
      </c>
      <c r="S657" s="17">
        <f t="shared" si="52"/>
        <v>42045.957314814819</v>
      </c>
      <c r="T657" s="17">
        <f t="shared" si="53"/>
        <v>42075.915648148148</v>
      </c>
      <c r="U657" s="25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7">
        <f t="shared" si="51"/>
        <v>122.74</v>
      </c>
      <c r="P658" t="s">
        <v>8271</v>
      </c>
      <c r="Q658" s="13" t="s">
        <v>8316</v>
      </c>
      <c r="R658" t="s">
        <v>8318</v>
      </c>
      <c r="S658" s="17">
        <f t="shared" si="52"/>
        <v>42417.804618055554</v>
      </c>
      <c r="T658" s="17">
        <f t="shared" si="53"/>
        <v>42477.762951388882</v>
      </c>
      <c r="U658" s="25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7">
        <f t="shared" si="51"/>
        <v>190.45</v>
      </c>
      <c r="P659" t="s">
        <v>8271</v>
      </c>
      <c r="Q659" s="13" t="s">
        <v>8316</v>
      </c>
      <c r="R659" t="s">
        <v>8318</v>
      </c>
      <c r="S659" s="17">
        <f t="shared" si="52"/>
        <v>42331.84574074074</v>
      </c>
      <c r="T659" s="17">
        <f t="shared" si="53"/>
        <v>42361.84574074074</v>
      </c>
      <c r="U659" s="25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7">
        <f t="shared" si="51"/>
        <v>109.34</v>
      </c>
      <c r="P660" t="s">
        <v>8271</v>
      </c>
      <c r="Q660" s="13" t="s">
        <v>8316</v>
      </c>
      <c r="R660" t="s">
        <v>8318</v>
      </c>
      <c r="S660" s="17">
        <f t="shared" si="52"/>
        <v>42179.160752314812</v>
      </c>
      <c r="T660" s="17">
        <f t="shared" si="53"/>
        <v>42211.75</v>
      </c>
      <c r="U660" s="25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7">
        <f t="shared" si="51"/>
        <v>143.66999999999999</v>
      </c>
      <c r="P661" t="s">
        <v>8271</v>
      </c>
      <c r="Q661" s="13" t="s">
        <v>8316</v>
      </c>
      <c r="R661" t="s">
        <v>8318</v>
      </c>
      <c r="S661" s="17">
        <f t="shared" si="52"/>
        <v>42209.593692129631</v>
      </c>
      <c r="T661" s="17">
        <f t="shared" si="53"/>
        <v>42239.593692129631</v>
      </c>
      <c r="U661" s="25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7">
        <f t="shared" si="51"/>
        <v>84.94</v>
      </c>
      <c r="P662" t="s">
        <v>8271</v>
      </c>
      <c r="Q662" s="13" t="s">
        <v>8316</v>
      </c>
      <c r="R662" t="s">
        <v>8318</v>
      </c>
      <c r="S662" s="17">
        <f t="shared" si="52"/>
        <v>41922.741655092592</v>
      </c>
      <c r="T662" s="17">
        <f t="shared" si="53"/>
        <v>41952.783321759263</v>
      </c>
      <c r="U662" s="25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7">
        <f t="shared" si="51"/>
        <v>10.56</v>
      </c>
      <c r="P663" t="s">
        <v>8271</v>
      </c>
      <c r="Q663" s="13" t="s">
        <v>8316</v>
      </c>
      <c r="R663" t="s">
        <v>8318</v>
      </c>
      <c r="S663" s="17">
        <f t="shared" si="52"/>
        <v>42636.645358796297</v>
      </c>
      <c r="T663" s="17">
        <f t="shared" si="53"/>
        <v>42666.645358796297</v>
      </c>
      <c r="U663" s="25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7">
        <f t="shared" si="51"/>
        <v>39</v>
      </c>
      <c r="P664" t="s">
        <v>8271</v>
      </c>
      <c r="Q664" s="13" t="s">
        <v>8316</v>
      </c>
      <c r="R664" t="s">
        <v>8318</v>
      </c>
      <c r="S664" s="17">
        <f t="shared" si="52"/>
        <v>41990.438043981485</v>
      </c>
      <c r="T664" s="17">
        <f t="shared" si="53"/>
        <v>42020.438043981485</v>
      </c>
      <c r="U664" s="25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7">
        <f t="shared" si="51"/>
        <v>100</v>
      </c>
      <c r="P665" t="s">
        <v>8271</v>
      </c>
      <c r="Q665" s="13" t="s">
        <v>8316</v>
      </c>
      <c r="R665" t="s">
        <v>8318</v>
      </c>
      <c r="S665" s="17">
        <f t="shared" si="52"/>
        <v>42173.843240740738</v>
      </c>
      <c r="T665" s="17">
        <f t="shared" si="53"/>
        <v>42203.843240740738</v>
      </c>
      <c r="U665" s="2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7">
        <f t="shared" si="51"/>
        <v>31.17</v>
      </c>
      <c r="P666" t="s">
        <v>8271</v>
      </c>
      <c r="Q666" s="13" t="s">
        <v>8316</v>
      </c>
      <c r="R666" t="s">
        <v>8318</v>
      </c>
      <c r="S666" s="17">
        <f t="shared" si="52"/>
        <v>42077.666377314818</v>
      </c>
      <c r="T666" s="17">
        <f t="shared" si="53"/>
        <v>42107.666377314818</v>
      </c>
      <c r="U666" s="25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7">
        <f t="shared" si="51"/>
        <v>155.33000000000001</v>
      </c>
      <c r="P667" t="s">
        <v>8271</v>
      </c>
      <c r="Q667" s="13" t="s">
        <v>8316</v>
      </c>
      <c r="R667" t="s">
        <v>8318</v>
      </c>
      <c r="S667" s="17">
        <f t="shared" si="52"/>
        <v>42688.711354166662</v>
      </c>
      <c r="T667" s="17">
        <f t="shared" si="53"/>
        <v>42748.711354166662</v>
      </c>
      <c r="U667" s="25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7">
        <f t="shared" si="51"/>
        <v>2</v>
      </c>
      <c r="P668" t="s">
        <v>8271</v>
      </c>
      <c r="Q668" s="13" t="s">
        <v>8316</v>
      </c>
      <c r="R668" t="s">
        <v>8318</v>
      </c>
      <c r="S668" s="17">
        <f t="shared" si="52"/>
        <v>41838.832152777781</v>
      </c>
      <c r="T668" s="17">
        <f t="shared" si="53"/>
        <v>41868.832152777781</v>
      </c>
      <c r="U668" s="25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7">
        <f t="shared" si="51"/>
        <v>178.93</v>
      </c>
      <c r="P669" t="s">
        <v>8271</v>
      </c>
      <c r="Q669" s="13" t="s">
        <v>8316</v>
      </c>
      <c r="R669" t="s">
        <v>8318</v>
      </c>
      <c r="S669" s="17">
        <f t="shared" si="52"/>
        <v>42632.373414351852</v>
      </c>
      <c r="T669" s="17">
        <f t="shared" si="53"/>
        <v>42672.373414351852</v>
      </c>
      <c r="U669" s="25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7">
        <f t="shared" si="51"/>
        <v>27.36</v>
      </c>
      <c r="P670" t="s">
        <v>8271</v>
      </c>
      <c r="Q670" s="13" t="s">
        <v>8316</v>
      </c>
      <c r="R670" t="s">
        <v>8318</v>
      </c>
      <c r="S670" s="17">
        <f t="shared" si="52"/>
        <v>42090.831273148149</v>
      </c>
      <c r="T670" s="17">
        <f t="shared" si="53"/>
        <v>42135.831273148149</v>
      </c>
      <c r="U670" s="25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7">
        <f t="shared" si="51"/>
        <v>1536.25</v>
      </c>
      <c r="P671" t="s">
        <v>8271</v>
      </c>
      <c r="Q671" s="13" t="s">
        <v>8316</v>
      </c>
      <c r="R671" t="s">
        <v>8318</v>
      </c>
      <c r="S671" s="17">
        <f t="shared" si="52"/>
        <v>42527.625671296293</v>
      </c>
      <c r="T671" s="17">
        <f t="shared" si="53"/>
        <v>42557.625671296293</v>
      </c>
      <c r="U671" s="25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7">
        <f t="shared" si="51"/>
        <v>85</v>
      </c>
      <c r="P672" t="s">
        <v>8271</v>
      </c>
      <c r="Q672" s="13" t="s">
        <v>8316</v>
      </c>
      <c r="R672" t="s">
        <v>8318</v>
      </c>
      <c r="S672" s="17">
        <f t="shared" si="52"/>
        <v>42506.709722222222</v>
      </c>
      <c r="T672" s="17">
        <f t="shared" si="53"/>
        <v>42540.340277777781</v>
      </c>
      <c r="U672" s="25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7">
        <f t="shared" si="51"/>
        <v>788.53</v>
      </c>
      <c r="P673" t="s">
        <v>8271</v>
      </c>
      <c r="Q673" s="13" t="s">
        <v>8316</v>
      </c>
      <c r="R673" t="s">
        <v>8318</v>
      </c>
      <c r="S673" s="17">
        <f t="shared" si="52"/>
        <v>41984.692731481482</v>
      </c>
      <c r="T673" s="17">
        <f t="shared" si="53"/>
        <v>42018.166666666672</v>
      </c>
      <c r="U673" s="25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7">
        <f t="shared" si="51"/>
        <v>50.3</v>
      </c>
      <c r="P674" t="s">
        <v>8271</v>
      </c>
      <c r="Q674" s="13" t="s">
        <v>8316</v>
      </c>
      <c r="R674" t="s">
        <v>8318</v>
      </c>
      <c r="S674" s="17">
        <f t="shared" si="52"/>
        <v>41974.219490740739</v>
      </c>
      <c r="T674" s="17">
        <f t="shared" si="53"/>
        <v>42005.207638888889</v>
      </c>
      <c r="U674" s="25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7">
        <f t="shared" si="51"/>
        <v>68.33</v>
      </c>
      <c r="P675" t="s">
        <v>8271</v>
      </c>
      <c r="Q675" s="13" t="s">
        <v>8316</v>
      </c>
      <c r="R675" t="s">
        <v>8318</v>
      </c>
      <c r="S675" s="17">
        <f t="shared" si="52"/>
        <v>41838.840474537035</v>
      </c>
      <c r="T675" s="17">
        <f t="shared" si="53"/>
        <v>41883.840474537035</v>
      </c>
      <c r="U675" s="2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7">
        <f t="shared" si="51"/>
        <v>7.5</v>
      </c>
      <c r="P676" t="s">
        <v>8271</v>
      </c>
      <c r="Q676" s="13" t="s">
        <v>8316</v>
      </c>
      <c r="R676" t="s">
        <v>8318</v>
      </c>
      <c r="S676" s="17">
        <f t="shared" si="52"/>
        <v>41803.116053240738</v>
      </c>
      <c r="T676" s="17">
        <f t="shared" si="53"/>
        <v>41863.116053240738</v>
      </c>
      <c r="U676" s="25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7">
        <f t="shared" si="51"/>
        <v>34.270000000000003</v>
      </c>
      <c r="P677" t="s">
        <v>8271</v>
      </c>
      <c r="Q677" s="13" t="s">
        <v>8316</v>
      </c>
      <c r="R677" t="s">
        <v>8318</v>
      </c>
      <c r="S677" s="17">
        <f t="shared" si="52"/>
        <v>41975.930601851855</v>
      </c>
      <c r="T677" s="17">
        <f t="shared" si="53"/>
        <v>42005.290972222225</v>
      </c>
      <c r="U677" s="25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7">
        <f t="shared" si="51"/>
        <v>61.29</v>
      </c>
      <c r="P678" t="s">
        <v>8271</v>
      </c>
      <c r="Q678" s="13" t="s">
        <v>8316</v>
      </c>
      <c r="R678" t="s">
        <v>8318</v>
      </c>
      <c r="S678" s="17">
        <f t="shared" si="52"/>
        <v>42012.768298611118</v>
      </c>
      <c r="T678" s="17">
        <f t="shared" si="53"/>
        <v>42042.768298611118</v>
      </c>
      <c r="U678" s="25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7">
        <f t="shared" si="51"/>
        <v>133.25</v>
      </c>
      <c r="P679" t="s">
        <v>8271</v>
      </c>
      <c r="Q679" s="13" t="s">
        <v>8316</v>
      </c>
      <c r="R679" t="s">
        <v>8318</v>
      </c>
      <c r="S679" s="17">
        <f t="shared" si="52"/>
        <v>42504.403877314813</v>
      </c>
      <c r="T679" s="17">
        <f t="shared" si="53"/>
        <v>42549.403877314813</v>
      </c>
      <c r="U679" s="25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7">
        <f t="shared" si="51"/>
        <v>65.180000000000007</v>
      </c>
      <c r="P680" t="s">
        <v>8271</v>
      </c>
      <c r="Q680" s="13" t="s">
        <v>8316</v>
      </c>
      <c r="R680" t="s">
        <v>8318</v>
      </c>
      <c r="S680" s="17">
        <f t="shared" si="52"/>
        <v>42481.376597222217</v>
      </c>
      <c r="T680" s="17">
        <f t="shared" si="53"/>
        <v>42511.376597222217</v>
      </c>
      <c r="U680" s="25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7">
        <f t="shared" si="51"/>
        <v>93.9</v>
      </c>
      <c r="P681" t="s">
        <v>8271</v>
      </c>
      <c r="Q681" s="13" t="s">
        <v>8316</v>
      </c>
      <c r="R681" t="s">
        <v>8318</v>
      </c>
      <c r="S681" s="17">
        <f t="shared" si="52"/>
        <v>42556.695706018523</v>
      </c>
      <c r="T681" s="17">
        <f t="shared" si="53"/>
        <v>42616.695706018523</v>
      </c>
      <c r="U681" s="25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7">
        <f t="shared" si="51"/>
        <v>150.65</v>
      </c>
      <c r="P682" t="s">
        <v>8271</v>
      </c>
      <c r="Q682" s="13" t="s">
        <v>8316</v>
      </c>
      <c r="R682" t="s">
        <v>8318</v>
      </c>
      <c r="S682" s="17">
        <f t="shared" si="52"/>
        <v>41864.501516203702</v>
      </c>
      <c r="T682" s="17">
        <f t="shared" si="53"/>
        <v>41899.501516203702</v>
      </c>
      <c r="U682" s="25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7">
        <f t="shared" si="51"/>
        <v>1</v>
      </c>
      <c r="P683" t="s">
        <v>8271</v>
      </c>
      <c r="Q683" s="13" t="s">
        <v>8316</v>
      </c>
      <c r="R683" t="s">
        <v>8318</v>
      </c>
      <c r="S683" s="17">
        <f t="shared" si="52"/>
        <v>42639.805601851855</v>
      </c>
      <c r="T683" s="17">
        <f t="shared" si="53"/>
        <v>42669.805601851855</v>
      </c>
      <c r="U683" s="25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7">
        <f t="shared" si="51"/>
        <v>13.25</v>
      </c>
      <c r="P684" t="s">
        <v>8271</v>
      </c>
      <c r="Q684" s="13" t="s">
        <v>8316</v>
      </c>
      <c r="R684" t="s">
        <v>8318</v>
      </c>
      <c r="S684" s="17">
        <f t="shared" si="52"/>
        <v>42778.765300925923</v>
      </c>
      <c r="T684" s="17">
        <f t="shared" si="53"/>
        <v>42808.723634259266</v>
      </c>
      <c r="U684" s="25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7">
        <f t="shared" si="51"/>
        <v>99.33</v>
      </c>
      <c r="P685" t="s">
        <v>8271</v>
      </c>
      <c r="Q685" s="13" t="s">
        <v>8316</v>
      </c>
      <c r="R685" t="s">
        <v>8318</v>
      </c>
      <c r="S685" s="17">
        <f t="shared" si="52"/>
        <v>42634.900046296301</v>
      </c>
      <c r="T685" s="17">
        <f t="shared" si="53"/>
        <v>42674.900046296301</v>
      </c>
      <c r="U685" s="2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7">
        <f t="shared" si="51"/>
        <v>177.39</v>
      </c>
      <c r="P686" t="s">
        <v>8271</v>
      </c>
      <c r="Q686" s="13" t="s">
        <v>8316</v>
      </c>
      <c r="R686" t="s">
        <v>8318</v>
      </c>
      <c r="S686" s="17">
        <f t="shared" si="52"/>
        <v>41809.473275462966</v>
      </c>
      <c r="T686" s="17">
        <f t="shared" si="53"/>
        <v>41845.125</v>
      </c>
      <c r="U686" s="25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7">
        <f t="shared" si="51"/>
        <v>55.3</v>
      </c>
      <c r="P687" t="s">
        <v>8271</v>
      </c>
      <c r="Q687" s="13" t="s">
        <v>8316</v>
      </c>
      <c r="R687" t="s">
        <v>8318</v>
      </c>
      <c r="S687" s="17">
        <f t="shared" si="52"/>
        <v>41971.866574074069</v>
      </c>
      <c r="T687" s="17">
        <f t="shared" si="53"/>
        <v>42016.866574074069</v>
      </c>
      <c r="U687" s="25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7">
        <f t="shared" si="51"/>
        <v>0</v>
      </c>
      <c r="P688" t="s">
        <v>8271</v>
      </c>
      <c r="Q688" s="13" t="s">
        <v>8316</v>
      </c>
      <c r="R688" t="s">
        <v>8318</v>
      </c>
      <c r="S688" s="17">
        <f t="shared" si="52"/>
        <v>42189.673263888893</v>
      </c>
      <c r="T688" s="17">
        <f t="shared" si="53"/>
        <v>42219.673263888893</v>
      </c>
      <c r="U688" s="25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7">
        <f t="shared" si="51"/>
        <v>591.66999999999996</v>
      </c>
      <c r="P689" t="s">
        <v>8271</v>
      </c>
      <c r="Q689" s="13" t="s">
        <v>8316</v>
      </c>
      <c r="R689" t="s">
        <v>8318</v>
      </c>
      <c r="S689" s="17">
        <f t="shared" si="52"/>
        <v>42711.750613425931</v>
      </c>
      <c r="T689" s="17">
        <f t="shared" si="53"/>
        <v>42771.750613425931</v>
      </c>
      <c r="U689" s="25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7">
        <f t="shared" si="51"/>
        <v>405.5</v>
      </c>
      <c r="P690" t="s">
        <v>8271</v>
      </c>
      <c r="Q690" s="13" t="s">
        <v>8316</v>
      </c>
      <c r="R690" t="s">
        <v>8318</v>
      </c>
      <c r="S690" s="17">
        <f t="shared" si="52"/>
        <v>42262.104780092588</v>
      </c>
      <c r="T690" s="17">
        <f t="shared" si="53"/>
        <v>42292.104780092588</v>
      </c>
      <c r="U690" s="25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7">
        <f t="shared" si="51"/>
        <v>343.15</v>
      </c>
      <c r="P691" t="s">
        <v>8271</v>
      </c>
      <c r="Q691" s="13" t="s">
        <v>8316</v>
      </c>
      <c r="R691" t="s">
        <v>8318</v>
      </c>
      <c r="S691" s="17">
        <f t="shared" si="52"/>
        <v>42675.66778935185</v>
      </c>
      <c r="T691" s="17">
        <f t="shared" si="53"/>
        <v>42712.207638888889</v>
      </c>
      <c r="U691" s="25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7">
        <f t="shared" si="51"/>
        <v>72.59</v>
      </c>
      <c r="P692" t="s">
        <v>8271</v>
      </c>
      <c r="Q692" s="13" t="s">
        <v>8316</v>
      </c>
      <c r="R692" t="s">
        <v>8318</v>
      </c>
      <c r="S692" s="17">
        <f t="shared" si="52"/>
        <v>42579.634733796294</v>
      </c>
      <c r="T692" s="17">
        <f t="shared" si="53"/>
        <v>42622.25</v>
      </c>
      <c r="U692" s="25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7">
        <f t="shared" si="51"/>
        <v>26</v>
      </c>
      <c r="P693" t="s">
        <v>8271</v>
      </c>
      <c r="Q693" s="13" t="s">
        <v>8316</v>
      </c>
      <c r="R693" t="s">
        <v>8318</v>
      </c>
      <c r="S693" s="17">
        <f t="shared" si="52"/>
        <v>42158.028310185182</v>
      </c>
      <c r="T693" s="17">
        <f t="shared" si="53"/>
        <v>42186.028310185182</v>
      </c>
      <c r="U693" s="25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7">
        <f t="shared" si="51"/>
        <v>6.5</v>
      </c>
      <c r="P694" t="s">
        <v>8271</v>
      </c>
      <c r="Q694" s="13" t="s">
        <v>8316</v>
      </c>
      <c r="R694" t="s">
        <v>8318</v>
      </c>
      <c r="S694" s="17">
        <f t="shared" si="52"/>
        <v>42696.37572916667</v>
      </c>
      <c r="T694" s="17">
        <f t="shared" si="53"/>
        <v>42726.37572916667</v>
      </c>
      <c r="U694" s="25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7">
        <f t="shared" si="51"/>
        <v>119.39</v>
      </c>
      <c r="P695" t="s">
        <v>8271</v>
      </c>
      <c r="Q695" s="13" t="s">
        <v>8316</v>
      </c>
      <c r="R695" t="s">
        <v>8318</v>
      </c>
      <c r="S695" s="17">
        <f t="shared" si="52"/>
        <v>42094.808182870373</v>
      </c>
      <c r="T695" s="17">
        <f t="shared" si="53"/>
        <v>42124.808182870373</v>
      </c>
      <c r="U695" s="2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7">
        <f t="shared" si="51"/>
        <v>84.29</v>
      </c>
      <c r="P696" t="s">
        <v>8271</v>
      </c>
      <c r="Q696" s="13" t="s">
        <v>8316</v>
      </c>
      <c r="R696" t="s">
        <v>8318</v>
      </c>
      <c r="S696" s="17">
        <f t="shared" si="52"/>
        <v>42737.663877314815</v>
      </c>
      <c r="T696" s="17">
        <f t="shared" si="53"/>
        <v>42767.663877314815</v>
      </c>
      <c r="U696" s="25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7">
        <f t="shared" si="51"/>
        <v>90.86</v>
      </c>
      <c r="P697" t="s">
        <v>8271</v>
      </c>
      <c r="Q697" s="13" t="s">
        <v>8316</v>
      </c>
      <c r="R697" t="s">
        <v>8318</v>
      </c>
      <c r="S697" s="17">
        <f t="shared" si="52"/>
        <v>41913.521064814813</v>
      </c>
      <c r="T697" s="17">
        <f t="shared" si="53"/>
        <v>41943.521064814813</v>
      </c>
      <c r="U697" s="25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7">
        <f t="shared" si="51"/>
        <v>1</v>
      </c>
      <c r="P698" t="s">
        <v>8271</v>
      </c>
      <c r="Q698" s="13" t="s">
        <v>8316</v>
      </c>
      <c r="R698" t="s">
        <v>8318</v>
      </c>
      <c r="S698" s="17">
        <f t="shared" si="52"/>
        <v>41815.927106481482</v>
      </c>
      <c r="T698" s="17">
        <f t="shared" si="53"/>
        <v>41845.927106481482</v>
      </c>
      <c r="U698" s="25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7">
        <f t="shared" si="51"/>
        <v>20.34</v>
      </c>
      <c r="P699" t="s">
        <v>8271</v>
      </c>
      <c r="Q699" s="13" t="s">
        <v>8316</v>
      </c>
      <c r="R699" t="s">
        <v>8318</v>
      </c>
      <c r="S699" s="17">
        <f t="shared" si="52"/>
        <v>42388.523020833338</v>
      </c>
      <c r="T699" s="17">
        <f t="shared" si="53"/>
        <v>42403.523020833338</v>
      </c>
      <c r="U699" s="25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7">
        <f t="shared" si="51"/>
        <v>530.69000000000005</v>
      </c>
      <c r="P700" t="s">
        <v>8271</v>
      </c>
      <c r="Q700" s="13" t="s">
        <v>8316</v>
      </c>
      <c r="R700" t="s">
        <v>8318</v>
      </c>
      <c r="S700" s="17">
        <f t="shared" si="52"/>
        <v>41866.931076388886</v>
      </c>
      <c r="T700" s="17">
        <f t="shared" si="53"/>
        <v>41900.083333333336</v>
      </c>
      <c r="U700" s="25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7">
        <f t="shared" si="51"/>
        <v>120.39</v>
      </c>
      <c r="P701" t="s">
        <v>8271</v>
      </c>
      <c r="Q701" s="13" t="s">
        <v>8316</v>
      </c>
      <c r="R701" t="s">
        <v>8318</v>
      </c>
      <c r="S701" s="17">
        <f t="shared" si="52"/>
        <v>41563.485509259262</v>
      </c>
      <c r="T701" s="17">
        <f t="shared" si="53"/>
        <v>41600.666666666664</v>
      </c>
      <c r="U701" s="25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7">
        <f t="shared" si="51"/>
        <v>13</v>
      </c>
      <c r="P702" t="s">
        <v>8271</v>
      </c>
      <c r="Q702" s="13" t="s">
        <v>8316</v>
      </c>
      <c r="R702" t="s">
        <v>8318</v>
      </c>
      <c r="S702" s="17">
        <f t="shared" si="52"/>
        <v>42715.688437500001</v>
      </c>
      <c r="T702" s="17">
        <f t="shared" si="53"/>
        <v>42745.688437500001</v>
      </c>
      <c r="U702" s="25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7">
        <f t="shared" si="51"/>
        <v>291.33</v>
      </c>
      <c r="P703" t="s">
        <v>8271</v>
      </c>
      <c r="Q703" s="13" t="s">
        <v>8316</v>
      </c>
      <c r="R703" t="s">
        <v>8318</v>
      </c>
      <c r="S703" s="17">
        <f t="shared" si="52"/>
        <v>41813.662962962961</v>
      </c>
      <c r="T703" s="17">
        <f t="shared" si="53"/>
        <v>41843.662962962961</v>
      </c>
      <c r="U703" s="25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7">
        <f t="shared" si="51"/>
        <v>124.92</v>
      </c>
      <c r="P704" t="s">
        <v>8271</v>
      </c>
      <c r="Q704" s="13" t="s">
        <v>8316</v>
      </c>
      <c r="R704" t="s">
        <v>8318</v>
      </c>
      <c r="S704" s="17">
        <f t="shared" si="52"/>
        <v>42668.726701388892</v>
      </c>
      <c r="T704" s="17">
        <f t="shared" si="53"/>
        <v>42698.768368055549</v>
      </c>
      <c r="U704" s="25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7">
        <f t="shared" si="51"/>
        <v>119.57</v>
      </c>
      <c r="P705" t="s">
        <v>8271</v>
      </c>
      <c r="Q705" s="13" t="s">
        <v>8316</v>
      </c>
      <c r="R705" t="s">
        <v>8318</v>
      </c>
      <c r="S705" s="17">
        <f t="shared" si="52"/>
        <v>42711.950798611113</v>
      </c>
      <c r="T705" s="17">
        <f t="shared" si="53"/>
        <v>42766.98055555555</v>
      </c>
      <c r="U705" s="2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7">
        <f t="shared" ref="O706:O769" si="56">IFERROR(ROUND(E706/M706,2),0)</f>
        <v>120.25</v>
      </c>
      <c r="P706" t="s">
        <v>8271</v>
      </c>
      <c r="Q706" s="13" t="s">
        <v>8316</v>
      </c>
      <c r="R706" t="s">
        <v>8318</v>
      </c>
      <c r="S706" s="17">
        <f t="shared" si="52"/>
        <v>42726.192916666667</v>
      </c>
      <c r="T706" s="17">
        <f t="shared" si="53"/>
        <v>42786.192916666667</v>
      </c>
      <c r="U706" s="25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7">
        <f t="shared" si="56"/>
        <v>195.4</v>
      </c>
      <c r="P707" t="s">
        <v>8271</v>
      </c>
      <c r="Q707" s="13" t="s">
        <v>8316</v>
      </c>
      <c r="R707" t="s">
        <v>8318</v>
      </c>
      <c r="S707" s="17">
        <f t="shared" ref="S707:S770" si="57">(((K707/60)/60)/24)+DATE(1970,1,1)</f>
        <v>42726.491643518515</v>
      </c>
      <c r="T707" s="17">
        <f t="shared" ref="T707:T770" si="58">(((J707/60)/60)/24)+DATE(1970,1,1)</f>
        <v>42756.491643518515</v>
      </c>
      <c r="U707" s="25">
        <f t="shared" si="54"/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7">
        <f t="shared" si="56"/>
        <v>0</v>
      </c>
      <c r="P708" t="s">
        <v>8271</v>
      </c>
      <c r="Q708" s="13" t="s">
        <v>8316</v>
      </c>
      <c r="R708" t="s">
        <v>8318</v>
      </c>
      <c r="S708" s="17">
        <f t="shared" si="57"/>
        <v>42676.995173611111</v>
      </c>
      <c r="T708" s="17">
        <f t="shared" si="58"/>
        <v>42718.777083333334</v>
      </c>
      <c r="U708" s="25">
        <f t="shared" ref="U708:U771" si="59">YEAR(S708)</f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7">
        <f t="shared" si="56"/>
        <v>117.7</v>
      </c>
      <c r="P709" t="s">
        <v>8271</v>
      </c>
      <c r="Q709" s="13" t="s">
        <v>8316</v>
      </c>
      <c r="R709" t="s">
        <v>8318</v>
      </c>
      <c r="S709" s="17">
        <f t="shared" si="57"/>
        <v>42696.663506944446</v>
      </c>
      <c r="T709" s="17">
        <f t="shared" si="58"/>
        <v>42736.663506944446</v>
      </c>
      <c r="U709" s="25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7">
        <f t="shared" si="56"/>
        <v>23.95</v>
      </c>
      <c r="P710" t="s">
        <v>8271</v>
      </c>
      <c r="Q710" s="13" t="s">
        <v>8316</v>
      </c>
      <c r="R710" t="s">
        <v>8318</v>
      </c>
      <c r="S710" s="17">
        <f t="shared" si="57"/>
        <v>41835.581018518518</v>
      </c>
      <c r="T710" s="17">
        <f t="shared" si="58"/>
        <v>41895.581018518518</v>
      </c>
      <c r="U710" s="25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7">
        <f t="shared" si="56"/>
        <v>30.5</v>
      </c>
      <c r="P711" t="s">
        <v>8271</v>
      </c>
      <c r="Q711" s="13" t="s">
        <v>8316</v>
      </c>
      <c r="R711" t="s">
        <v>8318</v>
      </c>
      <c r="S711" s="17">
        <f t="shared" si="57"/>
        <v>41948.041192129633</v>
      </c>
      <c r="T711" s="17">
        <f t="shared" si="58"/>
        <v>41978.041192129633</v>
      </c>
      <c r="U711" s="25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7">
        <f t="shared" si="56"/>
        <v>0</v>
      </c>
      <c r="P712" t="s">
        <v>8271</v>
      </c>
      <c r="Q712" s="13" t="s">
        <v>8316</v>
      </c>
      <c r="R712" t="s">
        <v>8318</v>
      </c>
      <c r="S712" s="17">
        <f t="shared" si="57"/>
        <v>41837.984976851854</v>
      </c>
      <c r="T712" s="17">
        <f t="shared" si="58"/>
        <v>41871.030555555553</v>
      </c>
      <c r="U712" s="25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7">
        <f t="shared" si="56"/>
        <v>99.97</v>
      </c>
      <c r="P713" t="s">
        <v>8271</v>
      </c>
      <c r="Q713" s="13" t="s">
        <v>8316</v>
      </c>
      <c r="R713" t="s">
        <v>8318</v>
      </c>
      <c r="S713" s="17">
        <f t="shared" si="57"/>
        <v>42678.459120370375</v>
      </c>
      <c r="T713" s="17">
        <f t="shared" si="58"/>
        <v>42718.500787037032</v>
      </c>
      <c r="U713" s="25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7">
        <f t="shared" si="56"/>
        <v>26.25</v>
      </c>
      <c r="P714" t="s">
        <v>8271</v>
      </c>
      <c r="Q714" s="13" t="s">
        <v>8316</v>
      </c>
      <c r="R714" t="s">
        <v>8318</v>
      </c>
      <c r="S714" s="17">
        <f t="shared" si="57"/>
        <v>42384.680925925932</v>
      </c>
      <c r="T714" s="17">
        <f t="shared" si="58"/>
        <v>42414.680925925932</v>
      </c>
      <c r="U714" s="25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7">
        <f t="shared" si="56"/>
        <v>199</v>
      </c>
      <c r="P715" t="s">
        <v>8271</v>
      </c>
      <c r="Q715" s="13" t="s">
        <v>8316</v>
      </c>
      <c r="R715" t="s">
        <v>8318</v>
      </c>
      <c r="S715" s="17">
        <f t="shared" si="57"/>
        <v>42496.529305555552</v>
      </c>
      <c r="T715" s="17">
        <f t="shared" si="58"/>
        <v>42526.529305555552</v>
      </c>
      <c r="U715" s="2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7">
        <f t="shared" si="56"/>
        <v>80.319999999999993</v>
      </c>
      <c r="P716" t="s">
        <v>8271</v>
      </c>
      <c r="Q716" s="13" t="s">
        <v>8316</v>
      </c>
      <c r="R716" t="s">
        <v>8318</v>
      </c>
      <c r="S716" s="17">
        <f t="shared" si="57"/>
        <v>42734.787986111114</v>
      </c>
      <c r="T716" s="17">
        <f t="shared" si="58"/>
        <v>42794.787986111114</v>
      </c>
      <c r="U716" s="25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7">
        <f t="shared" si="56"/>
        <v>115.75</v>
      </c>
      <c r="P717" t="s">
        <v>8271</v>
      </c>
      <c r="Q717" s="13" t="s">
        <v>8316</v>
      </c>
      <c r="R717" t="s">
        <v>8318</v>
      </c>
      <c r="S717" s="17">
        <f t="shared" si="57"/>
        <v>42273.090740740736</v>
      </c>
      <c r="T717" s="17">
        <f t="shared" si="58"/>
        <v>42313.132407407407</v>
      </c>
      <c r="U717" s="25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7">
        <f t="shared" si="56"/>
        <v>44.69</v>
      </c>
      <c r="P718" t="s">
        <v>8271</v>
      </c>
      <c r="Q718" s="13" t="s">
        <v>8316</v>
      </c>
      <c r="R718" t="s">
        <v>8318</v>
      </c>
      <c r="S718" s="17">
        <f t="shared" si="57"/>
        <v>41940.658645833333</v>
      </c>
      <c r="T718" s="17">
        <f t="shared" si="58"/>
        <v>41974</v>
      </c>
      <c r="U718" s="25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7">
        <f t="shared" si="56"/>
        <v>76.25</v>
      </c>
      <c r="P719" t="s">
        <v>8271</v>
      </c>
      <c r="Q719" s="13" t="s">
        <v>8316</v>
      </c>
      <c r="R719" t="s">
        <v>8318</v>
      </c>
      <c r="S719" s="17">
        <f t="shared" si="57"/>
        <v>41857.854189814818</v>
      </c>
      <c r="T719" s="17">
        <f t="shared" si="58"/>
        <v>41887.854189814818</v>
      </c>
      <c r="U719" s="25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7">
        <f t="shared" si="56"/>
        <v>22.5</v>
      </c>
      <c r="P720" t="s">
        <v>8271</v>
      </c>
      <c r="Q720" s="13" t="s">
        <v>8316</v>
      </c>
      <c r="R720" t="s">
        <v>8318</v>
      </c>
      <c r="S720" s="17">
        <f t="shared" si="57"/>
        <v>42752.845451388886</v>
      </c>
      <c r="T720" s="17">
        <f t="shared" si="58"/>
        <v>42784.249305555553</v>
      </c>
      <c r="U720" s="25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7">
        <f t="shared" si="56"/>
        <v>19.399999999999999</v>
      </c>
      <c r="P721" t="s">
        <v>8271</v>
      </c>
      <c r="Q721" s="13" t="s">
        <v>8316</v>
      </c>
      <c r="R721" t="s">
        <v>8318</v>
      </c>
      <c r="S721" s="17">
        <f t="shared" si="57"/>
        <v>42409.040231481486</v>
      </c>
      <c r="T721" s="17">
        <f t="shared" si="58"/>
        <v>42423.040231481486</v>
      </c>
      <c r="U721" s="25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7">
        <f t="shared" si="56"/>
        <v>66.709999999999994</v>
      </c>
      <c r="P722" t="s">
        <v>8272</v>
      </c>
      <c r="Q722" s="13" t="s">
        <v>8319</v>
      </c>
      <c r="R722" t="s">
        <v>8320</v>
      </c>
      <c r="S722" s="17">
        <f t="shared" si="57"/>
        <v>40909.649201388893</v>
      </c>
      <c r="T722" s="17">
        <f t="shared" si="58"/>
        <v>40937.649201388893</v>
      </c>
      <c r="U722" s="25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7">
        <f t="shared" si="56"/>
        <v>84.14</v>
      </c>
      <c r="P723" t="s">
        <v>8272</v>
      </c>
      <c r="Q723" s="13" t="s">
        <v>8319</v>
      </c>
      <c r="R723" t="s">
        <v>8320</v>
      </c>
      <c r="S723" s="17">
        <f t="shared" si="57"/>
        <v>41807.571840277778</v>
      </c>
      <c r="T723" s="17">
        <f t="shared" si="58"/>
        <v>41852.571840277778</v>
      </c>
      <c r="U723" s="25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7">
        <f t="shared" si="56"/>
        <v>215.73</v>
      </c>
      <c r="P724" t="s">
        <v>8272</v>
      </c>
      <c r="Q724" s="13" t="s">
        <v>8319</v>
      </c>
      <c r="R724" t="s">
        <v>8320</v>
      </c>
      <c r="S724" s="17">
        <f t="shared" si="57"/>
        <v>40977.805300925924</v>
      </c>
      <c r="T724" s="17">
        <f t="shared" si="58"/>
        <v>41007.76363425926</v>
      </c>
      <c r="U724" s="25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7">
        <f t="shared" si="56"/>
        <v>54.69</v>
      </c>
      <c r="P725" t="s">
        <v>8272</v>
      </c>
      <c r="Q725" s="13" t="s">
        <v>8319</v>
      </c>
      <c r="R725" t="s">
        <v>8320</v>
      </c>
      <c r="S725" s="17">
        <f t="shared" si="57"/>
        <v>42184.816539351858</v>
      </c>
      <c r="T725" s="17">
        <f t="shared" si="58"/>
        <v>42215.165972222225</v>
      </c>
      <c r="U725" s="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7">
        <f t="shared" si="56"/>
        <v>51.63</v>
      </c>
      <c r="P726" t="s">
        <v>8272</v>
      </c>
      <c r="Q726" s="13" t="s">
        <v>8319</v>
      </c>
      <c r="R726" t="s">
        <v>8320</v>
      </c>
      <c r="S726" s="17">
        <f t="shared" si="57"/>
        <v>40694.638460648144</v>
      </c>
      <c r="T726" s="17">
        <f t="shared" si="58"/>
        <v>40724.638460648144</v>
      </c>
      <c r="U726" s="25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7">
        <f t="shared" si="56"/>
        <v>143.36000000000001</v>
      </c>
      <c r="P727" t="s">
        <v>8272</v>
      </c>
      <c r="Q727" s="13" t="s">
        <v>8319</v>
      </c>
      <c r="R727" t="s">
        <v>8320</v>
      </c>
      <c r="S727" s="17">
        <f t="shared" si="57"/>
        <v>42321.626296296294</v>
      </c>
      <c r="T727" s="17">
        <f t="shared" si="58"/>
        <v>42351.626296296294</v>
      </c>
      <c r="U727" s="25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7">
        <f t="shared" si="56"/>
        <v>72.430000000000007</v>
      </c>
      <c r="P728" t="s">
        <v>8272</v>
      </c>
      <c r="Q728" s="13" t="s">
        <v>8319</v>
      </c>
      <c r="R728" t="s">
        <v>8320</v>
      </c>
      <c r="S728" s="17">
        <f t="shared" si="57"/>
        <v>41346.042673611111</v>
      </c>
      <c r="T728" s="17">
        <f t="shared" si="58"/>
        <v>41376.042673611111</v>
      </c>
      <c r="U728" s="25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7">
        <f t="shared" si="56"/>
        <v>36.53</v>
      </c>
      <c r="P729" t="s">
        <v>8272</v>
      </c>
      <c r="Q729" s="13" t="s">
        <v>8319</v>
      </c>
      <c r="R729" t="s">
        <v>8320</v>
      </c>
      <c r="S729" s="17">
        <f t="shared" si="57"/>
        <v>41247.020243055551</v>
      </c>
      <c r="T729" s="17">
        <f t="shared" si="58"/>
        <v>41288.888888888891</v>
      </c>
      <c r="U729" s="25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7">
        <f t="shared" si="56"/>
        <v>60.9</v>
      </c>
      <c r="P730" t="s">
        <v>8272</v>
      </c>
      <c r="Q730" s="13" t="s">
        <v>8319</v>
      </c>
      <c r="R730" t="s">
        <v>8320</v>
      </c>
      <c r="S730" s="17">
        <f t="shared" si="57"/>
        <v>40731.837465277778</v>
      </c>
      <c r="T730" s="17">
        <f t="shared" si="58"/>
        <v>40776.837465277778</v>
      </c>
      <c r="U730" s="25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7">
        <f t="shared" si="56"/>
        <v>43.55</v>
      </c>
      <c r="P731" t="s">
        <v>8272</v>
      </c>
      <c r="Q731" s="13" t="s">
        <v>8319</v>
      </c>
      <c r="R731" t="s">
        <v>8320</v>
      </c>
      <c r="S731" s="17">
        <f t="shared" si="57"/>
        <v>41111.185891203706</v>
      </c>
      <c r="T731" s="17">
        <f t="shared" si="58"/>
        <v>41171.185891203706</v>
      </c>
      <c r="U731" s="25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7">
        <f t="shared" si="56"/>
        <v>99.77</v>
      </c>
      <c r="P732" t="s">
        <v>8272</v>
      </c>
      <c r="Q732" s="13" t="s">
        <v>8319</v>
      </c>
      <c r="R732" t="s">
        <v>8320</v>
      </c>
      <c r="S732" s="17">
        <f t="shared" si="57"/>
        <v>40854.745266203703</v>
      </c>
      <c r="T732" s="17">
        <f t="shared" si="58"/>
        <v>40884.745266203703</v>
      </c>
      <c r="U732" s="25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7">
        <f t="shared" si="56"/>
        <v>88.73</v>
      </c>
      <c r="P733" t="s">
        <v>8272</v>
      </c>
      <c r="Q733" s="13" t="s">
        <v>8319</v>
      </c>
      <c r="R733" t="s">
        <v>8320</v>
      </c>
      <c r="S733" s="17">
        <f t="shared" si="57"/>
        <v>40879.795682870368</v>
      </c>
      <c r="T733" s="17">
        <f t="shared" si="58"/>
        <v>40930.25</v>
      </c>
      <c r="U733" s="25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7">
        <f t="shared" si="56"/>
        <v>4.92</v>
      </c>
      <c r="P734" t="s">
        <v>8272</v>
      </c>
      <c r="Q734" s="13" t="s">
        <v>8319</v>
      </c>
      <c r="R734" t="s">
        <v>8320</v>
      </c>
      <c r="S734" s="17">
        <f t="shared" si="57"/>
        <v>41486.424317129626</v>
      </c>
      <c r="T734" s="17">
        <f t="shared" si="58"/>
        <v>41546.424317129626</v>
      </c>
      <c r="U734" s="25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7">
        <f t="shared" si="56"/>
        <v>17.82</v>
      </c>
      <c r="P735" t="s">
        <v>8272</v>
      </c>
      <c r="Q735" s="13" t="s">
        <v>8319</v>
      </c>
      <c r="R735" t="s">
        <v>8320</v>
      </c>
      <c r="S735" s="17">
        <f t="shared" si="57"/>
        <v>41598.420046296298</v>
      </c>
      <c r="T735" s="17">
        <f t="shared" si="58"/>
        <v>41628.420046296298</v>
      </c>
      <c r="U735" s="2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7">
        <f t="shared" si="56"/>
        <v>187.19</v>
      </c>
      <c r="P736" t="s">
        <v>8272</v>
      </c>
      <c r="Q736" s="13" t="s">
        <v>8319</v>
      </c>
      <c r="R736" t="s">
        <v>8320</v>
      </c>
      <c r="S736" s="17">
        <f t="shared" si="57"/>
        <v>42102.164583333331</v>
      </c>
      <c r="T736" s="17">
        <f t="shared" si="58"/>
        <v>42133.208333333328</v>
      </c>
      <c r="U736" s="25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7">
        <f t="shared" si="56"/>
        <v>234.81</v>
      </c>
      <c r="P737" t="s">
        <v>8272</v>
      </c>
      <c r="Q737" s="13" t="s">
        <v>8319</v>
      </c>
      <c r="R737" t="s">
        <v>8320</v>
      </c>
      <c r="S737" s="17">
        <f t="shared" si="57"/>
        <v>41946.029467592591</v>
      </c>
      <c r="T737" s="17">
        <f t="shared" si="58"/>
        <v>41977.027083333334</v>
      </c>
      <c r="U737" s="25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7">
        <f t="shared" si="56"/>
        <v>105.05</v>
      </c>
      <c r="P738" t="s">
        <v>8272</v>
      </c>
      <c r="Q738" s="13" t="s">
        <v>8319</v>
      </c>
      <c r="R738" t="s">
        <v>8320</v>
      </c>
      <c r="S738" s="17">
        <f t="shared" si="57"/>
        <v>41579.734259259261</v>
      </c>
      <c r="T738" s="17">
        <f t="shared" si="58"/>
        <v>41599.207638888889</v>
      </c>
      <c r="U738" s="25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7">
        <f t="shared" si="56"/>
        <v>56.67</v>
      </c>
      <c r="P739" t="s">
        <v>8272</v>
      </c>
      <c r="Q739" s="13" t="s">
        <v>8319</v>
      </c>
      <c r="R739" t="s">
        <v>8320</v>
      </c>
      <c r="S739" s="17">
        <f t="shared" si="57"/>
        <v>41667.275312500002</v>
      </c>
      <c r="T739" s="17">
        <f t="shared" si="58"/>
        <v>41684.833333333336</v>
      </c>
      <c r="U739" s="25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7">
        <f t="shared" si="56"/>
        <v>39.049999999999997</v>
      </c>
      <c r="P740" t="s">
        <v>8272</v>
      </c>
      <c r="Q740" s="13" t="s">
        <v>8319</v>
      </c>
      <c r="R740" t="s">
        <v>8320</v>
      </c>
      <c r="S740" s="17">
        <f t="shared" si="57"/>
        <v>41943.604097222218</v>
      </c>
      <c r="T740" s="17">
        <f t="shared" si="58"/>
        <v>41974.207638888889</v>
      </c>
      <c r="U740" s="25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7">
        <f t="shared" si="56"/>
        <v>68.349999999999994</v>
      </c>
      <c r="P741" t="s">
        <v>8272</v>
      </c>
      <c r="Q741" s="13" t="s">
        <v>8319</v>
      </c>
      <c r="R741" t="s">
        <v>8320</v>
      </c>
      <c r="S741" s="17">
        <f t="shared" si="57"/>
        <v>41829.502650462964</v>
      </c>
      <c r="T741" s="17">
        <f t="shared" si="58"/>
        <v>41862.502650462964</v>
      </c>
      <c r="U741" s="25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7">
        <f t="shared" si="56"/>
        <v>169.58</v>
      </c>
      <c r="P742" t="s">
        <v>8272</v>
      </c>
      <c r="Q742" s="13" t="s">
        <v>8319</v>
      </c>
      <c r="R742" t="s">
        <v>8320</v>
      </c>
      <c r="S742" s="17">
        <f t="shared" si="57"/>
        <v>42162.146782407406</v>
      </c>
      <c r="T742" s="17">
        <f t="shared" si="58"/>
        <v>42176.146782407406</v>
      </c>
      <c r="U742" s="25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7">
        <f t="shared" si="56"/>
        <v>141.41999999999999</v>
      </c>
      <c r="P743" t="s">
        <v>8272</v>
      </c>
      <c r="Q743" s="13" t="s">
        <v>8319</v>
      </c>
      <c r="R743" t="s">
        <v>8320</v>
      </c>
      <c r="S743" s="17">
        <f t="shared" si="57"/>
        <v>41401.648217592592</v>
      </c>
      <c r="T743" s="17">
        <f t="shared" si="58"/>
        <v>41436.648217592592</v>
      </c>
      <c r="U743" s="25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7">
        <f t="shared" si="56"/>
        <v>67.39</v>
      </c>
      <c r="P744" t="s">
        <v>8272</v>
      </c>
      <c r="Q744" s="13" t="s">
        <v>8319</v>
      </c>
      <c r="R744" t="s">
        <v>8320</v>
      </c>
      <c r="S744" s="17">
        <f t="shared" si="57"/>
        <v>41689.917962962965</v>
      </c>
      <c r="T744" s="17">
        <f t="shared" si="58"/>
        <v>41719.876296296294</v>
      </c>
      <c r="U744" s="25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7">
        <f t="shared" si="56"/>
        <v>54.27</v>
      </c>
      <c r="P745" t="s">
        <v>8272</v>
      </c>
      <c r="Q745" s="13" t="s">
        <v>8319</v>
      </c>
      <c r="R745" t="s">
        <v>8320</v>
      </c>
      <c r="S745" s="17">
        <f t="shared" si="57"/>
        <v>40990.709317129629</v>
      </c>
      <c r="T745" s="17">
        <f t="shared" si="58"/>
        <v>41015.875</v>
      </c>
      <c r="U745" s="2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7">
        <f t="shared" si="56"/>
        <v>82.52</v>
      </c>
      <c r="P746" t="s">
        <v>8272</v>
      </c>
      <c r="Q746" s="13" t="s">
        <v>8319</v>
      </c>
      <c r="R746" t="s">
        <v>8320</v>
      </c>
      <c r="S746" s="17">
        <f t="shared" si="57"/>
        <v>41226.95721064815</v>
      </c>
      <c r="T746" s="17">
        <f t="shared" si="58"/>
        <v>41256.95721064815</v>
      </c>
      <c r="U746" s="25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7">
        <f t="shared" si="56"/>
        <v>53.73</v>
      </c>
      <c r="P747" t="s">
        <v>8272</v>
      </c>
      <c r="Q747" s="13" t="s">
        <v>8319</v>
      </c>
      <c r="R747" t="s">
        <v>8320</v>
      </c>
      <c r="S747" s="17">
        <f t="shared" si="57"/>
        <v>41367.572280092594</v>
      </c>
      <c r="T747" s="17">
        <f t="shared" si="58"/>
        <v>41397.572280092594</v>
      </c>
      <c r="U747" s="25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7">
        <f t="shared" si="56"/>
        <v>34.21</v>
      </c>
      <c r="P748" t="s">
        <v>8272</v>
      </c>
      <c r="Q748" s="13" t="s">
        <v>8319</v>
      </c>
      <c r="R748" t="s">
        <v>8320</v>
      </c>
      <c r="S748" s="17">
        <f t="shared" si="57"/>
        <v>41157.042928240742</v>
      </c>
      <c r="T748" s="17">
        <f t="shared" si="58"/>
        <v>41175.165972222225</v>
      </c>
      <c r="U748" s="25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7">
        <f t="shared" si="56"/>
        <v>127.33</v>
      </c>
      <c r="P749" t="s">
        <v>8272</v>
      </c>
      <c r="Q749" s="13" t="s">
        <v>8319</v>
      </c>
      <c r="R749" t="s">
        <v>8320</v>
      </c>
      <c r="S749" s="17">
        <f t="shared" si="57"/>
        <v>41988.548831018517</v>
      </c>
      <c r="T749" s="17">
        <f t="shared" si="58"/>
        <v>42019.454166666663</v>
      </c>
      <c r="U749" s="25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7">
        <f t="shared" si="56"/>
        <v>45.57</v>
      </c>
      <c r="P750" t="s">
        <v>8272</v>
      </c>
      <c r="Q750" s="13" t="s">
        <v>8319</v>
      </c>
      <c r="R750" t="s">
        <v>8320</v>
      </c>
      <c r="S750" s="17">
        <f t="shared" si="57"/>
        <v>41831.846828703703</v>
      </c>
      <c r="T750" s="17">
        <f t="shared" si="58"/>
        <v>41861.846828703703</v>
      </c>
      <c r="U750" s="25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7">
        <f t="shared" si="56"/>
        <v>95.96</v>
      </c>
      <c r="P751" t="s">
        <v>8272</v>
      </c>
      <c r="Q751" s="13" t="s">
        <v>8319</v>
      </c>
      <c r="R751" t="s">
        <v>8320</v>
      </c>
      <c r="S751" s="17">
        <f t="shared" si="57"/>
        <v>42733.94131944445</v>
      </c>
      <c r="T751" s="17">
        <f t="shared" si="58"/>
        <v>42763.94131944445</v>
      </c>
      <c r="U751" s="25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7">
        <f t="shared" si="56"/>
        <v>77.27</v>
      </c>
      <c r="P752" t="s">
        <v>8272</v>
      </c>
      <c r="Q752" s="13" t="s">
        <v>8319</v>
      </c>
      <c r="R752" t="s">
        <v>8320</v>
      </c>
      <c r="S752" s="17">
        <f t="shared" si="57"/>
        <v>41299.878148148149</v>
      </c>
      <c r="T752" s="17">
        <f t="shared" si="58"/>
        <v>41329.878148148149</v>
      </c>
      <c r="U752" s="25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7">
        <f t="shared" si="56"/>
        <v>57.34</v>
      </c>
      <c r="P753" t="s">
        <v>8272</v>
      </c>
      <c r="Q753" s="13" t="s">
        <v>8319</v>
      </c>
      <c r="R753" t="s">
        <v>8320</v>
      </c>
      <c r="S753" s="17">
        <f t="shared" si="57"/>
        <v>40713.630497685182</v>
      </c>
      <c r="T753" s="17">
        <f t="shared" si="58"/>
        <v>40759.630497685182</v>
      </c>
      <c r="U753" s="25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7">
        <f t="shared" si="56"/>
        <v>53.19</v>
      </c>
      <c r="P754" t="s">
        <v>8272</v>
      </c>
      <c r="Q754" s="13" t="s">
        <v>8319</v>
      </c>
      <c r="R754" t="s">
        <v>8320</v>
      </c>
      <c r="S754" s="17">
        <f t="shared" si="57"/>
        <v>42639.421493055561</v>
      </c>
      <c r="T754" s="17">
        <f t="shared" si="58"/>
        <v>42659.458333333328</v>
      </c>
      <c r="U754" s="25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7">
        <f t="shared" si="56"/>
        <v>492.31</v>
      </c>
      <c r="P755" t="s">
        <v>8272</v>
      </c>
      <c r="Q755" s="13" t="s">
        <v>8319</v>
      </c>
      <c r="R755" t="s">
        <v>8320</v>
      </c>
      <c r="S755" s="17">
        <f t="shared" si="57"/>
        <v>42019.590173611112</v>
      </c>
      <c r="T755" s="17">
        <f t="shared" si="58"/>
        <v>42049.590173611112</v>
      </c>
      <c r="U755" s="2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7">
        <f t="shared" si="56"/>
        <v>42.35</v>
      </c>
      <c r="P756" t="s">
        <v>8272</v>
      </c>
      <c r="Q756" s="13" t="s">
        <v>8319</v>
      </c>
      <c r="R756" t="s">
        <v>8320</v>
      </c>
      <c r="S756" s="17">
        <f t="shared" si="57"/>
        <v>41249.749085648145</v>
      </c>
      <c r="T756" s="17">
        <f t="shared" si="58"/>
        <v>41279.749085648145</v>
      </c>
      <c r="U756" s="25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7">
        <f t="shared" si="56"/>
        <v>37.47</v>
      </c>
      <c r="P757" t="s">
        <v>8272</v>
      </c>
      <c r="Q757" s="13" t="s">
        <v>8319</v>
      </c>
      <c r="R757" t="s">
        <v>8320</v>
      </c>
      <c r="S757" s="17">
        <f t="shared" si="57"/>
        <v>41383.605057870373</v>
      </c>
      <c r="T757" s="17">
        <f t="shared" si="58"/>
        <v>41414.02847222222</v>
      </c>
      <c r="U757" s="25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7">
        <f t="shared" si="56"/>
        <v>37.450000000000003</v>
      </c>
      <c r="P758" t="s">
        <v>8272</v>
      </c>
      <c r="Q758" s="13" t="s">
        <v>8319</v>
      </c>
      <c r="R758" t="s">
        <v>8320</v>
      </c>
      <c r="S758" s="17">
        <f t="shared" si="57"/>
        <v>40590.766886574071</v>
      </c>
      <c r="T758" s="17">
        <f t="shared" si="58"/>
        <v>40651.725219907406</v>
      </c>
      <c r="U758" s="25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7">
        <f t="shared" si="56"/>
        <v>33.06</v>
      </c>
      <c r="P759" t="s">
        <v>8272</v>
      </c>
      <c r="Q759" s="13" t="s">
        <v>8319</v>
      </c>
      <c r="R759" t="s">
        <v>8320</v>
      </c>
      <c r="S759" s="17">
        <f t="shared" si="57"/>
        <v>41235.054560185185</v>
      </c>
      <c r="T759" s="17">
        <f t="shared" si="58"/>
        <v>41249.054560185185</v>
      </c>
      <c r="U759" s="25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7">
        <f t="shared" si="56"/>
        <v>134.21</v>
      </c>
      <c r="P760" t="s">
        <v>8272</v>
      </c>
      <c r="Q760" s="13" t="s">
        <v>8319</v>
      </c>
      <c r="R760" t="s">
        <v>8320</v>
      </c>
      <c r="S760" s="17">
        <f t="shared" si="57"/>
        <v>40429.836435185185</v>
      </c>
      <c r="T760" s="17">
        <f t="shared" si="58"/>
        <v>40459.836435185185</v>
      </c>
      <c r="U760" s="25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7">
        <f t="shared" si="56"/>
        <v>51.47</v>
      </c>
      <c r="P761" t="s">
        <v>8272</v>
      </c>
      <c r="Q761" s="13" t="s">
        <v>8319</v>
      </c>
      <c r="R761" t="s">
        <v>8320</v>
      </c>
      <c r="S761" s="17">
        <f t="shared" si="57"/>
        <v>41789.330312500002</v>
      </c>
      <c r="T761" s="17">
        <f t="shared" si="58"/>
        <v>41829.330312500002</v>
      </c>
      <c r="U761" s="25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7">
        <f t="shared" si="56"/>
        <v>0</v>
      </c>
      <c r="P762" t="s">
        <v>8273</v>
      </c>
      <c r="Q762" s="13" t="s">
        <v>8319</v>
      </c>
      <c r="R762" t="s">
        <v>8321</v>
      </c>
      <c r="S762" s="17">
        <f t="shared" si="57"/>
        <v>42670.764039351852</v>
      </c>
      <c r="T762" s="17">
        <f t="shared" si="58"/>
        <v>42700.805706018517</v>
      </c>
      <c r="U762" s="25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7">
        <f t="shared" si="56"/>
        <v>39.17</v>
      </c>
      <c r="P763" t="s">
        <v>8273</v>
      </c>
      <c r="Q763" s="13" t="s">
        <v>8319</v>
      </c>
      <c r="R763" t="s">
        <v>8321</v>
      </c>
      <c r="S763" s="17">
        <f t="shared" si="57"/>
        <v>41642.751458333332</v>
      </c>
      <c r="T763" s="17">
        <f t="shared" si="58"/>
        <v>41672.751458333332</v>
      </c>
      <c r="U763" s="25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7">
        <f t="shared" si="56"/>
        <v>0</v>
      </c>
      <c r="P764" t="s">
        <v>8273</v>
      </c>
      <c r="Q764" s="13" t="s">
        <v>8319</v>
      </c>
      <c r="R764" t="s">
        <v>8321</v>
      </c>
      <c r="S764" s="17">
        <f t="shared" si="57"/>
        <v>42690.858449074076</v>
      </c>
      <c r="T764" s="17">
        <f t="shared" si="58"/>
        <v>42708.25</v>
      </c>
      <c r="U764" s="25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7">
        <f t="shared" si="56"/>
        <v>5</v>
      </c>
      <c r="P765" t="s">
        <v>8273</v>
      </c>
      <c r="Q765" s="13" t="s">
        <v>8319</v>
      </c>
      <c r="R765" t="s">
        <v>8321</v>
      </c>
      <c r="S765" s="17">
        <f t="shared" si="57"/>
        <v>41471.446851851848</v>
      </c>
      <c r="T765" s="17">
        <f t="shared" si="58"/>
        <v>41501.446851851848</v>
      </c>
      <c r="U765" s="2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7">
        <f t="shared" si="56"/>
        <v>0</v>
      </c>
      <c r="P766" t="s">
        <v>8273</v>
      </c>
      <c r="Q766" s="13" t="s">
        <v>8319</v>
      </c>
      <c r="R766" t="s">
        <v>8321</v>
      </c>
      <c r="S766" s="17">
        <f t="shared" si="57"/>
        <v>42227.173159722224</v>
      </c>
      <c r="T766" s="17">
        <f t="shared" si="58"/>
        <v>42257.173159722224</v>
      </c>
      <c r="U766" s="25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7">
        <f t="shared" si="56"/>
        <v>57.3</v>
      </c>
      <c r="P767" t="s">
        <v>8273</v>
      </c>
      <c r="Q767" s="13" t="s">
        <v>8319</v>
      </c>
      <c r="R767" t="s">
        <v>8321</v>
      </c>
      <c r="S767" s="17">
        <f t="shared" si="57"/>
        <v>41901.542638888888</v>
      </c>
      <c r="T767" s="17">
        <f t="shared" si="58"/>
        <v>41931.542638888888</v>
      </c>
      <c r="U767" s="25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7">
        <f t="shared" si="56"/>
        <v>0</v>
      </c>
      <c r="P768" t="s">
        <v>8273</v>
      </c>
      <c r="Q768" s="13" t="s">
        <v>8319</v>
      </c>
      <c r="R768" t="s">
        <v>8321</v>
      </c>
      <c r="S768" s="17">
        <f t="shared" si="57"/>
        <v>42021.783368055556</v>
      </c>
      <c r="T768" s="17">
        <f t="shared" si="58"/>
        <v>42051.783368055556</v>
      </c>
      <c r="U768" s="25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7">
        <f t="shared" si="56"/>
        <v>59</v>
      </c>
      <c r="P769" t="s">
        <v>8273</v>
      </c>
      <c r="Q769" s="13" t="s">
        <v>8319</v>
      </c>
      <c r="R769" t="s">
        <v>8321</v>
      </c>
      <c r="S769" s="17">
        <f t="shared" si="57"/>
        <v>42115.143634259264</v>
      </c>
      <c r="T769" s="17">
        <f t="shared" si="58"/>
        <v>42145.143634259264</v>
      </c>
      <c r="U769" s="25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7">
        <f t="shared" ref="O770:O833" si="61">IFERROR(ROUND(E770/M770,2),0)</f>
        <v>0</v>
      </c>
      <c r="P770" t="s">
        <v>8273</v>
      </c>
      <c r="Q770" s="13" t="s">
        <v>8319</v>
      </c>
      <c r="R770" t="s">
        <v>8321</v>
      </c>
      <c r="S770" s="17">
        <f t="shared" si="57"/>
        <v>41594.207060185188</v>
      </c>
      <c r="T770" s="17">
        <f t="shared" si="58"/>
        <v>41624.207060185188</v>
      </c>
      <c r="U770" s="25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7">
        <f t="shared" si="61"/>
        <v>31.85</v>
      </c>
      <c r="P771" t="s">
        <v>8273</v>
      </c>
      <c r="Q771" s="13" t="s">
        <v>8319</v>
      </c>
      <c r="R771" t="s">
        <v>8321</v>
      </c>
      <c r="S771" s="17">
        <f t="shared" ref="S771:S834" si="62">(((K771/60)/60)/24)+DATE(1970,1,1)</f>
        <v>41604.996458333335</v>
      </c>
      <c r="T771" s="17">
        <f t="shared" ref="T771:T834" si="63">(((J771/60)/60)/24)+DATE(1970,1,1)</f>
        <v>41634.996458333335</v>
      </c>
      <c r="U771" s="25">
        <f t="shared" si="59"/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7">
        <f t="shared" si="61"/>
        <v>0</v>
      </c>
      <c r="P772" t="s">
        <v>8273</v>
      </c>
      <c r="Q772" s="13" t="s">
        <v>8319</v>
      </c>
      <c r="R772" t="s">
        <v>8321</v>
      </c>
      <c r="S772" s="17">
        <f t="shared" si="62"/>
        <v>41289.999641203707</v>
      </c>
      <c r="T772" s="17">
        <f t="shared" si="63"/>
        <v>41329.999641203707</v>
      </c>
      <c r="U772" s="25">
        <f t="shared" ref="U772:U835" si="64">YEAR(S772)</f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7">
        <f t="shared" si="61"/>
        <v>10</v>
      </c>
      <c r="P773" t="s">
        <v>8273</v>
      </c>
      <c r="Q773" s="13" t="s">
        <v>8319</v>
      </c>
      <c r="R773" t="s">
        <v>8321</v>
      </c>
      <c r="S773" s="17">
        <f t="shared" si="62"/>
        <v>42349.824097222227</v>
      </c>
      <c r="T773" s="17">
        <f t="shared" si="63"/>
        <v>42399.824097222227</v>
      </c>
      <c r="U773" s="25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7">
        <f t="shared" si="61"/>
        <v>50</v>
      </c>
      <c r="P774" t="s">
        <v>8273</v>
      </c>
      <c r="Q774" s="13" t="s">
        <v>8319</v>
      </c>
      <c r="R774" t="s">
        <v>8321</v>
      </c>
      <c r="S774" s="17">
        <f t="shared" si="62"/>
        <v>40068.056932870371</v>
      </c>
      <c r="T774" s="17">
        <f t="shared" si="63"/>
        <v>40118.165972222225</v>
      </c>
      <c r="U774" s="25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7">
        <f t="shared" si="61"/>
        <v>16</v>
      </c>
      <c r="P775" t="s">
        <v>8273</v>
      </c>
      <c r="Q775" s="13" t="s">
        <v>8319</v>
      </c>
      <c r="R775" t="s">
        <v>8321</v>
      </c>
      <c r="S775" s="17">
        <f t="shared" si="62"/>
        <v>42100.735937499994</v>
      </c>
      <c r="T775" s="17">
        <f t="shared" si="63"/>
        <v>42134.959027777775</v>
      </c>
      <c r="U775" s="2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7">
        <f t="shared" si="61"/>
        <v>39</v>
      </c>
      <c r="P776" t="s">
        <v>8273</v>
      </c>
      <c r="Q776" s="13" t="s">
        <v>8319</v>
      </c>
      <c r="R776" t="s">
        <v>8321</v>
      </c>
      <c r="S776" s="17">
        <f t="shared" si="62"/>
        <v>41663.780300925922</v>
      </c>
      <c r="T776" s="17">
        <f t="shared" si="63"/>
        <v>41693.780300925922</v>
      </c>
      <c r="U776" s="25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7">
        <f t="shared" si="61"/>
        <v>34</v>
      </c>
      <c r="P777" t="s">
        <v>8273</v>
      </c>
      <c r="Q777" s="13" t="s">
        <v>8319</v>
      </c>
      <c r="R777" t="s">
        <v>8321</v>
      </c>
      <c r="S777" s="17">
        <f t="shared" si="62"/>
        <v>40863.060127314813</v>
      </c>
      <c r="T777" s="17">
        <f t="shared" si="63"/>
        <v>40893.060127314813</v>
      </c>
      <c r="U777" s="25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7">
        <f t="shared" si="61"/>
        <v>63.12</v>
      </c>
      <c r="P778" t="s">
        <v>8273</v>
      </c>
      <c r="Q778" s="13" t="s">
        <v>8319</v>
      </c>
      <c r="R778" t="s">
        <v>8321</v>
      </c>
      <c r="S778" s="17">
        <f t="shared" si="62"/>
        <v>42250.685706018514</v>
      </c>
      <c r="T778" s="17">
        <f t="shared" si="63"/>
        <v>42288.208333333328</v>
      </c>
      <c r="U778" s="25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7">
        <f t="shared" si="61"/>
        <v>7</v>
      </c>
      <c r="P779" t="s">
        <v>8273</v>
      </c>
      <c r="Q779" s="13" t="s">
        <v>8319</v>
      </c>
      <c r="R779" t="s">
        <v>8321</v>
      </c>
      <c r="S779" s="17">
        <f t="shared" si="62"/>
        <v>41456.981215277774</v>
      </c>
      <c r="T779" s="17">
        <f t="shared" si="63"/>
        <v>41486.981215277774</v>
      </c>
      <c r="U779" s="25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7">
        <f t="shared" si="61"/>
        <v>2</v>
      </c>
      <c r="P780" t="s">
        <v>8273</v>
      </c>
      <c r="Q780" s="13" t="s">
        <v>8319</v>
      </c>
      <c r="R780" t="s">
        <v>8321</v>
      </c>
      <c r="S780" s="17">
        <f t="shared" si="62"/>
        <v>41729.702314814815</v>
      </c>
      <c r="T780" s="17">
        <f t="shared" si="63"/>
        <v>41759.702314814815</v>
      </c>
      <c r="U780" s="25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7">
        <f t="shared" si="61"/>
        <v>66.67</v>
      </c>
      <c r="P781" t="s">
        <v>8273</v>
      </c>
      <c r="Q781" s="13" t="s">
        <v>8319</v>
      </c>
      <c r="R781" t="s">
        <v>8321</v>
      </c>
      <c r="S781" s="17">
        <f t="shared" si="62"/>
        <v>40436.68408564815</v>
      </c>
      <c r="T781" s="17">
        <f t="shared" si="63"/>
        <v>40466.166666666664</v>
      </c>
      <c r="U781" s="25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7">
        <f t="shared" si="61"/>
        <v>38.520000000000003</v>
      </c>
      <c r="P782" t="s">
        <v>8274</v>
      </c>
      <c r="Q782" s="13" t="s">
        <v>8322</v>
      </c>
      <c r="R782" t="s">
        <v>8323</v>
      </c>
      <c r="S782" s="17">
        <f t="shared" si="62"/>
        <v>40636.673900462964</v>
      </c>
      <c r="T782" s="17">
        <f t="shared" si="63"/>
        <v>40666.673900462964</v>
      </c>
      <c r="U782" s="25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7">
        <f t="shared" si="61"/>
        <v>42.61</v>
      </c>
      <c r="P783" t="s">
        <v>8274</v>
      </c>
      <c r="Q783" s="13" t="s">
        <v>8322</v>
      </c>
      <c r="R783" t="s">
        <v>8323</v>
      </c>
      <c r="S783" s="17">
        <f t="shared" si="62"/>
        <v>41403.000856481485</v>
      </c>
      <c r="T783" s="17">
        <f t="shared" si="63"/>
        <v>41433.000856481485</v>
      </c>
      <c r="U783" s="25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7">
        <f t="shared" si="61"/>
        <v>50</v>
      </c>
      <c r="P784" t="s">
        <v>8274</v>
      </c>
      <c r="Q784" s="13" t="s">
        <v>8322</v>
      </c>
      <c r="R784" t="s">
        <v>8323</v>
      </c>
      <c r="S784" s="17">
        <f t="shared" si="62"/>
        <v>41116.758125</v>
      </c>
      <c r="T784" s="17">
        <f t="shared" si="63"/>
        <v>41146.758125</v>
      </c>
      <c r="U784" s="25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7">
        <f t="shared" si="61"/>
        <v>63.49</v>
      </c>
      <c r="P785" t="s">
        <v>8274</v>
      </c>
      <c r="Q785" s="13" t="s">
        <v>8322</v>
      </c>
      <c r="R785" t="s">
        <v>8323</v>
      </c>
      <c r="S785" s="17">
        <f t="shared" si="62"/>
        <v>40987.773715277777</v>
      </c>
      <c r="T785" s="17">
        <f t="shared" si="63"/>
        <v>41026.916666666664</v>
      </c>
      <c r="U785" s="2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7">
        <f t="shared" si="61"/>
        <v>102.5</v>
      </c>
      <c r="P786" t="s">
        <v>8274</v>
      </c>
      <c r="Q786" s="13" t="s">
        <v>8322</v>
      </c>
      <c r="R786" t="s">
        <v>8323</v>
      </c>
      <c r="S786" s="17">
        <f t="shared" si="62"/>
        <v>41675.149525462963</v>
      </c>
      <c r="T786" s="17">
        <f t="shared" si="63"/>
        <v>41715.107858796298</v>
      </c>
      <c r="U786" s="25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7">
        <f t="shared" si="61"/>
        <v>31.14</v>
      </c>
      <c r="P787" t="s">
        <v>8274</v>
      </c>
      <c r="Q787" s="13" t="s">
        <v>8322</v>
      </c>
      <c r="R787" t="s">
        <v>8323</v>
      </c>
      <c r="S787" s="17">
        <f t="shared" si="62"/>
        <v>41303.593923611108</v>
      </c>
      <c r="T787" s="17">
        <f t="shared" si="63"/>
        <v>41333.593923611108</v>
      </c>
      <c r="U787" s="25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7">
        <f t="shared" si="61"/>
        <v>162.27000000000001</v>
      </c>
      <c r="P788" t="s">
        <v>8274</v>
      </c>
      <c r="Q788" s="13" t="s">
        <v>8322</v>
      </c>
      <c r="R788" t="s">
        <v>8323</v>
      </c>
      <c r="S788" s="17">
        <f t="shared" si="62"/>
        <v>40983.055949074071</v>
      </c>
      <c r="T788" s="17">
        <f t="shared" si="63"/>
        <v>41040.657638888886</v>
      </c>
      <c r="U788" s="25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7">
        <f t="shared" si="61"/>
        <v>80.59</v>
      </c>
      <c r="P789" t="s">
        <v>8274</v>
      </c>
      <c r="Q789" s="13" t="s">
        <v>8322</v>
      </c>
      <c r="R789" t="s">
        <v>8323</v>
      </c>
      <c r="S789" s="17">
        <f t="shared" si="62"/>
        <v>41549.627615740741</v>
      </c>
      <c r="T789" s="17">
        <f t="shared" si="63"/>
        <v>41579.627615740741</v>
      </c>
      <c r="U789" s="25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7">
        <f t="shared" si="61"/>
        <v>59.85</v>
      </c>
      <c r="P790" t="s">
        <v>8274</v>
      </c>
      <c r="Q790" s="13" t="s">
        <v>8322</v>
      </c>
      <c r="R790" t="s">
        <v>8323</v>
      </c>
      <c r="S790" s="17">
        <f t="shared" si="62"/>
        <v>41059.006805555553</v>
      </c>
      <c r="T790" s="17">
        <f t="shared" si="63"/>
        <v>41097.165972222225</v>
      </c>
      <c r="U790" s="25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7">
        <f t="shared" si="61"/>
        <v>132.86000000000001</v>
      </c>
      <c r="P791" t="s">
        <v>8274</v>
      </c>
      <c r="Q791" s="13" t="s">
        <v>8322</v>
      </c>
      <c r="R791" t="s">
        <v>8323</v>
      </c>
      <c r="S791" s="17">
        <f t="shared" si="62"/>
        <v>41277.186111111114</v>
      </c>
      <c r="T791" s="17">
        <f t="shared" si="63"/>
        <v>41295.332638888889</v>
      </c>
      <c r="U791" s="25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7">
        <f t="shared" si="61"/>
        <v>92.55</v>
      </c>
      <c r="P792" t="s">
        <v>8274</v>
      </c>
      <c r="Q792" s="13" t="s">
        <v>8322</v>
      </c>
      <c r="R792" t="s">
        <v>8323</v>
      </c>
      <c r="S792" s="17">
        <f t="shared" si="62"/>
        <v>41276.047905092593</v>
      </c>
      <c r="T792" s="17">
        <f t="shared" si="63"/>
        <v>41306.047905092593</v>
      </c>
      <c r="U792" s="25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7">
        <f t="shared" si="61"/>
        <v>60.86</v>
      </c>
      <c r="P793" t="s">
        <v>8274</v>
      </c>
      <c r="Q793" s="13" t="s">
        <v>8322</v>
      </c>
      <c r="R793" t="s">
        <v>8323</v>
      </c>
      <c r="S793" s="17">
        <f t="shared" si="62"/>
        <v>41557.780624999999</v>
      </c>
      <c r="T793" s="17">
        <f t="shared" si="63"/>
        <v>41591.249305555553</v>
      </c>
      <c r="U793" s="25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7">
        <f t="shared" si="61"/>
        <v>41.85</v>
      </c>
      <c r="P794" t="s">
        <v>8274</v>
      </c>
      <c r="Q794" s="13" t="s">
        <v>8322</v>
      </c>
      <c r="R794" t="s">
        <v>8323</v>
      </c>
      <c r="S794" s="17">
        <f t="shared" si="62"/>
        <v>41555.873645833337</v>
      </c>
      <c r="T794" s="17">
        <f t="shared" si="63"/>
        <v>41585.915312500001</v>
      </c>
      <c r="U794" s="25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7">
        <f t="shared" si="61"/>
        <v>88.33</v>
      </c>
      <c r="P795" t="s">
        <v>8274</v>
      </c>
      <c r="Q795" s="13" t="s">
        <v>8322</v>
      </c>
      <c r="R795" t="s">
        <v>8323</v>
      </c>
      <c r="S795" s="17">
        <f t="shared" si="62"/>
        <v>41442.741249999999</v>
      </c>
      <c r="T795" s="17">
        <f t="shared" si="63"/>
        <v>41458.207638888889</v>
      </c>
      <c r="U795" s="2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7">
        <f t="shared" si="61"/>
        <v>158.96</v>
      </c>
      <c r="P796" t="s">
        <v>8274</v>
      </c>
      <c r="Q796" s="13" t="s">
        <v>8322</v>
      </c>
      <c r="R796" t="s">
        <v>8323</v>
      </c>
      <c r="S796" s="17">
        <f t="shared" si="62"/>
        <v>40736.115011574075</v>
      </c>
      <c r="T796" s="17">
        <f t="shared" si="63"/>
        <v>40791.712500000001</v>
      </c>
      <c r="U796" s="25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7">
        <f t="shared" si="61"/>
        <v>85.05</v>
      </c>
      <c r="P797" t="s">
        <v>8274</v>
      </c>
      <c r="Q797" s="13" t="s">
        <v>8322</v>
      </c>
      <c r="R797" t="s">
        <v>8323</v>
      </c>
      <c r="S797" s="17">
        <f t="shared" si="62"/>
        <v>40963.613032407404</v>
      </c>
      <c r="T797" s="17">
        <f t="shared" si="63"/>
        <v>41006.207638888889</v>
      </c>
      <c r="U797" s="25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7">
        <f t="shared" si="61"/>
        <v>112.61</v>
      </c>
      <c r="P798" t="s">
        <v>8274</v>
      </c>
      <c r="Q798" s="13" t="s">
        <v>8322</v>
      </c>
      <c r="R798" t="s">
        <v>8323</v>
      </c>
      <c r="S798" s="17">
        <f t="shared" si="62"/>
        <v>41502.882928240739</v>
      </c>
      <c r="T798" s="17">
        <f t="shared" si="63"/>
        <v>41532.881944444445</v>
      </c>
      <c r="U798" s="25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7">
        <f t="shared" si="61"/>
        <v>45.44</v>
      </c>
      <c r="P799" t="s">
        <v>8274</v>
      </c>
      <c r="Q799" s="13" t="s">
        <v>8322</v>
      </c>
      <c r="R799" t="s">
        <v>8323</v>
      </c>
      <c r="S799" s="17">
        <f t="shared" si="62"/>
        <v>40996.994074074071</v>
      </c>
      <c r="T799" s="17">
        <f t="shared" si="63"/>
        <v>41028.166666666664</v>
      </c>
      <c r="U799" s="25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7">
        <f t="shared" si="61"/>
        <v>46.22</v>
      </c>
      <c r="P800" t="s">
        <v>8274</v>
      </c>
      <c r="Q800" s="13" t="s">
        <v>8322</v>
      </c>
      <c r="R800" t="s">
        <v>8323</v>
      </c>
      <c r="S800" s="17">
        <f t="shared" si="62"/>
        <v>41882.590127314819</v>
      </c>
      <c r="T800" s="17">
        <f t="shared" si="63"/>
        <v>41912.590127314819</v>
      </c>
      <c r="U800" s="25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7">
        <f t="shared" si="61"/>
        <v>178.61</v>
      </c>
      <c r="P801" t="s">
        <v>8274</v>
      </c>
      <c r="Q801" s="13" t="s">
        <v>8322</v>
      </c>
      <c r="R801" t="s">
        <v>8323</v>
      </c>
      <c r="S801" s="17">
        <f t="shared" si="62"/>
        <v>40996.667199074072</v>
      </c>
      <c r="T801" s="17">
        <f t="shared" si="63"/>
        <v>41026.667199074072</v>
      </c>
      <c r="U801" s="25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7">
        <f t="shared" si="61"/>
        <v>40.75</v>
      </c>
      <c r="P802" t="s">
        <v>8274</v>
      </c>
      <c r="Q802" s="13" t="s">
        <v>8322</v>
      </c>
      <c r="R802" t="s">
        <v>8323</v>
      </c>
      <c r="S802" s="17">
        <f t="shared" si="62"/>
        <v>41863.433495370373</v>
      </c>
      <c r="T802" s="17">
        <f t="shared" si="63"/>
        <v>41893.433495370373</v>
      </c>
      <c r="U802" s="25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7">
        <f t="shared" si="61"/>
        <v>43.73</v>
      </c>
      <c r="P803" t="s">
        <v>8274</v>
      </c>
      <c r="Q803" s="13" t="s">
        <v>8322</v>
      </c>
      <c r="R803" t="s">
        <v>8323</v>
      </c>
      <c r="S803" s="17">
        <f t="shared" si="62"/>
        <v>40695.795370370368</v>
      </c>
      <c r="T803" s="17">
        <f t="shared" si="63"/>
        <v>40725.795370370368</v>
      </c>
      <c r="U803" s="25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7">
        <f t="shared" si="61"/>
        <v>81.069999999999993</v>
      </c>
      <c r="P804" t="s">
        <v>8274</v>
      </c>
      <c r="Q804" s="13" t="s">
        <v>8322</v>
      </c>
      <c r="R804" t="s">
        <v>8323</v>
      </c>
      <c r="S804" s="17">
        <f t="shared" si="62"/>
        <v>41123.022268518522</v>
      </c>
      <c r="T804" s="17">
        <f t="shared" si="63"/>
        <v>41169.170138888891</v>
      </c>
      <c r="U804" s="25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7">
        <f t="shared" si="61"/>
        <v>74.61</v>
      </c>
      <c r="P805" t="s">
        <v>8274</v>
      </c>
      <c r="Q805" s="13" t="s">
        <v>8322</v>
      </c>
      <c r="R805" t="s">
        <v>8323</v>
      </c>
      <c r="S805" s="17">
        <f t="shared" si="62"/>
        <v>40665.949976851851</v>
      </c>
      <c r="T805" s="17">
        <f t="shared" si="63"/>
        <v>40692.041666666664</v>
      </c>
      <c r="U805" s="2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7">
        <f t="shared" si="61"/>
        <v>305.56</v>
      </c>
      <c r="P806" t="s">
        <v>8274</v>
      </c>
      <c r="Q806" s="13" t="s">
        <v>8322</v>
      </c>
      <c r="R806" t="s">
        <v>8323</v>
      </c>
      <c r="S806" s="17">
        <f t="shared" si="62"/>
        <v>40730.105625000004</v>
      </c>
      <c r="T806" s="17">
        <f t="shared" si="63"/>
        <v>40747.165972222225</v>
      </c>
      <c r="U806" s="25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7">
        <f t="shared" si="61"/>
        <v>58.33</v>
      </c>
      <c r="P807" t="s">
        <v>8274</v>
      </c>
      <c r="Q807" s="13" t="s">
        <v>8322</v>
      </c>
      <c r="R807" t="s">
        <v>8323</v>
      </c>
      <c r="S807" s="17">
        <f t="shared" si="62"/>
        <v>40690.823055555556</v>
      </c>
      <c r="T807" s="17">
        <f t="shared" si="63"/>
        <v>40740.958333333336</v>
      </c>
      <c r="U807" s="25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7">
        <f t="shared" si="61"/>
        <v>117.68</v>
      </c>
      <c r="P808" t="s">
        <v>8274</v>
      </c>
      <c r="Q808" s="13" t="s">
        <v>8322</v>
      </c>
      <c r="R808" t="s">
        <v>8323</v>
      </c>
      <c r="S808" s="17">
        <f t="shared" si="62"/>
        <v>40763.691423611112</v>
      </c>
      <c r="T808" s="17">
        <f t="shared" si="63"/>
        <v>40793.691423611112</v>
      </c>
      <c r="U808" s="25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7">
        <f t="shared" si="61"/>
        <v>73.77</v>
      </c>
      <c r="P809" t="s">
        <v>8274</v>
      </c>
      <c r="Q809" s="13" t="s">
        <v>8322</v>
      </c>
      <c r="R809" t="s">
        <v>8323</v>
      </c>
      <c r="S809" s="17">
        <f t="shared" si="62"/>
        <v>42759.628599537042</v>
      </c>
      <c r="T809" s="17">
        <f t="shared" si="63"/>
        <v>42795.083333333328</v>
      </c>
      <c r="U809" s="25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7">
        <f t="shared" si="61"/>
        <v>104.65</v>
      </c>
      <c r="P810" t="s">
        <v>8274</v>
      </c>
      <c r="Q810" s="13" t="s">
        <v>8322</v>
      </c>
      <c r="R810" t="s">
        <v>8323</v>
      </c>
      <c r="S810" s="17">
        <f t="shared" si="62"/>
        <v>41962.100532407407</v>
      </c>
      <c r="T810" s="17">
        <f t="shared" si="63"/>
        <v>41995.207638888889</v>
      </c>
      <c r="U810" s="25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7">
        <f t="shared" si="61"/>
        <v>79.83</v>
      </c>
      <c r="P811" t="s">
        <v>8274</v>
      </c>
      <c r="Q811" s="13" t="s">
        <v>8322</v>
      </c>
      <c r="R811" t="s">
        <v>8323</v>
      </c>
      <c r="S811" s="17">
        <f t="shared" si="62"/>
        <v>41628.833680555559</v>
      </c>
      <c r="T811" s="17">
        <f t="shared" si="63"/>
        <v>41658.833680555559</v>
      </c>
      <c r="U811" s="25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7">
        <f t="shared" si="61"/>
        <v>58.33</v>
      </c>
      <c r="P812" t="s">
        <v>8274</v>
      </c>
      <c r="Q812" s="13" t="s">
        <v>8322</v>
      </c>
      <c r="R812" t="s">
        <v>8323</v>
      </c>
      <c r="S812" s="17">
        <f t="shared" si="62"/>
        <v>41123.056273148148</v>
      </c>
      <c r="T812" s="17">
        <f t="shared" si="63"/>
        <v>41153.056273148148</v>
      </c>
      <c r="U812" s="25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7">
        <f t="shared" si="61"/>
        <v>86.67</v>
      </c>
      <c r="P813" t="s">
        <v>8274</v>
      </c>
      <c r="Q813" s="13" t="s">
        <v>8322</v>
      </c>
      <c r="R813" t="s">
        <v>8323</v>
      </c>
      <c r="S813" s="17">
        <f t="shared" si="62"/>
        <v>41443.643541666665</v>
      </c>
      <c r="T813" s="17">
        <f t="shared" si="63"/>
        <v>41465.702777777777</v>
      </c>
      <c r="U813" s="25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7">
        <f t="shared" si="61"/>
        <v>27.61</v>
      </c>
      <c r="P814" t="s">
        <v>8274</v>
      </c>
      <c r="Q814" s="13" t="s">
        <v>8322</v>
      </c>
      <c r="R814" t="s">
        <v>8323</v>
      </c>
      <c r="S814" s="17">
        <f t="shared" si="62"/>
        <v>41282.017962962964</v>
      </c>
      <c r="T814" s="17">
        <f t="shared" si="63"/>
        <v>41334.581944444442</v>
      </c>
      <c r="U814" s="25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7">
        <f t="shared" si="61"/>
        <v>25</v>
      </c>
      <c r="P815" t="s">
        <v>8274</v>
      </c>
      <c r="Q815" s="13" t="s">
        <v>8322</v>
      </c>
      <c r="R815" t="s">
        <v>8323</v>
      </c>
      <c r="S815" s="17">
        <f t="shared" si="62"/>
        <v>41080.960243055553</v>
      </c>
      <c r="T815" s="17">
        <f t="shared" si="63"/>
        <v>41110.960243055553</v>
      </c>
      <c r="U815" s="2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7">
        <f t="shared" si="61"/>
        <v>45.46</v>
      </c>
      <c r="P816" t="s">
        <v>8274</v>
      </c>
      <c r="Q816" s="13" t="s">
        <v>8322</v>
      </c>
      <c r="R816" t="s">
        <v>8323</v>
      </c>
      <c r="S816" s="17">
        <f t="shared" si="62"/>
        <v>40679.743067129632</v>
      </c>
      <c r="T816" s="17">
        <f t="shared" si="63"/>
        <v>40694.75277777778</v>
      </c>
      <c r="U816" s="25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7">
        <f t="shared" si="61"/>
        <v>99.53</v>
      </c>
      <c r="P817" t="s">
        <v>8274</v>
      </c>
      <c r="Q817" s="13" t="s">
        <v>8322</v>
      </c>
      <c r="R817" t="s">
        <v>8323</v>
      </c>
      <c r="S817" s="17">
        <f t="shared" si="62"/>
        <v>41914.917858796296</v>
      </c>
      <c r="T817" s="17">
        <f t="shared" si="63"/>
        <v>41944.917858796296</v>
      </c>
      <c r="U817" s="25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7">
        <f t="shared" si="61"/>
        <v>39.31</v>
      </c>
      <c r="P818" t="s">
        <v>8274</v>
      </c>
      <c r="Q818" s="13" t="s">
        <v>8322</v>
      </c>
      <c r="R818" t="s">
        <v>8323</v>
      </c>
      <c r="S818" s="17">
        <f t="shared" si="62"/>
        <v>41341.870868055557</v>
      </c>
      <c r="T818" s="17">
        <f t="shared" si="63"/>
        <v>41373.270833333336</v>
      </c>
      <c r="U818" s="25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7">
        <f t="shared" si="61"/>
        <v>89.42</v>
      </c>
      <c r="P819" t="s">
        <v>8274</v>
      </c>
      <c r="Q819" s="13" t="s">
        <v>8322</v>
      </c>
      <c r="R819" t="s">
        <v>8323</v>
      </c>
      <c r="S819" s="17">
        <f t="shared" si="62"/>
        <v>40925.599664351852</v>
      </c>
      <c r="T819" s="17">
        <f t="shared" si="63"/>
        <v>40979.207638888889</v>
      </c>
      <c r="U819" s="25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7">
        <f t="shared" si="61"/>
        <v>28.68</v>
      </c>
      <c r="P820" t="s">
        <v>8274</v>
      </c>
      <c r="Q820" s="13" t="s">
        <v>8322</v>
      </c>
      <c r="R820" t="s">
        <v>8323</v>
      </c>
      <c r="S820" s="17">
        <f t="shared" si="62"/>
        <v>41120.882881944446</v>
      </c>
      <c r="T820" s="17">
        <f t="shared" si="63"/>
        <v>41128.709027777775</v>
      </c>
      <c r="U820" s="25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7">
        <f t="shared" si="61"/>
        <v>31.07</v>
      </c>
      <c r="P821" t="s">
        <v>8274</v>
      </c>
      <c r="Q821" s="13" t="s">
        <v>8322</v>
      </c>
      <c r="R821" t="s">
        <v>8323</v>
      </c>
      <c r="S821" s="17">
        <f t="shared" si="62"/>
        <v>41619.998310185183</v>
      </c>
      <c r="T821" s="17">
        <f t="shared" si="63"/>
        <v>41629.197222222225</v>
      </c>
      <c r="U821" s="25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7">
        <f t="shared" si="61"/>
        <v>70.55</v>
      </c>
      <c r="P822" t="s">
        <v>8274</v>
      </c>
      <c r="Q822" s="13" t="s">
        <v>8322</v>
      </c>
      <c r="R822" t="s">
        <v>8323</v>
      </c>
      <c r="S822" s="17">
        <f t="shared" si="62"/>
        <v>41768.841921296298</v>
      </c>
      <c r="T822" s="17">
        <f t="shared" si="63"/>
        <v>41799.208333333336</v>
      </c>
      <c r="U822" s="25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7">
        <f t="shared" si="61"/>
        <v>224.13</v>
      </c>
      <c r="P823" t="s">
        <v>8274</v>
      </c>
      <c r="Q823" s="13" t="s">
        <v>8322</v>
      </c>
      <c r="R823" t="s">
        <v>8323</v>
      </c>
      <c r="S823" s="17">
        <f t="shared" si="62"/>
        <v>42093.922048611115</v>
      </c>
      <c r="T823" s="17">
        <f t="shared" si="63"/>
        <v>42128.167361111111</v>
      </c>
      <c r="U823" s="25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7">
        <f t="shared" si="61"/>
        <v>51.81</v>
      </c>
      <c r="P824" t="s">
        <v>8274</v>
      </c>
      <c r="Q824" s="13" t="s">
        <v>8322</v>
      </c>
      <c r="R824" t="s">
        <v>8323</v>
      </c>
      <c r="S824" s="17">
        <f t="shared" si="62"/>
        <v>41157.947337962964</v>
      </c>
      <c r="T824" s="17">
        <f t="shared" si="63"/>
        <v>41187.947337962964</v>
      </c>
      <c r="U824" s="25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7">
        <f t="shared" si="61"/>
        <v>43.52</v>
      </c>
      <c r="P825" t="s">
        <v>8274</v>
      </c>
      <c r="Q825" s="13" t="s">
        <v>8322</v>
      </c>
      <c r="R825" t="s">
        <v>8323</v>
      </c>
      <c r="S825" s="17">
        <f t="shared" si="62"/>
        <v>42055.972824074073</v>
      </c>
      <c r="T825" s="17">
        <f t="shared" si="63"/>
        <v>42085.931157407409</v>
      </c>
      <c r="U825" s="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7">
        <f t="shared" si="61"/>
        <v>39.82</v>
      </c>
      <c r="P826" t="s">
        <v>8274</v>
      </c>
      <c r="Q826" s="13" t="s">
        <v>8322</v>
      </c>
      <c r="R826" t="s">
        <v>8323</v>
      </c>
      <c r="S826" s="17">
        <f t="shared" si="62"/>
        <v>40250.242106481484</v>
      </c>
      <c r="T826" s="17">
        <f t="shared" si="63"/>
        <v>40286.290972222225</v>
      </c>
      <c r="U826" s="25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7">
        <f t="shared" si="61"/>
        <v>126.81</v>
      </c>
      <c r="P827" t="s">
        <v>8274</v>
      </c>
      <c r="Q827" s="13" t="s">
        <v>8322</v>
      </c>
      <c r="R827" t="s">
        <v>8323</v>
      </c>
      <c r="S827" s="17">
        <f t="shared" si="62"/>
        <v>41186.306527777779</v>
      </c>
      <c r="T827" s="17">
        <f t="shared" si="63"/>
        <v>41211.306527777779</v>
      </c>
      <c r="U827" s="25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7">
        <f t="shared" si="61"/>
        <v>113.88</v>
      </c>
      <c r="P828" t="s">
        <v>8274</v>
      </c>
      <c r="Q828" s="13" t="s">
        <v>8322</v>
      </c>
      <c r="R828" t="s">
        <v>8323</v>
      </c>
      <c r="S828" s="17">
        <f t="shared" si="62"/>
        <v>40973.038541666669</v>
      </c>
      <c r="T828" s="17">
        <f t="shared" si="63"/>
        <v>40993.996874999997</v>
      </c>
      <c r="U828" s="25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7">
        <f t="shared" si="61"/>
        <v>28.18</v>
      </c>
      <c r="P829" t="s">
        <v>8274</v>
      </c>
      <c r="Q829" s="13" t="s">
        <v>8322</v>
      </c>
      <c r="R829" t="s">
        <v>8323</v>
      </c>
      <c r="S829" s="17">
        <f t="shared" si="62"/>
        <v>40927.473460648151</v>
      </c>
      <c r="T829" s="17">
        <f t="shared" si="63"/>
        <v>40953.825694444444</v>
      </c>
      <c r="U829" s="25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7">
        <f t="shared" si="61"/>
        <v>36.61</v>
      </c>
      <c r="P830" t="s">
        <v>8274</v>
      </c>
      <c r="Q830" s="13" t="s">
        <v>8322</v>
      </c>
      <c r="R830" t="s">
        <v>8323</v>
      </c>
      <c r="S830" s="17">
        <f t="shared" si="62"/>
        <v>41073.050717592596</v>
      </c>
      <c r="T830" s="17">
        <f t="shared" si="63"/>
        <v>41085.683333333334</v>
      </c>
      <c r="U830" s="25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7">
        <f t="shared" si="61"/>
        <v>32.5</v>
      </c>
      <c r="P831" t="s">
        <v>8274</v>
      </c>
      <c r="Q831" s="13" t="s">
        <v>8322</v>
      </c>
      <c r="R831" t="s">
        <v>8323</v>
      </c>
      <c r="S831" s="17">
        <f t="shared" si="62"/>
        <v>42504.801388888889</v>
      </c>
      <c r="T831" s="17">
        <f t="shared" si="63"/>
        <v>42564.801388888889</v>
      </c>
      <c r="U831" s="25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7">
        <f t="shared" si="61"/>
        <v>60.66</v>
      </c>
      <c r="P832" t="s">
        <v>8274</v>
      </c>
      <c r="Q832" s="13" t="s">
        <v>8322</v>
      </c>
      <c r="R832" t="s">
        <v>8323</v>
      </c>
      <c r="S832" s="17">
        <f t="shared" si="62"/>
        <v>41325.525752314818</v>
      </c>
      <c r="T832" s="17">
        <f t="shared" si="63"/>
        <v>41355.484085648146</v>
      </c>
      <c r="U832" s="25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7">
        <f t="shared" si="61"/>
        <v>175</v>
      </c>
      <c r="P833" t="s">
        <v>8274</v>
      </c>
      <c r="Q833" s="13" t="s">
        <v>8322</v>
      </c>
      <c r="R833" t="s">
        <v>8323</v>
      </c>
      <c r="S833" s="17">
        <f t="shared" si="62"/>
        <v>40996.646921296298</v>
      </c>
      <c r="T833" s="17">
        <f t="shared" si="63"/>
        <v>41026.646921296298</v>
      </c>
      <c r="U833" s="25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7">
        <f t="shared" ref="O834:O897" si="66">IFERROR(ROUND(E834/M834,2),0)</f>
        <v>97.99</v>
      </c>
      <c r="P834" t="s">
        <v>8274</v>
      </c>
      <c r="Q834" s="13" t="s">
        <v>8322</v>
      </c>
      <c r="R834" t="s">
        <v>8323</v>
      </c>
      <c r="S834" s="17">
        <f t="shared" si="62"/>
        <v>40869.675173611111</v>
      </c>
      <c r="T834" s="17">
        <f t="shared" si="63"/>
        <v>40929.342361111114</v>
      </c>
      <c r="U834" s="25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7">
        <f t="shared" si="66"/>
        <v>148.78</v>
      </c>
      <c r="P835" t="s">
        <v>8274</v>
      </c>
      <c r="Q835" s="13" t="s">
        <v>8322</v>
      </c>
      <c r="R835" t="s">
        <v>8323</v>
      </c>
      <c r="S835" s="17">
        <f t="shared" ref="S835:S898" si="67">(((K835/60)/60)/24)+DATE(1970,1,1)</f>
        <v>41718.878182870372</v>
      </c>
      <c r="T835" s="17">
        <f t="shared" ref="T835:T898" si="68">(((J835/60)/60)/24)+DATE(1970,1,1)</f>
        <v>41748.878182870372</v>
      </c>
      <c r="U835" s="25">
        <f t="shared" si="64"/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7">
        <f t="shared" si="66"/>
        <v>96.08</v>
      </c>
      <c r="P836" t="s">
        <v>8274</v>
      </c>
      <c r="Q836" s="13" t="s">
        <v>8322</v>
      </c>
      <c r="R836" t="s">
        <v>8323</v>
      </c>
      <c r="S836" s="17">
        <f t="shared" si="67"/>
        <v>41422.822824074072</v>
      </c>
      <c r="T836" s="17">
        <f t="shared" si="68"/>
        <v>41456.165972222225</v>
      </c>
      <c r="U836" s="25">
        <f t="shared" ref="U836:U899" si="69">YEAR(S836)</f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7">
        <f t="shared" si="66"/>
        <v>58.63</v>
      </c>
      <c r="P837" t="s">
        <v>8274</v>
      </c>
      <c r="Q837" s="13" t="s">
        <v>8322</v>
      </c>
      <c r="R837" t="s">
        <v>8323</v>
      </c>
      <c r="S837" s="17">
        <f t="shared" si="67"/>
        <v>41005.45784722222</v>
      </c>
      <c r="T837" s="17">
        <f t="shared" si="68"/>
        <v>41048.125</v>
      </c>
      <c r="U837" s="25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7">
        <f t="shared" si="66"/>
        <v>109.71</v>
      </c>
      <c r="P838" t="s">
        <v>8274</v>
      </c>
      <c r="Q838" s="13" t="s">
        <v>8322</v>
      </c>
      <c r="R838" t="s">
        <v>8323</v>
      </c>
      <c r="S838" s="17">
        <f t="shared" si="67"/>
        <v>41524.056921296295</v>
      </c>
      <c r="T838" s="17">
        <f t="shared" si="68"/>
        <v>41554.056921296295</v>
      </c>
      <c r="U838" s="25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7">
        <f t="shared" si="66"/>
        <v>49.11</v>
      </c>
      <c r="P839" t="s">
        <v>8274</v>
      </c>
      <c r="Q839" s="13" t="s">
        <v>8322</v>
      </c>
      <c r="R839" t="s">
        <v>8323</v>
      </c>
      <c r="S839" s="17">
        <f t="shared" si="67"/>
        <v>41730.998402777775</v>
      </c>
      <c r="T839" s="17">
        <f t="shared" si="68"/>
        <v>41760.998402777775</v>
      </c>
      <c r="U839" s="25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7">
        <f t="shared" si="66"/>
        <v>47.67</v>
      </c>
      <c r="P840" t="s">
        <v>8274</v>
      </c>
      <c r="Q840" s="13" t="s">
        <v>8322</v>
      </c>
      <c r="R840" t="s">
        <v>8323</v>
      </c>
      <c r="S840" s="17">
        <f t="shared" si="67"/>
        <v>40895.897974537038</v>
      </c>
      <c r="T840" s="17">
        <f t="shared" si="68"/>
        <v>40925.897974537038</v>
      </c>
      <c r="U840" s="25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7">
        <f t="shared" si="66"/>
        <v>60.74</v>
      </c>
      <c r="P841" t="s">
        <v>8274</v>
      </c>
      <c r="Q841" s="13" t="s">
        <v>8322</v>
      </c>
      <c r="R841" t="s">
        <v>8323</v>
      </c>
      <c r="S841" s="17">
        <f t="shared" si="67"/>
        <v>41144.763379629629</v>
      </c>
      <c r="T841" s="17">
        <f t="shared" si="68"/>
        <v>41174.763379629629</v>
      </c>
      <c r="U841" s="25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7">
        <f t="shared" si="66"/>
        <v>63.38</v>
      </c>
      <c r="P842" t="s">
        <v>8275</v>
      </c>
      <c r="Q842" s="13" t="s">
        <v>8322</v>
      </c>
      <c r="R842" t="s">
        <v>8324</v>
      </c>
      <c r="S842" s="17">
        <f t="shared" si="67"/>
        <v>42607.226701388892</v>
      </c>
      <c r="T842" s="17">
        <f t="shared" si="68"/>
        <v>42637.226701388892</v>
      </c>
      <c r="U842" s="25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7">
        <f t="shared" si="66"/>
        <v>53.89</v>
      </c>
      <c r="P843" t="s">
        <v>8275</v>
      </c>
      <c r="Q843" s="13" t="s">
        <v>8322</v>
      </c>
      <c r="R843" t="s">
        <v>8324</v>
      </c>
      <c r="S843" s="17">
        <f t="shared" si="67"/>
        <v>41923.838692129626</v>
      </c>
      <c r="T843" s="17">
        <f t="shared" si="68"/>
        <v>41953.88035879629</v>
      </c>
      <c r="U843" s="25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7">
        <f t="shared" si="66"/>
        <v>66.87</v>
      </c>
      <c r="P844" t="s">
        <v>8275</v>
      </c>
      <c r="Q844" s="13" t="s">
        <v>8322</v>
      </c>
      <c r="R844" t="s">
        <v>8324</v>
      </c>
      <c r="S844" s="17">
        <f t="shared" si="67"/>
        <v>41526.592395833337</v>
      </c>
      <c r="T844" s="17">
        <f t="shared" si="68"/>
        <v>41561.165972222225</v>
      </c>
      <c r="U844" s="25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7">
        <f t="shared" si="66"/>
        <v>63.1</v>
      </c>
      <c r="P845" t="s">
        <v>8275</v>
      </c>
      <c r="Q845" s="13" t="s">
        <v>8322</v>
      </c>
      <c r="R845" t="s">
        <v>8324</v>
      </c>
      <c r="S845" s="17">
        <f t="shared" si="67"/>
        <v>42695.257870370369</v>
      </c>
      <c r="T845" s="17">
        <f t="shared" si="68"/>
        <v>42712.333333333328</v>
      </c>
      <c r="U845" s="2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7">
        <f t="shared" si="66"/>
        <v>36.630000000000003</v>
      </c>
      <c r="P846" t="s">
        <v>8275</v>
      </c>
      <c r="Q846" s="13" t="s">
        <v>8322</v>
      </c>
      <c r="R846" t="s">
        <v>8324</v>
      </c>
      <c r="S846" s="17">
        <f t="shared" si="67"/>
        <v>41905.684629629628</v>
      </c>
      <c r="T846" s="17">
        <f t="shared" si="68"/>
        <v>41944.207638888889</v>
      </c>
      <c r="U846" s="25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7">
        <f t="shared" si="66"/>
        <v>34.01</v>
      </c>
      <c r="P847" t="s">
        <v>8275</v>
      </c>
      <c r="Q847" s="13" t="s">
        <v>8322</v>
      </c>
      <c r="R847" t="s">
        <v>8324</v>
      </c>
      <c r="S847" s="17">
        <f t="shared" si="67"/>
        <v>42578.205972222218</v>
      </c>
      <c r="T847" s="17">
        <f t="shared" si="68"/>
        <v>42618.165972222225</v>
      </c>
      <c r="U847" s="25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7">
        <f t="shared" si="66"/>
        <v>28.55</v>
      </c>
      <c r="P848" t="s">
        <v>8275</v>
      </c>
      <c r="Q848" s="13" t="s">
        <v>8322</v>
      </c>
      <c r="R848" t="s">
        <v>8324</v>
      </c>
      <c r="S848" s="17">
        <f t="shared" si="67"/>
        <v>41694.391840277778</v>
      </c>
      <c r="T848" s="17">
        <f t="shared" si="68"/>
        <v>41708.583333333336</v>
      </c>
      <c r="U848" s="25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7">
        <f t="shared" si="66"/>
        <v>10</v>
      </c>
      <c r="P849" t="s">
        <v>8275</v>
      </c>
      <c r="Q849" s="13" t="s">
        <v>8322</v>
      </c>
      <c r="R849" t="s">
        <v>8324</v>
      </c>
      <c r="S849" s="17">
        <f t="shared" si="67"/>
        <v>42165.79833333334</v>
      </c>
      <c r="T849" s="17">
        <f t="shared" si="68"/>
        <v>42195.79833333334</v>
      </c>
      <c r="U849" s="25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7">
        <f t="shared" si="66"/>
        <v>18.75</v>
      </c>
      <c r="P850" t="s">
        <v>8275</v>
      </c>
      <c r="Q850" s="13" t="s">
        <v>8322</v>
      </c>
      <c r="R850" t="s">
        <v>8324</v>
      </c>
      <c r="S850" s="17">
        <f t="shared" si="67"/>
        <v>42078.792048611111</v>
      </c>
      <c r="T850" s="17">
        <f t="shared" si="68"/>
        <v>42108.792048611111</v>
      </c>
      <c r="U850" s="25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7">
        <f t="shared" si="66"/>
        <v>41.7</v>
      </c>
      <c r="P851" t="s">
        <v>8275</v>
      </c>
      <c r="Q851" s="13" t="s">
        <v>8322</v>
      </c>
      <c r="R851" t="s">
        <v>8324</v>
      </c>
      <c r="S851" s="17">
        <f t="shared" si="67"/>
        <v>42051.148888888885</v>
      </c>
      <c r="T851" s="17">
        <f t="shared" si="68"/>
        <v>42079.107222222221</v>
      </c>
      <c r="U851" s="25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7">
        <f t="shared" si="66"/>
        <v>46.67</v>
      </c>
      <c r="P852" t="s">
        <v>8275</v>
      </c>
      <c r="Q852" s="13" t="s">
        <v>8322</v>
      </c>
      <c r="R852" t="s">
        <v>8324</v>
      </c>
      <c r="S852" s="17">
        <f t="shared" si="67"/>
        <v>42452.827743055561</v>
      </c>
      <c r="T852" s="17">
        <f t="shared" si="68"/>
        <v>42485.207638888889</v>
      </c>
      <c r="U852" s="25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7">
        <f t="shared" si="66"/>
        <v>37.270000000000003</v>
      </c>
      <c r="P853" t="s">
        <v>8275</v>
      </c>
      <c r="Q853" s="13" t="s">
        <v>8322</v>
      </c>
      <c r="R853" t="s">
        <v>8324</v>
      </c>
      <c r="S853" s="17">
        <f t="shared" si="67"/>
        <v>42522.880243055552</v>
      </c>
      <c r="T853" s="17">
        <f t="shared" si="68"/>
        <v>42582.822916666672</v>
      </c>
      <c r="U853" s="25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7">
        <f t="shared" si="66"/>
        <v>59.26</v>
      </c>
      <c r="P854" t="s">
        <v>8275</v>
      </c>
      <c r="Q854" s="13" t="s">
        <v>8322</v>
      </c>
      <c r="R854" t="s">
        <v>8324</v>
      </c>
      <c r="S854" s="17">
        <f t="shared" si="67"/>
        <v>42656.805497685185</v>
      </c>
      <c r="T854" s="17">
        <f t="shared" si="68"/>
        <v>42667.875</v>
      </c>
      <c r="U854" s="25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7">
        <f t="shared" si="66"/>
        <v>30</v>
      </c>
      <c r="P855" t="s">
        <v>8275</v>
      </c>
      <c r="Q855" s="13" t="s">
        <v>8322</v>
      </c>
      <c r="R855" t="s">
        <v>8324</v>
      </c>
      <c r="S855" s="17">
        <f t="shared" si="67"/>
        <v>42021.832280092596</v>
      </c>
      <c r="T855" s="17">
        <f t="shared" si="68"/>
        <v>42051.832280092596</v>
      </c>
      <c r="U855" s="2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7">
        <f t="shared" si="66"/>
        <v>65.86</v>
      </c>
      <c r="P856" t="s">
        <v>8275</v>
      </c>
      <c r="Q856" s="13" t="s">
        <v>8322</v>
      </c>
      <c r="R856" t="s">
        <v>8324</v>
      </c>
      <c r="S856" s="17">
        <f t="shared" si="67"/>
        <v>42702.212337962963</v>
      </c>
      <c r="T856" s="17">
        <f t="shared" si="68"/>
        <v>42732.212337962963</v>
      </c>
      <c r="U856" s="25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7">
        <f t="shared" si="66"/>
        <v>31.91</v>
      </c>
      <c r="P857" t="s">
        <v>8275</v>
      </c>
      <c r="Q857" s="13" t="s">
        <v>8322</v>
      </c>
      <c r="R857" t="s">
        <v>8324</v>
      </c>
      <c r="S857" s="17">
        <f t="shared" si="67"/>
        <v>42545.125196759262</v>
      </c>
      <c r="T857" s="17">
        <f t="shared" si="68"/>
        <v>42575.125196759262</v>
      </c>
      <c r="U857" s="25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7">
        <f t="shared" si="66"/>
        <v>19.46</v>
      </c>
      <c r="P858" t="s">
        <v>8275</v>
      </c>
      <c r="Q858" s="13" t="s">
        <v>8322</v>
      </c>
      <c r="R858" t="s">
        <v>8324</v>
      </c>
      <c r="S858" s="17">
        <f t="shared" si="67"/>
        <v>42609.311990740738</v>
      </c>
      <c r="T858" s="17">
        <f t="shared" si="68"/>
        <v>42668.791666666672</v>
      </c>
      <c r="U858" s="25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7">
        <f t="shared" si="66"/>
        <v>50</v>
      </c>
      <c r="P859" t="s">
        <v>8275</v>
      </c>
      <c r="Q859" s="13" t="s">
        <v>8322</v>
      </c>
      <c r="R859" t="s">
        <v>8324</v>
      </c>
      <c r="S859" s="17">
        <f t="shared" si="67"/>
        <v>42291.581377314811</v>
      </c>
      <c r="T859" s="17">
        <f t="shared" si="68"/>
        <v>42333.623043981483</v>
      </c>
      <c r="U859" s="25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7">
        <f t="shared" si="66"/>
        <v>22.74</v>
      </c>
      <c r="P860" t="s">
        <v>8275</v>
      </c>
      <c r="Q860" s="13" t="s">
        <v>8322</v>
      </c>
      <c r="R860" t="s">
        <v>8324</v>
      </c>
      <c r="S860" s="17">
        <f t="shared" si="67"/>
        <v>42079.745578703703</v>
      </c>
      <c r="T860" s="17">
        <f t="shared" si="68"/>
        <v>42109.957638888889</v>
      </c>
      <c r="U860" s="25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7">
        <f t="shared" si="66"/>
        <v>42.72</v>
      </c>
      <c r="P861" t="s">
        <v>8275</v>
      </c>
      <c r="Q861" s="13" t="s">
        <v>8322</v>
      </c>
      <c r="R861" t="s">
        <v>8324</v>
      </c>
      <c r="S861" s="17">
        <f t="shared" si="67"/>
        <v>42128.820231481484</v>
      </c>
      <c r="T861" s="17">
        <f t="shared" si="68"/>
        <v>42159</v>
      </c>
      <c r="U861" s="25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7">
        <f t="shared" si="66"/>
        <v>52.92</v>
      </c>
      <c r="P862" t="s">
        <v>8276</v>
      </c>
      <c r="Q862" s="13" t="s">
        <v>8322</v>
      </c>
      <c r="R862" t="s">
        <v>8325</v>
      </c>
      <c r="S862" s="17">
        <f t="shared" si="67"/>
        <v>41570.482789351852</v>
      </c>
      <c r="T862" s="17">
        <f t="shared" si="68"/>
        <v>41600.524456018517</v>
      </c>
      <c r="U862" s="25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7">
        <f t="shared" si="66"/>
        <v>50.5</v>
      </c>
      <c r="P863" t="s">
        <v>8276</v>
      </c>
      <c r="Q863" s="13" t="s">
        <v>8322</v>
      </c>
      <c r="R863" t="s">
        <v>8325</v>
      </c>
      <c r="S863" s="17">
        <f t="shared" si="67"/>
        <v>42599.965324074074</v>
      </c>
      <c r="T863" s="17">
        <f t="shared" si="68"/>
        <v>42629.965324074074</v>
      </c>
      <c r="U863" s="25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7">
        <f t="shared" si="66"/>
        <v>42.5</v>
      </c>
      <c r="P864" t="s">
        <v>8276</v>
      </c>
      <c r="Q864" s="13" t="s">
        <v>8322</v>
      </c>
      <c r="R864" t="s">
        <v>8325</v>
      </c>
      <c r="S864" s="17">
        <f t="shared" si="67"/>
        <v>41559.5549537037</v>
      </c>
      <c r="T864" s="17">
        <f t="shared" si="68"/>
        <v>41589.596620370372</v>
      </c>
      <c r="U864" s="25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7">
        <f t="shared" si="66"/>
        <v>18</v>
      </c>
      <c r="P865" t="s">
        <v>8276</v>
      </c>
      <c r="Q865" s="13" t="s">
        <v>8322</v>
      </c>
      <c r="R865" t="s">
        <v>8325</v>
      </c>
      <c r="S865" s="17">
        <f t="shared" si="67"/>
        <v>40921.117662037039</v>
      </c>
      <c r="T865" s="17">
        <f t="shared" si="68"/>
        <v>40951.117662037039</v>
      </c>
      <c r="U865" s="2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7">
        <f t="shared" si="66"/>
        <v>34.18</v>
      </c>
      <c r="P866" t="s">
        <v>8276</v>
      </c>
      <c r="Q866" s="13" t="s">
        <v>8322</v>
      </c>
      <c r="R866" t="s">
        <v>8325</v>
      </c>
      <c r="S866" s="17">
        <f t="shared" si="67"/>
        <v>41541.106921296298</v>
      </c>
      <c r="T866" s="17">
        <f t="shared" si="68"/>
        <v>41563.415972222225</v>
      </c>
      <c r="U866" s="25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7">
        <f t="shared" si="66"/>
        <v>22.5</v>
      </c>
      <c r="P867" t="s">
        <v>8276</v>
      </c>
      <c r="Q867" s="13" t="s">
        <v>8322</v>
      </c>
      <c r="R867" t="s">
        <v>8325</v>
      </c>
      <c r="S867" s="17">
        <f t="shared" si="67"/>
        <v>41230.77311342593</v>
      </c>
      <c r="T867" s="17">
        <f t="shared" si="68"/>
        <v>41290.77311342593</v>
      </c>
      <c r="U867" s="25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7">
        <f t="shared" si="66"/>
        <v>58.18</v>
      </c>
      <c r="P868" t="s">
        <v>8276</v>
      </c>
      <c r="Q868" s="13" t="s">
        <v>8322</v>
      </c>
      <c r="R868" t="s">
        <v>8325</v>
      </c>
      <c r="S868" s="17">
        <f t="shared" si="67"/>
        <v>42025.637939814813</v>
      </c>
      <c r="T868" s="17">
        <f t="shared" si="68"/>
        <v>42063.631944444445</v>
      </c>
      <c r="U868" s="25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7">
        <f t="shared" si="66"/>
        <v>109.18</v>
      </c>
      <c r="P869" t="s">
        <v>8276</v>
      </c>
      <c r="Q869" s="13" t="s">
        <v>8322</v>
      </c>
      <c r="R869" t="s">
        <v>8325</v>
      </c>
      <c r="S869" s="17">
        <f t="shared" si="67"/>
        <v>40088.105393518519</v>
      </c>
      <c r="T869" s="17">
        <f t="shared" si="68"/>
        <v>40148.207638888889</v>
      </c>
      <c r="U869" s="25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7">
        <f t="shared" si="66"/>
        <v>50</v>
      </c>
      <c r="P870" t="s">
        <v>8276</v>
      </c>
      <c r="Q870" s="13" t="s">
        <v>8322</v>
      </c>
      <c r="R870" t="s">
        <v>8325</v>
      </c>
      <c r="S870" s="17">
        <f t="shared" si="67"/>
        <v>41616.027754629627</v>
      </c>
      <c r="T870" s="17">
        <f t="shared" si="68"/>
        <v>41646.027754629627</v>
      </c>
      <c r="U870" s="25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7">
        <f t="shared" si="66"/>
        <v>346.67</v>
      </c>
      <c r="P871" t="s">
        <v>8276</v>
      </c>
      <c r="Q871" s="13" t="s">
        <v>8322</v>
      </c>
      <c r="R871" t="s">
        <v>8325</v>
      </c>
      <c r="S871" s="17">
        <f t="shared" si="67"/>
        <v>41342.845567129632</v>
      </c>
      <c r="T871" s="17">
        <f t="shared" si="68"/>
        <v>41372.803900462961</v>
      </c>
      <c r="U871" s="25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7">
        <f t="shared" si="66"/>
        <v>12.4</v>
      </c>
      <c r="P872" t="s">
        <v>8276</v>
      </c>
      <c r="Q872" s="13" t="s">
        <v>8322</v>
      </c>
      <c r="R872" t="s">
        <v>8325</v>
      </c>
      <c r="S872" s="17">
        <f t="shared" si="67"/>
        <v>41488.022256944445</v>
      </c>
      <c r="T872" s="17">
        <f t="shared" si="68"/>
        <v>41518.022256944445</v>
      </c>
      <c r="U872" s="25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7">
        <f t="shared" si="66"/>
        <v>27.08</v>
      </c>
      <c r="P873" t="s">
        <v>8276</v>
      </c>
      <c r="Q873" s="13" t="s">
        <v>8322</v>
      </c>
      <c r="R873" t="s">
        <v>8325</v>
      </c>
      <c r="S873" s="17">
        <f t="shared" si="67"/>
        <v>41577.561284722222</v>
      </c>
      <c r="T873" s="17">
        <f t="shared" si="68"/>
        <v>41607.602951388886</v>
      </c>
      <c r="U873" s="25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7">
        <f t="shared" si="66"/>
        <v>32.5</v>
      </c>
      <c r="P874" t="s">
        <v>8276</v>
      </c>
      <c r="Q874" s="13" t="s">
        <v>8322</v>
      </c>
      <c r="R874" t="s">
        <v>8325</v>
      </c>
      <c r="S874" s="17">
        <f t="shared" si="67"/>
        <v>40567.825543981482</v>
      </c>
      <c r="T874" s="17">
        <f t="shared" si="68"/>
        <v>40612.825543981482</v>
      </c>
      <c r="U874" s="25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7">
        <f t="shared" si="66"/>
        <v>9</v>
      </c>
      <c r="P875" t="s">
        <v>8276</v>
      </c>
      <c r="Q875" s="13" t="s">
        <v>8322</v>
      </c>
      <c r="R875" t="s">
        <v>8325</v>
      </c>
      <c r="S875" s="17">
        <f t="shared" si="67"/>
        <v>41184.167129629634</v>
      </c>
      <c r="T875" s="17">
        <f t="shared" si="68"/>
        <v>41224.208796296298</v>
      </c>
      <c r="U875" s="2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7">
        <f t="shared" si="66"/>
        <v>34.76</v>
      </c>
      <c r="P876" t="s">
        <v>8276</v>
      </c>
      <c r="Q876" s="13" t="s">
        <v>8322</v>
      </c>
      <c r="R876" t="s">
        <v>8325</v>
      </c>
      <c r="S876" s="17">
        <f t="shared" si="67"/>
        <v>41368.583726851852</v>
      </c>
      <c r="T876" s="17">
        <f t="shared" si="68"/>
        <v>41398.583726851852</v>
      </c>
      <c r="U876" s="25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7">
        <f t="shared" si="66"/>
        <v>0</v>
      </c>
      <c r="P877" t="s">
        <v>8276</v>
      </c>
      <c r="Q877" s="13" t="s">
        <v>8322</v>
      </c>
      <c r="R877" t="s">
        <v>8325</v>
      </c>
      <c r="S877" s="17">
        <f t="shared" si="67"/>
        <v>42248.723738425921</v>
      </c>
      <c r="T877" s="17">
        <f t="shared" si="68"/>
        <v>42268.723738425921</v>
      </c>
      <c r="U877" s="25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7">
        <f t="shared" si="66"/>
        <v>28.58</v>
      </c>
      <c r="P878" t="s">
        <v>8276</v>
      </c>
      <c r="Q878" s="13" t="s">
        <v>8322</v>
      </c>
      <c r="R878" t="s">
        <v>8325</v>
      </c>
      <c r="S878" s="17">
        <f t="shared" si="67"/>
        <v>41276.496840277774</v>
      </c>
      <c r="T878" s="17">
        <f t="shared" si="68"/>
        <v>41309.496840277774</v>
      </c>
      <c r="U878" s="25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7">
        <f t="shared" si="66"/>
        <v>46.59</v>
      </c>
      <c r="P879" t="s">
        <v>8276</v>
      </c>
      <c r="Q879" s="13" t="s">
        <v>8322</v>
      </c>
      <c r="R879" t="s">
        <v>8325</v>
      </c>
      <c r="S879" s="17">
        <f t="shared" si="67"/>
        <v>41597.788888888892</v>
      </c>
      <c r="T879" s="17">
        <f t="shared" si="68"/>
        <v>41627.788888888892</v>
      </c>
      <c r="U879" s="25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7">
        <f t="shared" si="66"/>
        <v>32.5</v>
      </c>
      <c r="P880" t="s">
        <v>8276</v>
      </c>
      <c r="Q880" s="13" t="s">
        <v>8322</v>
      </c>
      <c r="R880" t="s">
        <v>8325</v>
      </c>
      <c r="S880" s="17">
        <f t="shared" si="67"/>
        <v>40505.232916666668</v>
      </c>
      <c r="T880" s="17">
        <f t="shared" si="68"/>
        <v>40535.232916666668</v>
      </c>
      <c r="U880" s="25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7">
        <f t="shared" si="66"/>
        <v>21.47</v>
      </c>
      <c r="P881" t="s">
        <v>8276</v>
      </c>
      <c r="Q881" s="13" t="s">
        <v>8322</v>
      </c>
      <c r="R881" t="s">
        <v>8325</v>
      </c>
      <c r="S881" s="17">
        <f t="shared" si="67"/>
        <v>41037.829918981479</v>
      </c>
      <c r="T881" s="17">
        <f t="shared" si="68"/>
        <v>41058.829918981479</v>
      </c>
      <c r="U881" s="25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7">
        <f t="shared" si="66"/>
        <v>14.13</v>
      </c>
      <c r="P882" t="s">
        <v>8277</v>
      </c>
      <c r="Q882" s="13" t="s">
        <v>8322</v>
      </c>
      <c r="R882" t="s">
        <v>8326</v>
      </c>
      <c r="S882" s="17">
        <f t="shared" si="67"/>
        <v>41179.32104166667</v>
      </c>
      <c r="T882" s="17">
        <f t="shared" si="68"/>
        <v>41212.32104166667</v>
      </c>
      <c r="U882" s="25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7">
        <f t="shared" si="66"/>
        <v>30</v>
      </c>
      <c r="P883" t="s">
        <v>8277</v>
      </c>
      <c r="Q883" s="13" t="s">
        <v>8322</v>
      </c>
      <c r="R883" t="s">
        <v>8326</v>
      </c>
      <c r="S883" s="17">
        <f t="shared" si="67"/>
        <v>40877.25099537037</v>
      </c>
      <c r="T883" s="17">
        <f t="shared" si="68"/>
        <v>40922.25099537037</v>
      </c>
      <c r="U883" s="25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7">
        <f t="shared" si="66"/>
        <v>21.57</v>
      </c>
      <c r="P884" t="s">
        <v>8277</v>
      </c>
      <c r="Q884" s="13" t="s">
        <v>8322</v>
      </c>
      <c r="R884" t="s">
        <v>8326</v>
      </c>
      <c r="S884" s="17">
        <f t="shared" si="67"/>
        <v>40759.860532407409</v>
      </c>
      <c r="T884" s="17">
        <f t="shared" si="68"/>
        <v>40792.860532407409</v>
      </c>
      <c r="U884" s="25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7">
        <f t="shared" si="66"/>
        <v>83.38</v>
      </c>
      <c r="P885" t="s">
        <v>8277</v>
      </c>
      <c r="Q885" s="13" t="s">
        <v>8322</v>
      </c>
      <c r="R885" t="s">
        <v>8326</v>
      </c>
      <c r="S885" s="17">
        <f t="shared" si="67"/>
        <v>42371.935590277775</v>
      </c>
      <c r="T885" s="17">
        <f t="shared" si="68"/>
        <v>42431.935590277775</v>
      </c>
      <c r="U885" s="2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7">
        <f t="shared" si="66"/>
        <v>10</v>
      </c>
      <c r="P886" t="s">
        <v>8277</v>
      </c>
      <c r="Q886" s="13" t="s">
        <v>8322</v>
      </c>
      <c r="R886" t="s">
        <v>8326</v>
      </c>
      <c r="S886" s="17">
        <f t="shared" si="67"/>
        <v>40981.802615740737</v>
      </c>
      <c r="T886" s="17">
        <f t="shared" si="68"/>
        <v>41041.104861111111</v>
      </c>
      <c r="U886" s="25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7">
        <f t="shared" si="66"/>
        <v>35.71</v>
      </c>
      <c r="P887" t="s">
        <v>8277</v>
      </c>
      <c r="Q887" s="13" t="s">
        <v>8322</v>
      </c>
      <c r="R887" t="s">
        <v>8326</v>
      </c>
      <c r="S887" s="17">
        <f t="shared" si="67"/>
        <v>42713.941099537042</v>
      </c>
      <c r="T887" s="17">
        <f t="shared" si="68"/>
        <v>42734.941099537042</v>
      </c>
      <c r="U887" s="25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7">
        <f t="shared" si="66"/>
        <v>29.29</v>
      </c>
      <c r="P888" t="s">
        <v>8277</v>
      </c>
      <c r="Q888" s="13" t="s">
        <v>8322</v>
      </c>
      <c r="R888" t="s">
        <v>8326</v>
      </c>
      <c r="S888" s="17">
        <f t="shared" si="67"/>
        <v>42603.870520833334</v>
      </c>
      <c r="T888" s="17">
        <f t="shared" si="68"/>
        <v>42628.870520833334</v>
      </c>
      <c r="U888" s="25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7">
        <f t="shared" si="66"/>
        <v>0</v>
      </c>
      <c r="P889" t="s">
        <v>8277</v>
      </c>
      <c r="Q889" s="13" t="s">
        <v>8322</v>
      </c>
      <c r="R889" t="s">
        <v>8326</v>
      </c>
      <c r="S889" s="17">
        <f t="shared" si="67"/>
        <v>41026.958969907406</v>
      </c>
      <c r="T889" s="17">
        <f t="shared" si="68"/>
        <v>41056.958969907406</v>
      </c>
      <c r="U889" s="25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7">
        <f t="shared" si="66"/>
        <v>18</v>
      </c>
      <c r="P890" t="s">
        <v>8277</v>
      </c>
      <c r="Q890" s="13" t="s">
        <v>8322</v>
      </c>
      <c r="R890" t="s">
        <v>8326</v>
      </c>
      <c r="S890" s="17">
        <f t="shared" si="67"/>
        <v>40751.753298611111</v>
      </c>
      <c r="T890" s="17">
        <f t="shared" si="68"/>
        <v>40787.25</v>
      </c>
      <c r="U890" s="25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7">
        <f t="shared" si="66"/>
        <v>73.760000000000005</v>
      </c>
      <c r="P891" t="s">
        <v>8277</v>
      </c>
      <c r="Q891" s="13" t="s">
        <v>8322</v>
      </c>
      <c r="R891" t="s">
        <v>8326</v>
      </c>
      <c r="S891" s="17">
        <f t="shared" si="67"/>
        <v>41887.784062500003</v>
      </c>
      <c r="T891" s="17">
        <f t="shared" si="68"/>
        <v>41917.784062500003</v>
      </c>
      <c r="U891" s="25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7">
        <f t="shared" si="66"/>
        <v>31.25</v>
      </c>
      <c r="P892" t="s">
        <v>8277</v>
      </c>
      <c r="Q892" s="13" t="s">
        <v>8322</v>
      </c>
      <c r="R892" t="s">
        <v>8326</v>
      </c>
      <c r="S892" s="17">
        <f t="shared" si="67"/>
        <v>41569.698831018519</v>
      </c>
      <c r="T892" s="17">
        <f t="shared" si="68"/>
        <v>41599.740497685183</v>
      </c>
      <c r="U892" s="25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7">
        <f t="shared" si="66"/>
        <v>28.89</v>
      </c>
      <c r="P893" t="s">
        <v>8277</v>
      </c>
      <c r="Q893" s="13" t="s">
        <v>8322</v>
      </c>
      <c r="R893" t="s">
        <v>8326</v>
      </c>
      <c r="S893" s="17">
        <f t="shared" si="67"/>
        <v>41842.031597222223</v>
      </c>
      <c r="T893" s="17">
        <f t="shared" si="68"/>
        <v>41872.031597222223</v>
      </c>
      <c r="U893" s="25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7">
        <f t="shared" si="66"/>
        <v>143.82</v>
      </c>
      <c r="P894" t="s">
        <v>8277</v>
      </c>
      <c r="Q894" s="13" t="s">
        <v>8322</v>
      </c>
      <c r="R894" t="s">
        <v>8326</v>
      </c>
      <c r="S894" s="17">
        <f t="shared" si="67"/>
        <v>40304.20003472222</v>
      </c>
      <c r="T894" s="17">
        <f t="shared" si="68"/>
        <v>40391.166666666664</v>
      </c>
      <c r="U894" s="25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7">
        <f t="shared" si="66"/>
        <v>40</v>
      </c>
      <c r="P895" t="s">
        <v>8277</v>
      </c>
      <c r="Q895" s="13" t="s">
        <v>8322</v>
      </c>
      <c r="R895" t="s">
        <v>8326</v>
      </c>
      <c r="S895" s="17">
        <f t="shared" si="67"/>
        <v>42065.897719907407</v>
      </c>
      <c r="T895" s="17">
        <f t="shared" si="68"/>
        <v>42095.856053240743</v>
      </c>
      <c r="U895" s="2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7">
        <f t="shared" si="66"/>
        <v>147.81</v>
      </c>
      <c r="P896" t="s">
        <v>8277</v>
      </c>
      <c r="Q896" s="13" t="s">
        <v>8322</v>
      </c>
      <c r="R896" t="s">
        <v>8326</v>
      </c>
      <c r="S896" s="17">
        <f t="shared" si="67"/>
        <v>42496.981597222228</v>
      </c>
      <c r="T896" s="17">
        <f t="shared" si="68"/>
        <v>42526.981597222228</v>
      </c>
      <c r="U896" s="25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7">
        <f t="shared" si="66"/>
        <v>27.86</v>
      </c>
      <c r="P897" t="s">
        <v>8277</v>
      </c>
      <c r="Q897" s="13" t="s">
        <v>8322</v>
      </c>
      <c r="R897" t="s">
        <v>8326</v>
      </c>
      <c r="S897" s="17">
        <f t="shared" si="67"/>
        <v>40431.127650462964</v>
      </c>
      <c r="T897" s="17">
        <f t="shared" si="68"/>
        <v>40476.127650462964</v>
      </c>
      <c r="U897" s="25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7">
        <f t="shared" ref="O898:O961" si="71">IFERROR(ROUND(E898/M898,2),0)</f>
        <v>44.44</v>
      </c>
      <c r="P898" t="s">
        <v>8277</v>
      </c>
      <c r="Q898" s="13" t="s">
        <v>8322</v>
      </c>
      <c r="R898" t="s">
        <v>8326</v>
      </c>
      <c r="S898" s="17">
        <f t="shared" si="67"/>
        <v>42218.872986111113</v>
      </c>
      <c r="T898" s="17">
        <f t="shared" si="68"/>
        <v>42244.166666666672</v>
      </c>
      <c r="U898" s="25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7">
        <f t="shared" si="71"/>
        <v>0</v>
      </c>
      <c r="P899" t="s">
        <v>8277</v>
      </c>
      <c r="Q899" s="13" t="s">
        <v>8322</v>
      </c>
      <c r="R899" t="s">
        <v>8326</v>
      </c>
      <c r="S899" s="17">
        <f t="shared" ref="S899:S962" si="72">(((K899/60)/60)/24)+DATE(1970,1,1)</f>
        <v>41211.688750000001</v>
      </c>
      <c r="T899" s="17">
        <f t="shared" ref="T899:T962" si="73">(((J899/60)/60)/24)+DATE(1970,1,1)</f>
        <v>41241.730416666665</v>
      </c>
      <c r="U899" s="25">
        <f t="shared" si="69"/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7">
        <f t="shared" si="71"/>
        <v>35</v>
      </c>
      <c r="P900" t="s">
        <v>8277</v>
      </c>
      <c r="Q900" s="13" t="s">
        <v>8322</v>
      </c>
      <c r="R900" t="s">
        <v>8326</v>
      </c>
      <c r="S900" s="17">
        <f t="shared" si="72"/>
        <v>40878.758217592593</v>
      </c>
      <c r="T900" s="17">
        <f t="shared" si="73"/>
        <v>40923.758217592593</v>
      </c>
      <c r="U900" s="25">
        <f t="shared" ref="U900:U963" si="74">YEAR(S900)</f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7">
        <f t="shared" si="71"/>
        <v>35</v>
      </c>
      <c r="P901" t="s">
        <v>8277</v>
      </c>
      <c r="Q901" s="13" t="s">
        <v>8322</v>
      </c>
      <c r="R901" t="s">
        <v>8326</v>
      </c>
      <c r="S901" s="17">
        <f t="shared" si="72"/>
        <v>40646.099097222221</v>
      </c>
      <c r="T901" s="17">
        <f t="shared" si="73"/>
        <v>40691.099097222221</v>
      </c>
      <c r="U901" s="25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7">
        <f t="shared" si="71"/>
        <v>10.5</v>
      </c>
      <c r="P902" t="s">
        <v>8276</v>
      </c>
      <c r="Q902" s="13" t="s">
        <v>8322</v>
      </c>
      <c r="R902" t="s">
        <v>8325</v>
      </c>
      <c r="S902" s="17">
        <f t="shared" si="72"/>
        <v>42429.84956018519</v>
      </c>
      <c r="T902" s="17">
        <f t="shared" si="73"/>
        <v>42459.807893518519</v>
      </c>
      <c r="U902" s="25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7">
        <f t="shared" si="71"/>
        <v>0</v>
      </c>
      <c r="P903" t="s">
        <v>8276</v>
      </c>
      <c r="Q903" s="13" t="s">
        <v>8322</v>
      </c>
      <c r="R903" t="s">
        <v>8325</v>
      </c>
      <c r="S903" s="17">
        <f t="shared" si="72"/>
        <v>40291.81150462963</v>
      </c>
      <c r="T903" s="17">
        <f t="shared" si="73"/>
        <v>40337.799305555556</v>
      </c>
      <c r="U903" s="25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7">
        <f t="shared" si="71"/>
        <v>30</v>
      </c>
      <c r="P904" t="s">
        <v>8276</v>
      </c>
      <c r="Q904" s="13" t="s">
        <v>8322</v>
      </c>
      <c r="R904" t="s">
        <v>8325</v>
      </c>
      <c r="S904" s="17">
        <f t="shared" si="72"/>
        <v>41829.965532407405</v>
      </c>
      <c r="T904" s="17">
        <f t="shared" si="73"/>
        <v>41881.645833333336</v>
      </c>
      <c r="U904" s="25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7">
        <f t="shared" si="71"/>
        <v>40</v>
      </c>
      <c r="P905" t="s">
        <v>8276</v>
      </c>
      <c r="Q905" s="13" t="s">
        <v>8322</v>
      </c>
      <c r="R905" t="s">
        <v>8325</v>
      </c>
      <c r="S905" s="17">
        <f t="shared" si="72"/>
        <v>41149.796064814815</v>
      </c>
      <c r="T905" s="17">
        <f t="shared" si="73"/>
        <v>41175.100694444445</v>
      </c>
      <c r="U905" s="2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7">
        <f t="shared" si="71"/>
        <v>50.33</v>
      </c>
      <c r="P906" t="s">
        <v>8276</v>
      </c>
      <c r="Q906" s="13" t="s">
        <v>8322</v>
      </c>
      <c r="R906" t="s">
        <v>8325</v>
      </c>
      <c r="S906" s="17">
        <f t="shared" si="72"/>
        <v>42342.080289351856</v>
      </c>
      <c r="T906" s="17">
        <f t="shared" si="73"/>
        <v>42372.080289351856</v>
      </c>
      <c r="U906" s="25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7">
        <f t="shared" si="71"/>
        <v>32.67</v>
      </c>
      <c r="P907" t="s">
        <v>8276</v>
      </c>
      <c r="Q907" s="13" t="s">
        <v>8322</v>
      </c>
      <c r="R907" t="s">
        <v>8325</v>
      </c>
      <c r="S907" s="17">
        <f t="shared" si="72"/>
        <v>40507.239884259259</v>
      </c>
      <c r="T907" s="17">
        <f t="shared" si="73"/>
        <v>40567.239884259259</v>
      </c>
      <c r="U907" s="25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7">
        <f t="shared" si="71"/>
        <v>0</v>
      </c>
      <c r="P908" t="s">
        <v>8276</v>
      </c>
      <c r="Q908" s="13" t="s">
        <v>8322</v>
      </c>
      <c r="R908" t="s">
        <v>8325</v>
      </c>
      <c r="S908" s="17">
        <f t="shared" si="72"/>
        <v>41681.189699074072</v>
      </c>
      <c r="T908" s="17">
        <f t="shared" si="73"/>
        <v>41711.148032407407</v>
      </c>
      <c r="U908" s="25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7">
        <f t="shared" si="71"/>
        <v>0</v>
      </c>
      <c r="P909" t="s">
        <v>8276</v>
      </c>
      <c r="Q909" s="13" t="s">
        <v>8322</v>
      </c>
      <c r="R909" t="s">
        <v>8325</v>
      </c>
      <c r="S909" s="17">
        <f t="shared" si="72"/>
        <v>40767.192395833335</v>
      </c>
      <c r="T909" s="17">
        <f t="shared" si="73"/>
        <v>40797.192395833335</v>
      </c>
      <c r="U909" s="25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7">
        <f t="shared" si="71"/>
        <v>0</v>
      </c>
      <c r="P910" t="s">
        <v>8276</v>
      </c>
      <c r="Q910" s="13" t="s">
        <v>8322</v>
      </c>
      <c r="R910" t="s">
        <v>8325</v>
      </c>
      <c r="S910" s="17">
        <f t="shared" si="72"/>
        <v>40340.801562499997</v>
      </c>
      <c r="T910" s="17">
        <f t="shared" si="73"/>
        <v>40386.207638888889</v>
      </c>
      <c r="U910" s="25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7">
        <f t="shared" si="71"/>
        <v>65</v>
      </c>
      <c r="P911" t="s">
        <v>8276</v>
      </c>
      <c r="Q911" s="13" t="s">
        <v>8322</v>
      </c>
      <c r="R911" t="s">
        <v>8325</v>
      </c>
      <c r="S911" s="17">
        <f t="shared" si="72"/>
        <v>41081.69027777778</v>
      </c>
      <c r="T911" s="17">
        <f t="shared" si="73"/>
        <v>41113.166666666664</v>
      </c>
      <c r="U911" s="25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7">
        <f t="shared" si="71"/>
        <v>24.6</v>
      </c>
      <c r="P912" t="s">
        <v>8276</v>
      </c>
      <c r="Q912" s="13" t="s">
        <v>8322</v>
      </c>
      <c r="R912" t="s">
        <v>8325</v>
      </c>
      <c r="S912" s="17">
        <f t="shared" si="72"/>
        <v>42737.545358796298</v>
      </c>
      <c r="T912" s="17">
        <f t="shared" si="73"/>
        <v>42797.545358796298</v>
      </c>
      <c r="U912" s="25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7">
        <f t="shared" si="71"/>
        <v>0</v>
      </c>
      <c r="P913" t="s">
        <v>8276</v>
      </c>
      <c r="Q913" s="13" t="s">
        <v>8322</v>
      </c>
      <c r="R913" t="s">
        <v>8325</v>
      </c>
      <c r="S913" s="17">
        <f t="shared" si="72"/>
        <v>41642.005150462966</v>
      </c>
      <c r="T913" s="17">
        <f t="shared" si="73"/>
        <v>41663.005150462966</v>
      </c>
      <c r="U913" s="25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7">
        <f t="shared" si="71"/>
        <v>15</v>
      </c>
      <c r="P914" t="s">
        <v>8276</v>
      </c>
      <c r="Q914" s="13" t="s">
        <v>8322</v>
      </c>
      <c r="R914" t="s">
        <v>8325</v>
      </c>
      <c r="S914" s="17">
        <f t="shared" si="72"/>
        <v>41194.109340277777</v>
      </c>
      <c r="T914" s="17">
        <f t="shared" si="73"/>
        <v>41254.151006944441</v>
      </c>
      <c r="U914" s="25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7">
        <f t="shared" si="71"/>
        <v>82.58</v>
      </c>
      <c r="P915" t="s">
        <v>8276</v>
      </c>
      <c r="Q915" s="13" t="s">
        <v>8322</v>
      </c>
      <c r="R915" t="s">
        <v>8325</v>
      </c>
      <c r="S915" s="17">
        <f t="shared" si="72"/>
        <v>41004.139108796298</v>
      </c>
      <c r="T915" s="17">
        <f t="shared" si="73"/>
        <v>41034.139108796298</v>
      </c>
      <c r="U915" s="2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7">
        <f t="shared" si="71"/>
        <v>0</v>
      </c>
      <c r="P916" t="s">
        <v>8276</v>
      </c>
      <c r="Q916" s="13" t="s">
        <v>8322</v>
      </c>
      <c r="R916" t="s">
        <v>8325</v>
      </c>
      <c r="S916" s="17">
        <f t="shared" si="72"/>
        <v>41116.763275462967</v>
      </c>
      <c r="T916" s="17">
        <f t="shared" si="73"/>
        <v>41146.763275462967</v>
      </c>
      <c r="U916" s="25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7">
        <f t="shared" si="71"/>
        <v>41.67</v>
      </c>
      <c r="P917" t="s">
        <v>8276</v>
      </c>
      <c r="Q917" s="13" t="s">
        <v>8322</v>
      </c>
      <c r="R917" t="s">
        <v>8325</v>
      </c>
      <c r="S917" s="17">
        <f t="shared" si="72"/>
        <v>40937.679560185185</v>
      </c>
      <c r="T917" s="17">
        <f t="shared" si="73"/>
        <v>40969.207638888889</v>
      </c>
      <c r="U917" s="25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7">
        <f t="shared" si="71"/>
        <v>0</v>
      </c>
      <c r="P918" t="s">
        <v>8276</v>
      </c>
      <c r="Q918" s="13" t="s">
        <v>8322</v>
      </c>
      <c r="R918" t="s">
        <v>8325</v>
      </c>
      <c r="S918" s="17">
        <f t="shared" si="72"/>
        <v>40434.853402777779</v>
      </c>
      <c r="T918" s="17">
        <f t="shared" si="73"/>
        <v>40473.208333333336</v>
      </c>
      <c r="U918" s="25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7">
        <f t="shared" si="71"/>
        <v>30</v>
      </c>
      <c r="P919" t="s">
        <v>8276</v>
      </c>
      <c r="Q919" s="13" t="s">
        <v>8322</v>
      </c>
      <c r="R919" t="s">
        <v>8325</v>
      </c>
      <c r="S919" s="17">
        <f t="shared" si="72"/>
        <v>41802.94363425926</v>
      </c>
      <c r="T919" s="17">
        <f t="shared" si="73"/>
        <v>41834.104166666664</v>
      </c>
      <c r="U919" s="25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7">
        <f t="shared" si="71"/>
        <v>19.600000000000001</v>
      </c>
      <c r="P920" t="s">
        <v>8276</v>
      </c>
      <c r="Q920" s="13" t="s">
        <v>8322</v>
      </c>
      <c r="R920" t="s">
        <v>8325</v>
      </c>
      <c r="S920" s="17">
        <f t="shared" si="72"/>
        <v>41944.916215277779</v>
      </c>
      <c r="T920" s="17">
        <f t="shared" si="73"/>
        <v>41974.957881944443</v>
      </c>
      <c r="U920" s="25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7">
        <f t="shared" si="71"/>
        <v>100</v>
      </c>
      <c r="P921" t="s">
        <v>8276</v>
      </c>
      <c r="Q921" s="13" t="s">
        <v>8322</v>
      </c>
      <c r="R921" t="s">
        <v>8325</v>
      </c>
      <c r="S921" s="17">
        <f t="shared" si="72"/>
        <v>41227.641724537039</v>
      </c>
      <c r="T921" s="17">
        <f t="shared" si="73"/>
        <v>41262.641724537039</v>
      </c>
      <c r="U921" s="25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7">
        <f t="shared" si="71"/>
        <v>0</v>
      </c>
      <c r="P922" t="s">
        <v>8276</v>
      </c>
      <c r="Q922" s="13" t="s">
        <v>8322</v>
      </c>
      <c r="R922" t="s">
        <v>8325</v>
      </c>
      <c r="S922" s="17">
        <f t="shared" si="72"/>
        <v>41562.67155092593</v>
      </c>
      <c r="T922" s="17">
        <f t="shared" si="73"/>
        <v>41592.713217592594</v>
      </c>
      <c r="U922" s="25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7">
        <f t="shared" si="71"/>
        <v>231.75</v>
      </c>
      <c r="P923" t="s">
        <v>8276</v>
      </c>
      <c r="Q923" s="13" t="s">
        <v>8322</v>
      </c>
      <c r="R923" t="s">
        <v>8325</v>
      </c>
      <c r="S923" s="17">
        <f t="shared" si="72"/>
        <v>40847.171018518515</v>
      </c>
      <c r="T923" s="17">
        <f t="shared" si="73"/>
        <v>40889.212685185186</v>
      </c>
      <c r="U923" s="25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7">
        <f t="shared" si="71"/>
        <v>189.33</v>
      </c>
      <c r="P924" t="s">
        <v>8276</v>
      </c>
      <c r="Q924" s="13" t="s">
        <v>8322</v>
      </c>
      <c r="R924" t="s">
        <v>8325</v>
      </c>
      <c r="S924" s="17">
        <f t="shared" si="72"/>
        <v>41878.530011574076</v>
      </c>
      <c r="T924" s="17">
        <f t="shared" si="73"/>
        <v>41913.530011574076</v>
      </c>
      <c r="U924" s="25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7">
        <f t="shared" si="71"/>
        <v>55</v>
      </c>
      <c r="P925" t="s">
        <v>8276</v>
      </c>
      <c r="Q925" s="13" t="s">
        <v>8322</v>
      </c>
      <c r="R925" t="s">
        <v>8325</v>
      </c>
      <c r="S925" s="17">
        <f t="shared" si="72"/>
        <v>41934.959756944445</v>
      </c>
      <c r="T925" s="17">
        <f t="shared" si="73"/>
        <v>41965.001423611116</v>
      </c>
      <c r="U925" s="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7">
        <f t="shared" si="71"/>
        <v>21.8</v>
      </c>
      <c r="P926" t="s">
        <v>8276</v>
      </c>
      <c r="Q926" s="13" t="s">
        <v>8322</v>
      </c>
      <c r="R926" t="s">
        <v>8325</v>
      </c>
      <c r="S926" s="17">
        <f t="shared" si="72"/>
        <v>41288.942928240744</v>
      </c>
      <c r="T926" s="17">
        <f t="shared" si="73"/>
        <v>41318.942928240744</v>
      </c>
      <c r="U926" s="25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7">
        <f t="shared" si="71"/>
        <v>32</v>
      </c>
      <c r="P927" t="s">
        <v>8276</v>
      </c>
      <c r="Q927" s="13" t="s">
        <v>8322</v>
      </c>
      <c r="R927" t="s">
        <v>8325</v>
      </c>
      <c r="S927" s="17">
        <f t="shared" si="72"/>
        <v>41575.880914351852</v>
      </c>
      <c r="T927" s="17">
        <f t="shared" si="73"/>
        <v>41605.922581018516</v>
      </c>
      <c r="U927" s="25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7">
        <f t="shared" si="71"/>
        <v>0</v>
      </c>
      <c r="P928" t="s">
        <v>8276</v>
      </c>
      <c r="Q928" s="13" t="s">
        <v>8322</v>
      </c>
      <c r="R928" t="s">
        <v>8325</v>
      </c>
      <c r="S928" s="17">
        <f t="shared" si="72"/>
        <v>40338.02002314815</v>
      </c>
      <c r="T928" s="17">
        <f t="shared" si="73"/>
        <v>40367.944444444445</v>
      </c>
      <c r="U928" s="25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7">
        <f t="shared" si="71"/>
        <v>0</v>
      </c>
      <c r="P929" t="s">
        <v>8276</v>
      </c>
      <c r="Q929" s="13" t="s">
        <v>8322</v>
      </c>
      <c r="R929" t="s">
        <v>8325</v>
      </c>
      <c r="S929" s="17">
        <f t="shared" si="72"/>
        <v>41013.822858796295</v>
      </c>
      <c r="T929" s="17">
        <f t="shared" si="73"/>
        <v>41043.822858796295</v>
      </c>
      <c r="U929" s="25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7">
        <f t="shared" si="71"/>
        <v>56.25</v>
      </c>
      <c r="P930" t="s">
        <v>8276</v>
      </c>
      <c r="Q930" s="13" t="s">
        <v>8322</v>
      </c>
      <c r="R930" t="s">
        <v>8325</v>
      </c>
      <c r="S930" s="17">
        <f t="shared" si="72"/>
        <v>41180.86241898148</v>
      </c>
      <c r="T930" s="17">
        <f t="shared" si="73"/>
        <v>41231</v>
      </c>
      <c r="U930" s="25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7">
        <f t="shared" si="71"/>
        <v>0</v>
      </c>
      <c r="P931" t="s">
        <v>8276</v>
      </c>
      <c r="Q931" s="13" t="s">
        <v>8322</v>
      </c>
      <c r="R931" t="s">
        <v>8325</v>
      </c>
      <c r="S931" s="17">
        <f t="shared" si="72"/>
        <v>40978.238067129627</v>
      </c>
      <c r="T931" s="17">
        <f t="shared" si="73"/>
        <v>41008.196400462963</v>
      </c>
      <c r="U931" s="25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7">
        <f t="shared" si="71"/>
        <v>69</v>
      </c>
      <c r="P932" t="s">
        <v>8276</v>
      </c>
      <c r="Q932" s="13" t="s">
        <v>8322</v>
      </c>
      <c r="R932" t="s">
        <v>8325</v>
      </c>
      <c r="S932" s="17">
        <f t="shared" si="72"/>
        <v>40312.915578703702</v>
      </c>
      <c r="T932" s="17">
        <f t="shared" si="73"/>
        <v>40354.897222222222</v>
      </c>
      <c r="U932" s="25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7">
        <f t="shared" si="71"/>
        <v>18.71</v>
      </c>
      <c r="P933" t="s">
        <v>8276</v>
      </c>
      <c r="Q933" s="13" t="s">
        <v>8322</v>
      </c>
      <c r="R933" t="s">
        <v>8325</v>
      </c>
      <c r="S933" s="17">
        <f t="shared" si="72"/>
        <v>41680.359976851854</v>
      </c>
      <c r="T933" s="17">
        <f t="shared" si="73"/>
        <v>41714.916666666664</v>
      </c>
      <c r="U933" s="25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7">
        <f t="shared" si="71"/>
        <v>46.03</v>
      </c>
      <c r="P934" t="s">
        <v>8276</v>
      </c>
      <c r="Q934" s="13" t="s">
        <v>8322</v>
      </c>
      <c r="R934" t="s">
        <v>8325</v>
      </c>
      <c r="S934" s="17">
        <f t="shared" si="72"/>
        <v>41310.969270833331</v>
      </c>
      <c r="T934" s="17">
        <f t="shared" si="73"/>
        <v>41355.927604166667</v>
      </c>
      <c r="U934" s="25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7">
        <f t="shared" si="71"/>
        <v>60</v>
      </c>
      <c r="P935" t="s">
        <v>8276</v>
      </c>
      <c r="Q935" s="13" t="s">
        <v>8322</v>
      </c>
      <c r="R935" t="s">
        <v>8325</v>
      </c>
      <c r="S935" s="17">
        <f t="shared" si="72"/>
        <v>41711.169085648151</v>
      </c>
      <c r="T935" s="17">
        <f t="shared" si="73"/>
        <v>41771.169085648151</v>
      </c>
      <c r="U935" s="2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7">
        <f t="shared" si="71"/>
        <v>50.67</v>
      </c>
      <c r="P936" t="s">
        <v>8276</v>
      </c>
      <c r="Q936" s="13" t="s">
        <v>8322</v>
      </c>
      <c r="R936" t="s">
        <v>8325</v>
      </c>
      <c r="S936" s="17">
        <f t="shared" si="72"/>
        <v>41733.737083333333</v>
      </c>
      <c r="T936" s="17">
        <f t="shared" si="73"/>
        <v>41763.25</v>
      </c>
      <c r="U936" s="25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7">
        <f t="shared" si="71"/>
        <v>25</v>
      </c>
      <c r="P937" t="s">
        <v>8276</v>
      </c>
      <c r="Q937" s="13" t="s">
        <v>8322</v>
      </c>
      <c r="R937" t="s">
        <v>8325</v>
      </c>
      <c r="S937" s="17">
        <f t="shared" si="72"/>
        <v>42368.333668981482</v>
      </c>
      <c r="T937" s="17">
        <f t="shared" si="73"/>
        <v>42398.333668981482</v>
      </c>
      <c r="U937" s="25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7">
        <f t="shared" si="71"/>
        <v>0</v>
      </c>
      <c r="P938" t="s">
        <v>8276</v>
      </c>
      <c r="Q938" s="13" t="s">
        <v>8322</v>
      </c>
      <c r="R938" t="s">
        <v>8325</v>
      </c>
      <c r="S938" s="17">
        <f t="shared" si="72"/>
        <v>40883.024178240739</v>
      </c>
      <c r="T938" s="17">
        <f t="shared" si="73"/>
        <v>40926.833333333336</v>
      </c>
      <c r="U938" s="25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7">
        <f t="shared" si="71"/>
        <v>20</v>
      </c>
      <c r="P939" t="s">
        <v>8276</v>
      </c>
      <c r="Q939" s="13" t="s">
        <v>8322</v>
      </c>
      <c r="R939" t="s">
        <v>8325</v>
      </c>
      <c r="S939" s="17">
        <f t="shared" si="72"/>
        <v>41551.798113425924</v>
      </c>
      <c r="T939" s="17">
        <f t="shared" si="73"/>
        <v>41581.839780092596</v>
      </c>
      <c r="U939" s="25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7">
        <f t="shared" si="71"/>
        <v>25</v>
      </c>
      <c r="P940" t="s">
        <v>8276</v>
      </c>
      <c r="Q940" s="13" t="s">
        <v>8322</v>
      </c>
      <c r="R940" t="s">
        <v>8325</v>
      </c>
      <c r="S940" s="17">
        <f t="shared" si="72"/>
        <v>41124.479722222226</v>
      </c>
      <c r="T940" s="17">
        <f t="shared" si="73"/>
        <v>41154.479722222226</v>
      </c>
      <c r="U940" s="25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7">
        <f t="shared" si="71"/>
        <v>20</v>
      </c>
      <c r="P941" t="s">
        <v>8276</v>
      </c>
      <c r="Q941" s="13" t="s">
        <v>8322</v>
      </c>
      <c r="R941" t="s">
        <v>8325</v>
      </c>
      <c r="S941" s="17">
        <f t="shared" si="72"/>
        <v>41416.763171296298</v>
      </c>
      <c r="T941" s="17">
        <f t="shared" si="73"/>
        <v>41455.831944444442</v>
      </c>
      <c r="U941" s="25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7">
        <f t="shared" si="71"/>
        <v>110.29</v>
      </c>
      <c r="P942" t="s">
        <v>8271</v>
      </c>
      <c r="Q942" s="13" t="s">
        <v>8316</v>
      </c>
      <c r="R942" t="s">
        <v>8318</v>
      </c>
      <c r="S942" s="17">
        <f t="shared" si="72"/>
        <v>42182.008402777778</v>
      </c>
      <c r="T942" s="17">
        <f t="shared" si="73"/>
        <v>42227.008402777778</v>
      </c>
      <c r="U942" s="25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7">
        <f t="shared" si="71"/>
        <v>37.450000000000003</v>
      </c>
      <c r="P943" t="s">
        <v>8271</v>
      </c>
      <c r="Q943" s="13" t="s">
        <v>8316</v>
      </c>
      <c r="R943" t="s">
        <v>8318</v>
      </c>
      <c r="S943" s="17">
        <f t="shared" si="72"/>
        <v>42746.096585648149</v>
      </c>
      <c r="T943" s="17">
        <f t="shared" si="73"/>
        <v>42776.096585648149</v>
      </c>
      <c r="U943" s="25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7">
        <f t="shared" si="71"/>
        <v>41.75</v>
      </c>
      <c r="P944" t="s">
        <v>8271</v>
      </c>
      <c r="Q944" s="13" t="s">
        <v>8316</v>
      </c>
      <c r="R944" t="s">
        <v>8318</v>
      </c>
      <c r="S944" s="17">
        <f t="shared" si="72"/>
        <v>42382.843287037031</v>
      </c>
      <c r="T944" s="17">
        <f t="shared" si="73"/>
        <v>42418.843287037031</v>
      </c>
      <c r="U944" s="25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7">
        <f t="shared" si="71"/>
        <v>24.08</v>
      </c>
      <c r="P945" t="s">
        <v>8271</v>
      </c>
      <c r="Q945" s="13" t="s">
        <v>8316</v>
      </c>
      <c r="R945" t="s">
        <v>8318</v>
      </c>
      <c r="S945" s="17">
        <f t="shared" si="72"/>
        <v>42673.66788194445</v>
      </c>
      <c r="T945" s="17">
        <f t="shared" si="73"/>
        <v>42703.709548611107</v>
      </c>
      <c r="U945" s="2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7">
        <f t="shared" si="71"/>
        <v>69.41</v>
      </c>
      <c r="P946" t="s">
        <v>8271</v>
      </c>
      <c r="Q946" s="13" t="s">
        <v>8316</v>
      </c>
      <c r="R946" t="s">
        <v>8318</v>
      </c>
      <c r="S946" s="17">
        <f t="shared" si="72"/>
        <v>42444.583912037036</v>
      </c>
      <c r="T946" s="17">
        <f t="shared" si="73"/>
        <v>42478.583333333328</v>
      </c>
      <c r="U946" s="25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7">
        <f t="shared" si="71"/>
        <v>155.25</v>
      </c>
      <c r="P947" t="s">
        <v>8271</v>
      </c>
      <c r="Q947" s="13" t="s">
        <v>8316</v>
      </c>
      <c r="R947" t="s">
        <v>8318</v>
      </c>
      <c r="S947" s="17">
        <f t="shared" si="72"/>
        <v>42732.872986111113</v>
      </c>
      <c r="T947" s="17">
        <f t="shared" si="73"/>
        <v>42784.999305555553</v>
      </c>
      <c r="U947" s="25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7">
        <f t="shared" si="71"/>
        <v>57.2</v>
      </c>
      <c r="P948" t="s">
        <v>8271</v>
      </c>
      <c r="Q948" s="13" t="s">
        <v>8316</v>
      </c>
      <c r="R948" t="s">
        <v>8318</v>
      </c>
      <c r="S948" s="17">
        <f t="shared" si="72"/>
        <v>42592.750555555554</v>
      </c>
      <c r="T948" s="17">
        <f t="shared" si="73"/>
        <v>42622.750555555554</v>
      </c>
      <c r="U948" s="25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7">
        <f t="shared" si="71"/>
        <v>0</v>
      </c>
      <c r="P949" t="s">
        <v>8271</v>
      </c>
      <c r="Q949" s="13" t="s">
        <v>8316</v>
      </c>
      <c r="R949" t="s">
        <v>8318</v>
      </c>
      <c r="S949" s="17">
        <f t="shared" si="72"/>
        <v>42491.781319444446</v>
      </c>
      <c r="T949" s="17">
        <f t="shared" si="73"/>
        <v>42551.781319444446</v>
      </c>
      <c r="U949" s="25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7">
        <f t="shared" si="71"/>
        <v>60</v>
      </c>
      <c r="P950" t="s">
        <v>8271</v>
      </c>
      <c r="Q950" s="13" t="s">
        <v>8316</v>
      </c>
      <c r="R950" t="s">
        <v>8318</v>
      </c>
      <c r="S950" s="17">
        <f t="shared" si="72"/>
        <v>42411.828287037039</v>
      </c>
      <c r="T950" s="17">
        <f t="shared" si="73"/>
        <v>42441.828287037039</v>
      </c>
      <c r="U950" s="25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7">
        <f t="shared" si="71"/>
        <v>39</v>
      </c>
      <c r="P951" t="s">
        <v>8271</v>
      </c>
      <c r="Q951" s="13" t="s">
        <v>8316</v>
      </c>
      <c r="R951" t="s">
        <v>8318</v>
      </c>
      <c r="S951" s="17">
        <f t="shared" si="72"/>
        <v>42361.043703703705</v>
      </c>
      <c r="T951" s="17">
        <f t="shared" si="73"/>
        <v>42421.043703703705</v>
      </c>
      <c r="U951" s="25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7">
        <f t="shared" si="71"/>
        <v>58.42</v>
      </c>
      <c r="P952" t="s">
        <v>8271</v>
      </c>
      <c r="Q952" s="13" t="s">
        <v>8316</v>
      </c>
      <c r="R952" t="s">
        <v>8318</v>
      </c>
      <c r="S952" s="17">
        <f t="shared" si="72"/>
        <v>42356.750706018516</v>
      </c>
      <c r="T952" s="17">
        <f t="shared" si="73"/>
        <v>42386.750706018516</v>
      </c>
      <c r="U952" s="25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7">
        <f t="shared" si="71"/>
        <v>158.63999999999999</v>
      </c>
      <c r="P953" t="s">
        <v>8271</v>
      </c>
      <c r="Q953" s="13" t="s">
        <v>8316</v>
      </c>
      <c r="R953" t="s">
        <v>8318</v>
      </c>
      <c r="S953" s="17">
        <f t="shared" si="72"/>
        <v>42480.653611111105</v>
      </c>
      <c r="T953" s="17">
        <f t="shared" si="73"/>
        <v>42525.653611111105</v>
      </c>
      <c r="U953" s="25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7">
        <f t="shared" si="71"/>
        <v>99.86</v>
      </c>
      <c r="P954" t="s">
        <v>8271</v>
      </c>
      <c r="Q954" s="13" t="s">
        <v>8316</v>
      </c>
      <c r="R954" t="s">
        <v>8318</v>
      </c>
      <c r="S954" s="17">
        <f t="shared" si="72"/>
        <v>42662.613564814819</v>
      </c>
      <c r="T954" s="17">
        <f t="shared" si="73"/>
        <v>42692.655231481483</v>
      </c>
      <c r="U954" s="25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7">
        <f t="shared" si="71"/>
        <v>25.2</v>
      </c>
      <c r="P955" t="s">
        <v>8271</v>
      </c>
      <c r="Q955" s="13" t="s">
        <v>8316</v>
      </c>
      <c r="R955" t="s">
        <v>8318</v>
      </c>
      <c r="S955" s="17">
        <f t="shared" si="72"/>
        <v>41999.164340277777</v>
      </c>
      <c r="T955" s="17">
        <f t="shared" si="73"/>
        <v>42029.164340277777</v>
      </c>
      <c r="U955" s="2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7">
        <f t="shared" si="71"/>
        <v>89.19</v>
      </c>
      <c r="P956" t="s">
        <v>8271</v>
      </c>
      <c r="Q956" s="13" t="s">
        <v>8316</v>
      </c>
      <c r="R956" t="s">
        <v>8318</v>
      </c>
      <c r="S956" s="17">
        <f t="shared" si="72"/>
        <v>42194.833784722221</v>
      </c>
      <c r="T956" s="17">
        <f t="shared" si="73"/>
        <v>42236.833784722221</v>
      </c>
      <c r="U956" s="25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7">
        <f t="shared" si="71"/>
        <v>182.62</v>
      </c>
      <c r="P957" t="s">
        <v>8271</v>
      </c>
      <c r="Q957" s="13" t="s">
        <v>8316</v>
      </c>
      <c r="R957" t="s">
        <v>8318</v>
      </c>
      <c r="S957" s="17">
        <f t="shared" si="72"/>
        <v>42586.295138888891</v>
      </c>
      <c r="T957" s="17">
        <f t="shared" si="73"/>
        <v>42626.295138888891</v>
      </c>
      <c r="U957" s="25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7">
        <f t="shared" si="71"/>
        <v>50.65</v>
      </c>
      <c r="P958" t="s">
        <v>8271</v>
      </c>
      <c r="Q958" s="13" t="s">
        <v>8316</v>
      </c>
      <c r="R958" t="s">
        <v>8318</v>
      </c>
      <c r="S958" s="17">
        <f t="shared" si="72"/>
        <v>42060.913877314815</v>
      </c>
      <c r="T958" s="17">
        <f t="shared" si="73"/>
        <v>42120.872210648144</v>
      </c>
      <c r="U958" s="25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7">
        <f t="shared" si="71"/>
        <v>33.29</v>
      </c>
      <c r="P959" t="s">
        <v>8271</v>
      </c>
      <c r="Q959" s="13" t="s">
        <v>8316</v>
      </c>
      <c r="R959" t="s">
        <v>8318</v>
      </c>
      <c r="S959" s="17">
        <f t="shared" si="72"/>
        <v>42660.552465277782</v>
      </c>
      <c r="T959" s="17">
        <f t="shared" si="73"/>
        <v>42691.594131944439</v>
      </c>
      <c r="U959" s="25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7">
        <f t="shared" si="71"/>
        <v>51.82</v>
      </c>
      <c r="P960" t="s">
        <v>8271</v>
      </c>
      <c r="Q960" s="13" t="s">
        <v>8316</v>
      </c>
      <c r="R960" t="s">
        <v>8318</v>
      </c>
      <c r="S960" s="17">
        <f t="shared" si="72"/>
        <v>42082.802812499998</v>
      </c>
      <c r="T960" s="17">
        <f t="shared" si="73"/>
        <v>42104.207638888889</v>
      </c>
      <c r="U960" s="25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7">
        <f t="shared" si="71"/>
        <v>113.63</v>
      </c>
      <c r="P961" t="s">
        <v>8271</v>
      </c>
      <c r="Q961" s="13" t="s">
        <v>8316</v>
      </c>
      <c r="R961" t="s">
        <v>8318</v>
      </c>
      <c r="S961" s="17">
        <f t="shared" si="72"/>
        <v>41993.174363425926</v>
      </c>
      <c r="T961" s="17">
        <f t="shared" si="73"/>
        <v>42023.174363425926</v>
      </c>
      <c r="U961" s="25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7">
        <f t="shared" ref="O962:O1025" si="76">IFERROR(ROUND(E962/M962,2),0)</f>
        <v>136.46</v>
      </c>
      <c r="P962" t="s">
        <v>8271</v>
      </c>
      <c r="Q962" s="13" t="s">
        <v>8316</v>
      </c>
      <c r="R962" t="s">
        <v>8318</v>
      </c>
      <c r="S962" s="17">
        <f t="shared" si="72"/>
        <v>42766.626793981486</v>
      </c>
      <c r="T962" s="17">
        <f t="shared" si="73"/>
        <v>42808.585127314815</v>
      </c>
      <c r="U962" s="25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7">
        <f t="shared" si="76"/>
        <v>364.35</v>
      </c>
      <c r="P963" t="s">
        <v>8271</v>
      </c>
      <c r="Q963" s="13" t="s">
        <v>8316</v>
      </c>
      <c r="R963" t="s">
        <v>8318</v>
      </c>
      <c r="S963" s="17">
        <f t="shared" ref="S963:S1026" si="77">(((K963/60)/60)/24)+DATE(1970,1,1)</f>
        <v>42740.693692129629</v>
      </c>
      <c r="T963" s="17">
        <f t="shared" ref="T963:T1026" si="78">(((J963/60)/60)/24)+DATE(1970,1,1)</f>
        <v>42786.791666666672</v>
      </c>
      <c r="U963" s="25">
        <f t="shared" si="74"/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7">
        <f t="shared" si="76"/>
        <v>19.239999999999998</v>
      </c>
      <c r="P964" t="s">
        <v>8271</v>
      </c>
      <c r="Q964" s="13" t="s">
        <v>8316</v>
      </c>
      <c r="R964" t="s">
        <v>8318</v>
      </c>
      <c r="S964" s="17">
        <f t="shared" si="77"/>
        <v>42373.712418981479</v>
      </c>
      <c r="T964" s="17">
        <f t="shared" si="78"/>
        <v>42411.712418981479</v>
      </c>
      <c r="U964" s="25">
        <f t="shared" ref="U964:U1027" si="79">YEAR(S964)</f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7">
        <f t="shared" si="76"/>
        <v>41.89</v>
      </c>
      <c r="P965" t="s">
        <v>8271</v>
      </c>
      <c r="Q965" s="13" t="s">
        <v>8316</v>
      </c>
      <c r="R965" t="s">
        <v>8318</v>
      </c>
      <c r="S965" s="17">
        <f t="shared" si="77"/>
        <v>42625.635636574079</v>
      </c>
      <c r="T965" s="17">
        <f t="shared" si="78"/>
        <v>42660.635636574079</v>
      </c>
      <c r="U965" s="2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7">
        <f t="shared" si="76"/>
        <v>30.31</v>
      </c>
      <c r="P966" t="s">
        <v>8271</v>
      </c>
      <c r="Q966" s="13" t="s">
        <v>8316</v>
      </c>
      <c r="R966" t="s">
        <v>8318</v>
      </c>
      <c r="S966" s="17">
        <f t="shared" si="77"/>
        <v>42208.628692129627</v>
      </c>
      <c r="T966" s="17">
        <f t="shared" si="78"/>
        <v>42248.628692129627</v>
      </c>
      <c r="U966" s="25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7">
        <f t="shared" si="76"/>
        <v>49.67</v>
      </c>
      <c r="P967" t="s">
        <v>8271</v>
      </c>
      <c r="Q967" s="13" t="s">
        <v>8316</v>
      </c>
      <c r="R967" t="s">
        <v>8318</v>
      </c>
      <c r="S967" s="17">
        <f t="shared" si="77"/>
        <v>42637.016736111109</v>
      </c>
      <c r="T967" s="17">
        <f t="shared" si="78"/>
        <v>42669.165972222225</v>
      </c>
      <c r="U967" s="25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7">
        <f t="shared" si="76"/>
        <v>59.2</v>
      </c>
      <c r="P968" t="s">
        <v>8271</v>
      </c>
      <c r="Q968" s="13" t="s">
        <v>8316</v>
      </c>
      <c r="R968" t="s">
        <v>8318</v>
      </c>
      <c r="S968" s="17">
        <f t="shared" si="77"/>
        <v>42619.635787037041</v>
      </c>
      <c r="T968" s="17">
        <f t="shared" si="78"/>
        <v>42649.635787037041</v>
      </c>
      <c r="U968" s="25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7">
        <f t="shared" si="76"/>
        <v>43.98</v>
      </c>
      <c r="P969" t="s">
        <v>8271</v>
      </c>
      <c r="Q969" s="13" t="s">
        <v>8316</v>
      </c>
      <c r="R969" t="s">
        <v>8318</v>
      </c>
      <c r="S969" s="17">
        <f t="shared" si="77"/>
        <v>42422.254328703704</v>
      </c>
      <c r="T969" s="17">
        <f t="shared" si="78"/>
        <v>42482.21266203704</v>
      </c>
      <c r="U969" s="25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7">
        <f t="shared" si="76"/>
        <v>26.5</v>
      </c>
      <c r="P970" t="s">
        <v>8271</v>
      </c>
      <c r="Q970" s="13" t="s">
        <v>8316</v>
      </c>
      <c r="R970" t="s">
        <v>8318</v>
      </c>
      <c r="S970" s="17">
        <f t="shared" si="77"/>
        <v>41836.847615740742</v>
      </c>
      <c r="T970" s="17">
        <f t="shared" si="78"/>
        <v>41866.847615740742</v>
      </c>
      <c r="U970" s="25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7">
        <f t="shared" si="76"/>
        <v>1272.73</v>
      </c>
      <c r="P971" t="s">
        <v>8271</v>
      </c>
      <c r="Q971" s="13" t="s">
        <v>8316</v>
      </c>
      <c r="R971" t="s">
        <v>8318</v>
      </c>
      <c r="S971" s="17">
        <f t="shared" si="77"/>
        <v>42742.30332175926</v>
      </c>
      <c r="T971" s="17">
        <f t="shared" si="78"/>
        <v>42775.30332175926</v>
      </c>
      <c r="U971" s="25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7">
        <f t="shared" si="76"/>
        <v>164</v>
      </c>
      <c r="P972" t="s">
        <v>8271</v>
      </c>
      <c r="Q972" s="13" t="s">
        <v>8316</v>
      </c>
      <c r="R972" t="s">
        <v>8318</v>
      </c>
      <c r="S972" s="17">
        <f t="shared" si="77"/>
        <v>42721.220520833333</v>
      </c>
      <c r="T972" s="17">
        <f t="shared" si="78"/>
        <v>42758.207638888889</v>
      </c>
      <c r="U972" s="25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7">
        <f t="shared" si="76"/>
        <v>45.2</v>
      </c>
      <c r="P973" t="s">
        <v>8271</v>
      </c>
      <c r="Q973" s="13" t="s">
        <v>8316</v>
      </c>
      <c r="R973" t="s">
        <v>8318</v>
      </c>
      <c r="S973" s="17">
        <f t="shared" si="77"/>
        <v>42111.709027777775</v>
      </c>
      <c r="T973" s="17">
        <f t="shared" si="78"/>
        <v>42156.709027777775</v>
      </c>
      <c r="U973" s="25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7">
        <f t="shared" si="76"/>
        <v>153.88999999999999</v>
      </c>
      <c r="P974" t="s">
        <v>8271</v>
      </c>
      <c r="Q974" s="13" t="s">
        <v>8316</v>
      </c>
      <c r="R974" t="s">
        <v>8318</v>
      </c>
      <c r="S974" s="17">
        <f t="shared" si="77"/>
        <v>41856.865717592591</v>
      </c>
      <c r="T974" s="17">
        <f t="shared" si="78"/>
        <v>41886.290972222225</v>
      </c>
      <c r="U974" s="25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7">
        <f t="shared" si="76"/>
        <v>51.38</v>
      </c>
      <c r="P975" t="s">
        <v>8271</v>
      </c>
      <c r="Q975" s="13" t="s">
        <v>8316</v>
      </c>
      <c r="R975" t="s">
        <v>8318</v>
      </c>
      <c r="S975" s="17">
        <f t="shared" si="77"/>
        <v>42257.014965277776</v>
      </c>
      <c r="T975" s="17">
        <f t="shared" si="78"/>
        <v>42317.056631944448</v>
      </c>
      <c r="U975" s="2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7">
        <f t="shared" si="76"/>
        <v>93.33</v>
      </c>
      <c r="P976" t="s">
        <v>8271</v>
      </c>
      <c r="Q976" s="13" t="s">
        <v>8316</v>
      </c>
      <c r="R976" t="s">
        <v>8318</v>
      </c>
      <c r="S976" s="17">
        <f t="shared" si="77"/>
        <v>42424.749490740738</v>
      </c>
      <c r="T976" s="17">
        <f t="shared" si="78"/>
        <v>42454.707824074074</v>
      </c>
      <c r="U976" s="25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7">
        <f t="shared" si="76"/>
        <v>108.63</v>
      </c>
      <c r="P977" t="s">
        <v>8271</v>
      </c>
      <c r="Q977" s="13" t="s">
        <v>8316</v>
      </c>
      <c r="R977" t="s">
        <v>8318</v>
      </c>
      <c r="S977" s="17">
        <f t="shared" si="77"/>
        <v>42489.696585648147</v>
      </c>
      <c r="T977" s="17">
        <f t="shared" si="78"/>
        <v>42549.696585648147</v>
      </c>
      <c r="U977" s="25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7">
        <f t="shared" si="76"/>
        <v>160.5</v>
      </c>
      <c r="P978" t="s">
        <v>8271</v>
      </c>
      <c r="Q978" s="13" t="s">
        <v>8316</v>
      </c>
      <c r="R978" t="s">
        <v>8318</v>
      </c>
      <c r="S978" s="17">
        <f t="shared" si="77"/>
        <v>42185.058993055558</v>
      </c>
      <c r="T978" s="17">
        <f t="shared" si="78"/>
        <v>42230.058993055558</v>
      </c>
      <c r="U978" s="25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7">
        <f t="shared" si="76"/>
        <v>75.75</v>
      </c>
      <c r="P979" t="s">
        <v>8271</v>
      </c>
      <c r="Q979" s="13" t="s">
        <v>8316</v>
      </c>
      <c r="R979" t="s">
        <v>8318</v>
      </c>
      <c r="S979" s="17">
        <f t="shared" si="77"/>
        <v>42391.942094907412</v>
      </c>
      <c r="T979" s="17">
        <f t="shared" si="78"/>
        <v>42421.942094907412</v>
      </c>
      <c r="U979" s="25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7">
        <f t="shared" si="76"/>
        <v>790.84</v>
      </c>
      <c r="P980" t="s">
        <v>8271</v>
      </c>
      <c r="Q980" s="13" t="s">
        <v>8316</v>
      </c>
      <c r="R980" t="s">
        <v>8318</v>
      </c>
      <c r="S980" s="17">
        <f t="shared" si="77"/>
        <v>42395.309039351851</v>
      </c>
      <c r="T980" s="17">
        <f t="shared" si="78"/>
        <v>42425.309039351851</v>
      </c>
      <c r="U980" s="25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7">
        <f t="shared" si="76"/>
        <v>301.94</v>
      </c>
      <c r="P981" t="s">
        <v>8271</v>
      </c>
      <c r="Q981" s="13" t="s">
        <v>8316</v>
      </c>
      <c r="R981" t="s">
        <v>8318</v>
      </c>
      <c r="S981" s="17">
        <f t="shared" si="77"/>
        <v>42506.416990740734</v>
      </c>
      <c r="T981" s="17">
        <f t="shared" si="78"/>
        <v>42541.790972222225</v>
      </c>
      <c r="U981" s="25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7">
        <f t="shared" si="76"/>
        <v>47.94</v>
      </c>
      <c r="P982" t="s">
        <v>8271</v>
      </c>
      <c r="Q982" s="13" t="s">
        <v>8316</v>
      </c>
      <c r="R982" t="s">
        <v>8318</v>
      </c>
      <c r="S982" s="17">
        <f t="shared" si="77"/>
        <v>41928.904189814813</v>
      </c>
      <c r="T982" s="17">
        <f t="shared" si="78"/>
        <v>41973.945856481485</v>
      </c>
      <c r="U982" s="25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7">
        <f t="shared" si="76"/>
        <v>2.75</v>
      </c>
      <c r="P983" t="s">
        <v>8271</v>
      </c>
      <c r="Q983" s="13" t="s">
        <v>8316</v>
      </c>
      <c r="R983" t="s">
        <v>8318</v>
      </c>
      <c r="S983" s="17">
        <f t="shared" si="77"/>
        <v>41830.947013888886</v>
      </c>
      <c r="T983" s="17">
        <f t="shared" si="78"/>
        <v>41860.947013888886</v>
      </c>
      <c r="U983" s="25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7">
        <f t="shared" si="76"/>
        <v>1</v>
      </c>
      <c r="P984" t="s">
        <v>8271</v>
      </c>
      <c r="Q984" s="13" t="s">
        <v>8316</v>
      </c>
      <c r="R984" t="s">
        <v>8318</v>
      </c>
      <c r="S984" s="17">
        <f t="shared" si="77"/>
        <v>42615.753310185188</v>
      </c>
      <c r="T984" s="17">
        <f t="shared" si="78"/>
        <v>42645.753310185188</v>
      </c>
      <c r="U984" s="25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7">
        <f t="shared" si="76"/>
        <v>171.79</v>
      </c>
      <c r="P985" t="s">
        <v>8271</v>
      </c>
      <c r="Q985" s="13" t="s">
        <v>8316</v>
      </c>
      <c r="R985" t="s">
        <v>8318</v>
      </c>
      <c r="S985" s="17">
        <f t="shared" si="77"/>
        <v>42574.667650462965</v>
      </c>
      <c r="T985" s="17">
        <f t="shared" si="78"/>
        <v>42605.870833333334</v>
      </c>
      <c r="U985" s="2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7">
        <f t="shared" si="76"/>
        <v>35.33</v>
      </c>
      <c r="P986" t="s">
        <v>8271</v>
      </c>
      <c r="Q986" s="13" t="s">
        <v>8316</v>
      </c>
      <c r="R986" t="s">
        <v>8318</v>
      </c>
      <c r="S986" s="17">
        <f t="shared" si="77"/>
        <v>42061.11583333333</v>
      </c>
      <c r="T986" s="17">
        <f t="shared" si="78"/>
        <v>42091.074166666673</v>
      </c>
      <c r="U986" s="25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7">
        <f t="shared" si="76"/>
        <v>82.09</v>
      </c>
      <c r="P987" t="s">
        <v>8271</v>
      </c>
      <c r="Q987" s="13" t="s">
        <v>8316</v>
      </c>
      <c r="R987" t="s">
        <v>8318</v>
      </c>
      <c r="S987" s="17">
        <f t="shared" si="77"/>
        <v>42339.967708333337</v>
      </c>
      <c r="T987" s="17">
        <f t="shared" si="78"/>
        <v>42369.958333333328</v>
      </c>
      <c r="U987" s="25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7">
        <f t="shared" si="76"/>
        <v>110.87</v>
      </c>
      <c r="P988" t="s">
        <v>8271</v>
      </c>
      <c r="Q988" s="13" t="s">
        <v>8316</v>
      </c>
      <c r="R988" t="s">
        <v>8318</v>
      </c>
      <c r="S988" s="17">
        <f t="shared" si="77"/>
        <v>42324.767361111109</v>
      </c>
      <c r="T988" s="17">
        <f t="shared" si="78"/>
        <v>42379</v>
      </c>
      <c r="U988" s="25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7">
        <f t="shared" si="76"/>
        <v>161.22</v>
      </c>
      <c r="P989" t="s">
        <v>8271</v>
      </c>
      <c r="Q989" s="13" t="s">
        <v>8316</v>
      </c>
      <c r="R989" t="s">
        <v>8318</v>
      </c>
      <c r="S989" s="17">
        <f t="shared" si="77"/>
        <v>41773.294560185182</v>
      </c>
      <c r="T989" s="17">
        <f t="shared" si="78"/>
        <v>41813.294560185182</v>
      </c>
      <c r="U989" s="25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7">
        <f t="shared" si="76"/>
        <v>0</v>
      </c>
      <c r="P990" t="s">
        <v>8271</v>
      </c>
      <c r="Q990" s="13" t="s">
        <v>8316</v>
      </c>
      <c r="R990" t="s">
        <v>8318</v>
      </c>
      <c r="S990" s="17">
        <f t="shared" si="77"/>
        <v>42614.356770833328</v>
      </c>
      <c r="T990" s="17">
        <f t="shared" si="78"/>
        <v>42644.356770833328</v>
      </c>
      <c r="U990" s="25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7">
        <f t="shared" si="76"/>
        <v>52.41</v>
      </c>
      <c r="P991" t="s">
        <v>8271</v>
      </c>
      <c r="Q991" s="13" t="s">
        <v>8316</v>
      </c>
      <c r="R991" t="s">
        <v>8318</v>
      </c>
      <c r="S991" s="17">
        <f t="shared" si="77"/>
        <v>42611.933969907404</v>
      </c>
      <c r="T991" s="17">
        <f t="shared" si="78"/>
        <v>42641.933969907404</v>
      </c>
      <c r="U991" s="25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7">
        <f t="shared" si="76"/>
        <v>13</v>
      </c>
      <c r="P992" t="s">
        <v>8271</v>
      </c>
      <c r="Q992" s="13" t="s">
        <v>8316</v>
      </c>
      <c r="R992" t="s">
        <v>8318</v>
      </c>
      <c r="S992" s="17">
        <f t="shared" si="77"/>
        <v>41855.784305555557</v>
      </c>
      <c r="T992" s="17">
        <f t="shared" si="78"/>
        <v>41885.784305555557</v>
      </c>
      <c r="U992" s="25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7">
        <f t="shared" si="76"/>
        <v>30.29</v>
      </c>
      <c r="P993" t="s">
        <v>8271</v>
      </c>
      <c r="Q993" s="13" t="s">
        <v>8316</v>
      </c>
      <c r="R993" t="s">
        <v>8318</v>
      </c>
      <c r="S993" s="17">
        <f t="shared" si="77"/>
        <v>42538.75680555556</v>
      </c>
      <c r="T993" s="17">
        <f t="shared" si="78"/>
        <v>42563.785416666666</v>
      </c>
      <c r="U993" s="25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7">
        <f t="shared" si="76"/>
        <v>116.75</v>
      </c>
      <c r="P994" t="s">
        <v>8271</v>
      </c>
      <c r="Q994" s="13" t="s">
        <v>8316</v>
      </c>
      <c r="R994" t="s">
        <v>8318</v>
      </c>
      <c r="S994" s="17">
        <f t="shared" si="77"/>
        <v>42437.924988425926</v>
      </c>
      <c r="T994" s="17">
        <f t="shared" si="78"/>
        <v>42497.883321759262</v>
      </c>
      <c r="U994" s="25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7">
        <f t="shared" si="76"/>
        <v>89.6</v>
      </c>
      <c r="P995" t="s">
        <v>8271</v>
      </c>
      <c r="Q995" s="13" t="s">
        <v>8316</v>
      </c>
      <c r="R995" t="s">
        <v>8318</v>
      </c>
      <c r="S995" s="17">
        <f t="shared" si="77"/>
        <v>42652.964907407411</v>
      </c>
      <c r="T995" s="17">
        <f t="shared" si="78"/>
        <v>42686.208333333328</v>
      </c>
      <c r="U995" s="2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7">
        <f t="shared" si="76"/>
        <v>424.45</v>
      </c>
      <c r="P996" t="s">
        <v>8271</v>
      </c>
      <c r="Q996" s="13" t="s">
        <v>8316</v>
      </c>
      <c r="R996" t="s">
        <v>8318</v>
      </c>
      <c r="S996" s="17">
        <f t="shared" si="77"/>
        <v>41921.263078703705</v>
      </c>
      <c r="T996" s="17">
        <f t="shared" si="78"/>
        <v>41973.957638888889</v>
      </c>
      <c r="U996" s="25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7">
        <f t="shared" si="76"/>
        <v>80.67</v>
      </c>
      <c r="P997" t="s">
        <v>8271</v>
      </c>
      <c r="Q997" s="13" t="s">
        <v>8316</v>
      </c>
      <c r="R997" t="s">
        <v>8318</v>
      </c>
      <c r="S997" s="17">
        <f t="shared" si="77"/>
        <v>41947.940740740742</v>
      </c>
      <c r="T997" s="17">
        <f t="shared" si="78"/>
        <v>41972.666666666672</v>
      </c>
      <c r="U997" s="25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7">
        <f t="shared" si="76"/>
        <v>13</v>
      </c>
      <c r="P998" t="s">
        <v>8271</v>
      </c>
      <c r="Q998" s="13" t="s">
        <v>8316</v>
      </c>
      <c r="R998" t="s">
        <v>8318</v>
      </c>
      <c r="S998" s="17">
        <f t="shared" si="77"/>
        <v>41817.866435185184</v>
      </c>
      <c r="T998" s="17">
        <f t="shared" si="78"/>
        <v>41847.643750000003</v>
      </c>
      <c r="U998" s="25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7">
        <f t="shared" si="76"/>
        <v>8.1300000000000008</v>
      </c>
      <c r="P999" t="s">
        <v>8271</v>
      </c>
      <c r="Q999" s="13" t="s">
        <v>8316</v>
      </c>
      <c r="R999" t="s">
        <v>8318</v>
      </c>
      <c r="S999" s="17">
        <f t="shared" si="77"/>
        <v>41941.10297453704</v>
      </c>
      <c r="T999" s="17">
        <f t="shared" si="78"/>
        <v>41971.144641203704</v>
      </c>
      <c r="U999" s="25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7">
        <f t="shared" si="76"/>
        <v>153.43</v>
      </c>
      <c r="P1000" t="s">
        <v>8271</v>
      </c>
      <c r="Q1000" s="13" t="s">
        <v>8316</v>
      </c>
      <c r="R1000" t="s">
        <v>8318</v>
      </c>
      <c r="S1000" s="17">
        <f t="shared" si="77"/>
        <v>42282.168993055559</v>
      </c>
      <c r="T1000" s="17">
        <f t="shared" si="78"/>
        <v>42327.210659722223</v>
      </c>
      <c r="U1000" s="25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7">
        <f t="shared" si="76"/>
        <v>292.08</v>
      </c>
      <c r="P1001" t="s">
        <v>8271</v>
      </c>
      <c r="Q1001" s="13" t="s">
        <v>8316</v>
      </c>
      <c r="R1001" t="s">
        <v>8318</v>
      </c>
      <c r="S1001" s="17">
        <f t="shared" si="77"/>
        <v>41926.29965277778</v>
      </c>
      <c r="T1001" s="17">
        <f t="shared" si="78"/>
        <v>41956.334722222222</v>
      </c>
      <c r="U1001" s="25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7">
        <f t="shared" si="76"/>
        <v>3304</v>
      </c>
      <c r="P1002" t="s">
        <v>8271</v>
      </c>
      <c r="Q1002" s="13" t="s">
        <v>8316</v>
      </c>
      <c r="R1002" t="s">
        <v>8318</v>
      </c>
      <c r="S1002" s="17">
        <f t="shared" si="77"/>
        <v>42749.059722222228</v>
      </c>
      <c r="T1002" s="17">
        <f t="shared" si="78"/>
        <v>42809.018055555556</v>
      </c>
      <c r="U1002" s="25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7">
        <f t="shared" si="76"/>
        <v>1300</v>
      </c>
      <c r="P1003" t="s">
        <v>8271</v>
      </c>
      <c r="Q1003" s="13" t="s">
        <v>8316</v>
      </c>
      <c r="R1003" t="s">
        <v>8318</v>
      </c>
      <c r="S1003" s="17">
        <f t="shared" si="77"/>
        <v>42720.720057870371</v>
      </c>
      <c r="T1003" s="17">
        <f t="shared" si="78"/>
        <v>42765.720057870371</v>
      </c>
      <c r="U1003" s="25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7">
        <f t="shared" si="76"/>
        <v>134.55000000000001</v>
      </c>
      <c r="P1004" t="s">
        <v>8271</v>
      </c>
      <c r="Q1004" s="13" t="s">
        <v>8316</v>
      </c>
      <c r="R1004" t="s">
        <v>8318</v>
      </c>
      <c r="S1004" s="17">
        <f t="shared" si="77"/>
        <v>42325.684189814812</v>
      </c>
      <c r="T1004" s="17">
        <f t="shared" si="78"/>
        <v>42355.249305555553</v>
      </c>
      <c r="U1004" s="25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7">
        <f t="shared" si="76"/>
        <v>214.07</v>
      </c>
      <c r="P1005" t="s">
        <v>8271</v>
      </c>
      <c r="Q1005" s="13" t="s">
        <v>8316</v>
      </c>
      <c r="R1005" t="s">
        <v>8318</v>
      </c>
      <c r="S1005" s="17">
        <f t="shared" si="77"/>
        <v>42780.709039351852</v>
      </c>
      <c r="T1005" s="17">
        <f t="shared" si="78"/>
        <v>42810.667372685188</v>
      </c>
      <c r="U1005" s="2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7">
        <f t="shared" si="76"/>
        <v>216.34</v>
      </c>
      <c r="P1006" t="s">
        <v>8271</v>
      </c>
      <c r="Q1006" s="13" t="s">
        <v>8316</v>
      </c>
      <c r="R1006" t="s">
        <v>8318</v>
      </c>
      <c r="S1006" s="17">
        <f t="shared" si="77"/>
        <v>42388.708645833336</v>
      </c>
      <c r="T1006" s="17">
        <f t="shared" si="78"/>
        <v>42418.708645833336</v>
      </c>
      <c r="U1006" s="25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7">
        <f t="shared" si="76"/>
        <v>932.31</v>
      </c>
      <c r="P1007" t="s">
        <v>8271</v>
      </c>
      <c r="Q1007" s="13" t="s">
        <v>8316</v>
      </c>
      <c r="R1007" t="s">
        <v>8318</v>
      </c>
      <c r="S1007" s="17">
        <f t="shared" si="77"/>
        <v>42276.624803240738</v>
      </c>
      <c r="T1007" s="17">
        <f t="shared" si="78"/>
        <v>42307.624803240738</v>
      </c>
      <c r="U1007" s="25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7">
        <f t="shared" si="76"/>
        <v>29.25</v>
      </c>
      <c r="P1008" t="s">
        <v>8271</v>
      </c>
      <c r="Q1008" s="13" t="s">
        <v>8316</v>
      </c>
      <c r="R1008" t="s">
        <v>8318</v>
      </c>
      <c r="S1008" s="17">
        <f t="shared" si="77"/>
        <v>41977.040185185186</v>
      </c>
      <c r="T1008" s="17">
        <f t="shared" si="78"/>
        <v>41985.299305555556</v>
      </c>
      <c r="U1008" s="25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7">
        <f t="shared" si="76"/>
        <v>174.95</v>
      </c>
      <c r="P1009" t="s">
        <v>8271</v>
      </c>
      <c r="Q1009" s="13" t="s">
        <v>8316</v>
      </c>
      <c r="R1009" t="s">
        <v>8318</v>
      </c>
      <c r="S1009" s="17">
        <f t="shared" si="77"/>
        <v>42676.583599537036</v>
      </c>
      <c r="T1009" s="17">
        <f t="shared" si="78"/>
        <v>42718.6252662037</v>
      </c>
      <c r="U1009" s="25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7">
        <f t="shared" si="76"/>
        <v>250</v>
      </c>
      <c r="P1010" t="s">
        <v>8271</v>
      </c>
      <c r="Q1010" s="13" t="s">
        <v>8316</v>
      </c>
      <c r="R1010" t="s">
        <v>8318</v>
      </c>
      <c r="S1010" s="17">
        <f t="shared" si="77"/>
        <v>42702.809201388889</v>
      </c>
      <c r="T1010" s="17">
        <f t="shared" si="78"/>
        <v>42732.809201388889</v>
      </c>
      <c r="U1010" s="25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7">
        <f t="shared" si="76"/>
        <v>65</v>
      </c>
      <c r="P1011" t="s">
        <v>8271</v>
      </c>
      <c r="Q1011" s="13" t="s">
        <v>8316</v>
      </c>
      <c r="R1011" t="s">
        <v>8318</v>
      </c>
      <c r="S1011" s="17">
        <f t="shared" si="77"/>
        <v>42510.604699074072</v>
      </c>
      <c r="T1011" s="17">
        <f t="shared" si="78"/>
        <v>42540.604699074072</v>
      </c>
      <c r="U1011" s="25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7">
        <f t="shared" si="76"/>
        <v>55</v>
      </c>
      <c r="P1012" t="s">
        <v>8271</v>
      </c>
      <c r="Q1012" s="13" t="s">
        <v>8316</v>
      </c>
      <c r="R1012" t="s">
        <v>8318</v>
      </c>
      <c r="S1012" s="17">
        <f t="shared" si="77"/>
        <v>42561.829421296294</v>
      </c>
      <c r="T1012" s="17">
        <f t="shared" si="78"/>
        <v>42618.124305555553</v>
      </c>
      <c r="U1012" s="25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7">
        <f t="shared" si="76"/>
        <v>75</v>
      </c>
      <c r="P1013" t="s">
        <v>8271</v>
      </c>
      <c r="Q1013" s="13" t="s">
        <v>8316</v>
      </c>
      <c r="R1013" t="s">
        <v>8318</v>
      </c>
      <c r="S1013" s="17">
        <f t="shared" si="77"/>
        <v>41946.898090277777</v>
      </c>
      <c r="T1013" s="17">
        <f t="shared" si="78"/>
        <v>41991.898090277777</v>
      </c>
      <c r="U1013" s="25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7">
        <f t="shared" si="76"/>
        <v>1389.36</v>
      </c>
      <c r="P1014" t="s">
        <v>8271</v>
      </c>
      <c r="Q1014" s="13" t="s">
        <v>8316</v>
      </c>
      <c r="R1014" t="s">
        <v>8318</v>
      </c>
      <c r="S1014" s="17">
        <f t="shared" si="77"/>
        <v>42714.440416666665</v>
      </c>
      <c r="T1014" s="17">
        <f t="shared" si="78"/>
        <v>42759.440416666665</v>
      </c>
      <c r="U1014" s="25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7">
        <f t="shared" si="76"/>
        <v>95.91</v>
      </c>
      <c r="P1015" t="s">
        <v>8271</v>
      </c>
      <c r="Q1015" s="13" t="s">
        <v>8316</v>
      </c>
      <c r="R1015" t="s">
        <v>8318</v>
      </c>
      <c r="S1015" s="17">
        <f t="shared" si="77"/>
        <v>42339.833981481483</v>
      </c>
      <c r="T1015" s="17">
        <f t="shared" si="78"/>
        <v>42367.833333333328</v>
      </c>
      <c r="U1015" s="2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7">
        <f t="shared" si="76"/>
        <v>191.25</v>
      </c>
      <c r="P1016" t="s">
        <v>8271</v>
      </c>
      <c r="Q1016" s="13" t="s">
        <v>8316</v>
      </c>
      <c r="R1016" t="s">
        <v>8318</v>
      </c>
      <c r="S1016" s="17">
        <f t="shared" si="77"/>
        <v>41955.002488425926</v>
      </c>
      <c r="T1016" s="17">
        <f t="shared" si="78"/>
        <v>42005.002488425926</v>
      </c>
      <c r="U1016" s="25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7">
        <f t="shared" si="76"/>
        <v>40</v>
      </c>
      <c r="P1017" t="s">
        <v>8271</v>
      </c>
      <c r="Q1017" s="13" t="s">
        <v>8316</v>
      </c>
      <c r="R1017" t="s">
        <v>8318</v>
      </c>
      <c r="S1017" s="17">
        <f t="shared" si="77"/>
        <v>42303.878414351857</v>
      </c>
      <c r="T1017" s="17">
        <f t="shared" si="78"/>
        <v>42333.920081018514</v>
      </c>
      <c r="U1017" s="25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7">
        <f t="shared" si="76"/>
        <v>74.790000000000006</v>
      </c>
      <c r="P1018" t="s">
        <v>8271</v>
      </c>
      <c r="Q1018" s="13" t="s">
        <v>8316</v>
      </c>
      <c r="R1018" t="s">
        <v>8318</v>
      </c>
      <c r="S1018" s="17">
        <f t="shared" si="77"/>
        <v>42422.107129629629</v>
      </c>
      <c r="T1018" s="17">
        <f t="shared" si="78"/>
        <v>42467.065462962957</v>
      </c>
      <c r="U1018" s="25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7">
        <f t="shared" si="76"/>
        <v>161.12</v>
      </c>
      <c r="P1019" t="s">
        <v>8271</v>
      </c>
      <c r="Q1019" s="13" t="s">
        <v>8316</v>
      </c>
      <c r="R1019" t="s">
        <v>8318</v>
      </c>
      <c r="S1019" s="17">
        <f t="shared" si="77"/>
        <v>42289.675173611111</v>
      </c>
      <c r="T1019" s="17">
        <f t="shared" si="78"/>
        <v>42329.716840277775</v>
      </c>
      <c r="U1019" s="25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7">
        <f t="shared" si="76"/>
        <v>88.71</v>
      </c>
      <c r="P1020" t="s">
        <v>8271</v>
      </c>
      <c r="Q1020" s="13" t="s">
        <v>8316</v>
      </c>
      <c r="R1020" t="s">
        <v>8318</v>
      </c>
      <c r="S1020" s="17">
        <f t="shared" si="77"/>
        <v>42535.492280092592</v>
      </c>
      <c r="T1020" s="17">
        <f t="shared" si="78"/>
        <v>42565.492280092592</v>
      </c>
      <c r="U1020" s="25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7">
        <f t="shared" si="76"/>
        <v>53.25</v>
      </c>
      <c r="P1021" t="s">
        <v>8271</v>
      </c>
      <c r="Q1021" s="13" t="s">
        <v>8316</v>
      </c>
      <c r="R1021" t="s">
        <v>8318</v>
      </c>
      <c r="S1021" s="17">
        <f t="shared" si="77"/>
        <v>42009.973946759259</v>
      </c>
      <c r="T1021" s="17">
        <f t="shared" si="78"/>
        <v>42039.973946759259</v>
      </c>
      <c r="U1021" s="25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7">
        <f t="shared" si="76"/>
        <v>106.2</v>
      </c>
      <c r="P1022" t="s">
        <v>8278</v>
      </c>
      <c r="Q1022" s="13" t="s">
        <v>8322</v>
      </c>
      <c r="R1022" t="s">
        <v>8327</v>
      </c>
      <c r="S1022" s="17">
        <f t="shared" si="77"/>
        <v>42127.069548611107</v>
      </c>
      <c r="T1022" s="17">
        <f t="shared" si="78"/>
        <v>42157.032638888893</v>
      </c>
      <c r="U1022" s="25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7">
        <f t="shared" si="76"/>
        <v>22.08</v>
      </c>
      <c r="P1023" t="s">
        <v>8278</v>
      </c>
      <c r="Q1023" s="13" t="s">
        <v>8322</v>
      </c>
      <c r="R1023" t="s">
        <v>8327</v>
      </c>
      <c r="S1023" s="17">
        <f t="shared" si="77"/>
        <v>42271.251979166671</v>
      </c>
      <c r="T1023" s="17">
        <f t="shared" si="78"/>
        <v>42294.166666666672</v>
      </c>
      <c r="U1023" s="25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7">
        <f t="shared" si="76"/>
        <v>31.05</v>
      </c>
      <c r="P1024" t="s">
        <v>8278</v>
      </c>
      <c r="Q1024" s="13" t="s">
        <v>8322</v>
      </c>
      <c r="R1024" t="s">
        <v>8327</v>
      </c>
      <c r="S1024" s="17">
        <f t="shared" si="77"/>
        <v>42111.646724537044</v>
      </c>
      <c r="T1024" s="17">
        <f t="shared" si="78"/>
        <v>42141.646724537044</v>
      </c>
      <c r="U1024" s="25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7">
        <f t="shared" si="76"/>
        <v>36.21</v>
      </c>
      <c r="P1025" t="s">
        <v>8278</v>
      </c>
      <c r="Q1025" s="13" t="s">
        <v>8322</v>
      </c>
      <c r="R1025" t="s">
        <v>8327</v>
      </c>
      <c r="S1025" s="17">
        <f t="shared" si="77"/>
        <v>42145.919687500005</v>
      </c>
      <c r="T1025" s="17">
        <f t="shared" si="78"/>
        <v>42175.919687500005</v>
      </c>
      <c r="U1025" s="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7">
        <f t="shared" ref="O1026:O1089" si="81">IFERROR(ROUND(E1026/M1026,2),0)</f>
        <v>388.98</v>
      </c>
      <c r="P1026" t="s">
        <v>8278</v>
      </c>
      <c r="Q1026" s="13" t="s">
        <v>8322</v>
      </c>
      <c r="R1026" t="s">
        <v>8327</v>
      </c>
      <c r="S1026" s="17">
        <f t="shared" si="77"/>
        <v>42370.580590277779</v>
      </c>
      <c r="T1026" s="17">
        <f t="shared" si="78"/>
        <v>42400.580590277779</v>
      </c>
      <c r="U1026" s="25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7">
        <f t="shared" si="81"/>
        <v>71.849999999999994</v>
      </c>
      <c r="P1027" t="s">
        <v>8278</v>
      </c>
      <c r="Q1027" s="13" t="s">
        <v>8322</v>
      </c>
      <c r="R1027" t="s">
        <v>8327</v>
      </c>
      <c r="S1027" s="17">
        <f t="shared" ref="S1027:S1090" si="82">(((K1027/60)/60)/24)+DATE(1970,1,1)</f>
        <v>42049.833761574075</v>
      </c>
      <c r="T1027" s="17">
        <f t="shared" ref="T1027:T1090" si="83">(((J1027/60)/60)/24)+DATE(1970,1,1)</f>
        <v>42079.792094907403</v>
      </c>
      <c r="U1027" s="25">
        <f t="shared" si="79"/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7">
        <f t="shared" si="81"/>
        <v>57.38</v>
      </c>
      <c r="P1028" t="s">
        <v>8278</v>
      </c>
      <c r="Q1028" s="13" t="s">
        <v>8322</v>
      </c>
      <c r="R1028" t="s">
        <v>8327</v>
      </c>
      <c r="S1028" s="17">
        <f t="shared" si="82"/>
        <v>42426.407592592594</v>
      </c>
      <c r="T1028" s="17">
        <f t="shared" si="83"/>
        <v>42460.365925925929</v>
      </c>
      <c r="U1028" s="25">
        <f t="shared" ref="U1028:U1091" si="84">YEAR(S1028)</f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7">
        <f t="shared" si="81"/>
        <v>69.67</v>
      </c>
      <c r="P1029" t="s">
        <v>8278</v>
      </c>
      <c r="Q1029" s="13" t="s">
        <v>8322</v>
      </c>
      <c r="R1029" t="s">
        <v>8327</v>
      </c>
      <c r="S1029" s="17">
        <f t="shared" si="82"/>
        <v>41905.034108796295</v>
      </c>
      <c r="T1029" s="17">
        <f t="shared" si="83"/>
        <v>41935.034108796295</v>
      </c>
      <c r="U1029" s="25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7">
        <f t="shared" si="81"/>
        <v>45.99</v>
      </c>
      <c r="P1030" t="s">
        <v>8278</v>
      </c>
      <c r="Q1030" s="13" t="s">
        <v>8322</v>
      </c>
      <c r="R1030" t="s">
        <v>8327</v>
      </c>
      <c r="S1030" s="17">
        <f t="shared" si="82"/>
        <v>42755.627372685187</v>
      </c>
      <c r="T1030" s="17">
        <f t="shared" si="83"/>
        <v>42800.833333333328</v>
      </c>
      <c r="U1030" s="25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7">
        <f t="shared" si="81"/>
        <v>79.260000000000005</v>
      </c>
      <c r="P1031" t="s">
        <v>8278</v>
      </c>
      <c r="Q1031" s="13" t="s">
        <v>8322</v>
      </c>
      <c r="R1031" t="s">
        <v>8327</v>
      </c>
      <c r="S1031" s="17">
        <f t="shared" si="82"/>
        <v>42044.711886574078</v>
      </c>
      <c r="T1031" s="17">
        <f t="shared" si="83"/>
        <v>42098.915972222225</v>
      </c>
      <c r="U1031" s="25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7">
        <f t="shared" si="81"/>
        <v>43.03</v>
      </c>
      <c r="P1032" t="s">
        <v>8278</v>
      </c>
      <c r="Q1032" s="13" t="s">
        <v>8322</v>
      </c>
      <c r="R1032" t="s">
        <v>8327</v>
      </c>
      <c r="S1032" s="17">
        <f t="shared" si="82"/>
        <v>42611.483206018514</v>
      </c>
      <c r="T1032" s="17">
        <f t="shared" si="83"/>
        <v>42625.483206018514</v>
      </c>
      <c r="U1032" s="25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7">
        <f t="shared" si="81"/>
        <v>108.48</v>
      </c>
      <c r="P1033" t="s">
        <v>8278</v>
      </c>
      <c r="Q1033" s="13" t="s">
        <v>8322</v>
      </c>
      <c r="R1033" t="s">
        <v>8327</v>
      </c>
      <c r="S1033" s="17">
        <f t="shared" si="82"/>
        <v>42324.764004629629</v>
      </c>
      <c r="T1033" s="17">
        <f t="shared" si="83"/>
        <v>42354.764004629629</v>
      </c>
      <c r="U1033" s="25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7">
        <f t="shared" si="81"/>
        <v>61.03</v>
      </c>
      <c r="P1034" t="s">
        <v>8278</v>
      </c>
      <c r="Q1034" s="13" t="s">
        <v>8322</v>
      </c>
      <c r="R1034" t="s">
        <v>8327</v>
      </c>
      <c r="S1034" s="17">
        <f t="shared" si="82"/>
        <v>42514.666956018518</v>
      </c>
      <c r="T1034" s="17">
        <f t="shared" si="83"/>
        <v>42544.666956018518</v>
      </c>
      <c r="U1034" s="25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7">
        <f t="shared" si="81"/>
        <v>50.59</v>
      </c>
      <c r="P1035" t="s">
        <v>8278</v>
      </c>
      <c r="Q1035" s="13" t="s">
        <v>8322</v>
      </c>
      <c r="R1035" t="s">
        <v>8327</v>
      </c>
      <c r="S1035" s="17">
        <f t="shared" si="82"/>
        <v>42688.732407407413</v>
      </c>
      <c r="T1035" s="17">
        <f t="shared" si="83"/>
        <v>42716.732407407413</v>
      </c>
      <c r="U1035" s="2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7">
        <f t="shared" si="81"/>
        <v>39.159999999999997</v>
      </c>
      <c r="P1036" t="s">
        <v>8278</v>
      </c>
      <c r="Q1036" s="13" t="s">
        <v>8322</v>
      </c>
      <c r="R1036" t="s">
        <v>8327</v>
      </c>
      <c r="S1036" s="17">
        <f t="shared" si="82"/>
        <v>42555.166712962964</v>
      </c>
      <c r="T1036" s="17">
        <f t="shared" si="83"/>
        <v>42587.165972222225</v>
      </c>
      <c r="U1036" s="25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7">
        <f t="shared" si="81"/>
        <v>65.16</v>
      </c>
      <c r="P1037" t="s">
        <v>8278</v>
      </c>
      <c r="Q1037" s="13" t="s">
        <v>8322</v>
      </c>
      <c r="R1037" t="s">
        <v>8327</v>
      </c>
      <c r="S1037" s="17">
        <f t="shared" si="82"/>
        <v>42016.641435185185</v>
      </c>
      <c r="T1037" s="17">
        <f t="shared" si="83"/>
        <v>42046.641435185185</v>
      </c>
      <c r="U1037" s="25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7">
        <f t="shared" si="81"/>
        <v>23.96</v>
      </c>
      <c r="P1038" t="s">
        <v>8278</v>
      </c>
      <c r="Q1038" s="13" t="s">
        <v>8322</v>
      </c>
      <c r="R1038" t="s">
        <v>8327</v>
      </c>
      <c r="S1038" s="17">
        <f t="shared" si="82"/>
        <v>41249.448958333334</v>
      </c>
      <c r="T1038" s="17">
        <f t="shared" si="83"/>
        <v>41281.333333333336</v>
      </c>
      <c r="U1038" s="25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7">
        <f t="shared" si="81"/>
        <v>48.62</v>
      </c>
      <c r="P1039" t="s">
        <v>8278</v>
      </c>
      <c r="Q1039" s="13" t="s">
        <v>8322</v>
      </c>
      <c r="R1039" t="s">
        <v>8327</v>
      </c>
      <c r="S1039" s="17">
        <f t="shared" si="82"/>
        <v>42119.822476851856</v>
      </c>
      <c r="T1039" s="17">
        <f t="shared" si="83"/>
        <v>42142.208333333328</v>
      </c>
      <c r="U1039" s="25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7">
        <f t="shared" si="81"/>
        <v>35.74</v>
      </c>
      <c r="P1040" t="s">
        <v>8278</v>
      </c>
      <c r="Q1040" s="13" t="s">
        <v>8322</v>
      </c>
      <c r="R1040" t="s">
        <v>8327</v>
      </c>
      <c r="S1040" s="17">
        <f t="shared" si="82"/>
        <v>42418.231747685189</v>
      </c>
      <c r="T1040" s="17">
        <f t="shared" si="83"/>
        <v>42448.190081018518</v>
      </c>
      <c r="U1040" s="25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7">
        <f t="shared" si="81"/>
        <v>21.37</v>
      </c>
      <c r="P1041" t="s">
        <v>8278</v>
      </c>
      <c r="Q1041" s="13" t="s">
        <v>8322</v>
      </c>
      <c r="R1041" t="s">
        <v>8327</v>
      </c>
      <c r="S1041" s="17">
        <f t="shared" si="82"/>
        <v>42692.109328703707</v>
      </c>
      <c r="T1041" s="17">
        <f t="shared" si="83"/>
        <v>42717.332638888889</v>
      </c>
      <c r="U1041" s="25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7">
        <f t="shared" si="81"/>
        <v>250</v>
      </c>
      <c r="P1042" t="s">
        <v>8279</v>
      </c>
      <c r="Q1042" s="13" t="s">
        <v>8328</v>
      </c>
      <c r="R1042" t="s">
        <v>8329</v>
      </c>
      <c r="S1042" s="17">
        <f t="shared" si="82"/>
        <v>42579.708437499998</v>
      </c>
      <c r="T1042" s="17">
        <f t="shared" si="83"/>
        <v>42609.708437499998</v>
      </c>
      <c r="U1042" s="25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7">
        <f t="shared" si="81"/>
        <v>0</v>
      </c>
      <c r="P1043" t="s">
        <v>8279</v>
      </c>
      <c r="Q1043" s="13" t="s">
        <v>8328</v>
      </c>
      <c r="R1043" t="s">
        <v>8329</v>
      </c>
      <c r="S1043" s="17">
        <f t="shared" si="82"/>
        <v>41831.060092592597</v>
      </c>
      <c r="T1043" s="17">
        <f t="shared" si="83"/>
        <v>41851.060092592597</v>
      </c>
      <c r="U1043" s="25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7">
        <f t="shared" si="81"/>
        <v>10</v>
      </c>
      <c r="P1044" t="s">
        <v>8279</v>
      </c>
      <c r="Q1044" s="13" t="s">
        <v>8328</v>
      </c>
      <c r="R1044" t="s">
        <v>8329</v>
      </c>
      <c r="S1044" s="17">
        <f t="shared" si="82"/>
        <v>41851.696157407408</v>
      </c>
      <c r="T1044" s="17">
        <f t="shared" si="83"/>
        <v>41894.416666666664</v>
      </c>
      <c r="U1044" s="25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7">
        <f t="shared" si="81"/>
        <v>29.24</v>
      </c>
      <c r="P1045" t="s">
        <v>8279</v>
      </c>
      <c r="Q1045" s="13" t="s">
        <v>8328</v>
      </c>
      <c r="R1045" t="s">
        <v>8329</v>
      </c>
      <c r="S1045" s="17">
        <f t="shared" si="82"/>
        <v>42114.252951388888</v>
      </c>
      <c r="T1045" s="17">
        <f t="shared" si="83"/>
        <v>42144.252951388888</v>
      </c>
      <c r="U1045" s="2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7">
        <f t="shared" si="81"/>
        <v>3</v>
      </c>
      <c r="P1046" t="s">
        <v>8279</v>
      </c>
      <c r="Q1046" s="13" t="s">
        <v>8328</v>
      </c>
      <c r="R1046" t="s">
        <v>8329</v>
      </c>
      <c r="S1046" s="17">
        <f t="shared" si="82"/>
        <v>42011.925937499997</v>
      </c>
      <c r="T1046" s="17">
        <f t="shared" si="83"/>
        <v>42068.852083333331</v>
      </c>
      <c r="U1046" s="25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7">
        <f t="shared" si="81"/>
        <v>33.25</v>
      </c>
      <c r="P1047" t="s">
        <v>8279</v>
      </c>
      <c r="Q1047" s="13" t="s">
        <v>8328</v>
      </c>
      <c r="R1047" t="s">
        <v>8329</v>
      </c>
      <c r="S1047" s="17">
        <f t="shared" si="82"/>
        <v>41844.874421296299</v>
      </c>
      <c r="T1047" s="17">
        <f t="shared" si="83"/>
        <v>41874.874421296299</v>
      </c>
      <c r="U1047" s="25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7">
        <f t="shared" si="81"/>
        <v>0</v>
      </c>
      <c r="P1048" t="s">
        <v>8279</v>
      </c>
      <c r="Q1048" s="13" t="s">
        <v>8328</v>
      </c>
      <c r="R1048" t="s">
        <v>8329</v>
      </c>
      <c r="S1048" s="17">
        <f t="shared" si="82"/>
        <v>42319.851388888885</v>
      </c>
      <c r="T1048" s="17">
        <f t="shared" si="83"/>
        <v>42364.851388888885</v>
      </c>
      <c r="U1048" s="25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7">
        <f t="shared" si="81"/>
        <v>1</v>
      </c>
      <c r="P1049" t="s">
        <v>8279</v>
      </c>
      <c r="Q1049" s="13" t="s">
        <v>8328</v>
      </c>
      <c r="R1049" t="s">
        <v>8329</v>
      </c>
      <c r="S1049" s="17">
        <f t="shared" si="82"/>
        <v>41918.818460648145</v>
      </c>
      <c r="T1049" s="17">
        <f t="shared" si="83"/>
        <v>41948.860127314816</v>
      </c>
      <c r="U1049" s="25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7">
        <f t="shared" si="81"/>
        <v>53</v>
      </c>
      <c r="P1050" t="s">
        <v>8279</v>
      </c>
      <c r="Q1050" s="13" t="s">
        <v>8328</v>
      </c>
      <c r="R1050" t="s">
        <v>8329</v>
      </c>
      <c r="S1050" s="17">
        <f t="shared" si="82"/>
        <v>42598.053113425922</v>
      </c>
      <c r="T1050" s="17">
        <f t="shared" si="83"/>
        <v>42638.053113425922</v>
      </c>
      <c r="U1050" s="25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7">
        <f t="shared" si="81"/>
        <v>0</v>
      </c>
      <c r="P1051" t="s">
        <v>8279</v>
      </c>
      <c r="Q1051" s="13" t="s">
        <v>8328</v>
      </c>
      <c r="R1051" t="s">
        <v>8329</v>
      </c>
      <c r="S1051" s="17">
        <f t="shared" si="82"/>
        <v>42382.431076388893</v>
      </c>
      <c r="T1051" s="17">
        <f t="shared" si="83"/>
        <v>42412.431076388893</v>
      </c>
      <c r="U1051" s="25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7">
        <f t="shared" si="81"/>
        <v>0</v>
      </c>
      <c r="P1052" t="s">
        <v>8279</v>
      </c>
      <c r="Q1052" s="13" t="s">
        <v>8328</v>
      </c>
      <c r="R1052" t="s">
        <v>8329</v>
      </c>
      <c r="S1052" s="17">
        <f t="shared" si="82"/>
        <v>42231.7971875</v>
      </c>
      <c r="T1052" s="17">
        <f t="shared" si="83"/>
        <v>42261.7971875</v>
      </c>
      <c r="U1052" s="25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7">
        <f t="shared" si="81"/>
        <v>0</v>
      </c>
      <c r="P1053" t="s">
        <v>8279</v>
      </c>
      <c r="Q1053" s="13" t="s">
        <v>8328</v>
      </c>
      <c r="R1053" t="s">
        <v>8329</v>
      </c>
      <c r="S1053" s="17">
        <f t="shared" si="82"/>
        <v>41850.014178240745</v>
      </c>
      <c r="T1053" s="17">
        <f t="shared" si="83"/>
        <v>41878.014178240745</v>
      </c>
      <c r="U1053" s="25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7">
        <f t="shared" si="81"/>
        <v>0</v>
      </c>
      <c r="P1054" t="s">
        <v>8279</v>
      </c>
      <c r="Q1054" s="13" t="s">
        <v>8328</v>
      </c>
      <c r="R1054" t="s">
        <v>8329</v>
      </c>
      <c r="S1054" s="17">
        <f t="shared" si="82"/>
        <v>42483.797395833331</v>
      </c>
      <c r="T1054" s="17">
        <f t="shared" si="83"/>
        <v>42527.839583333334</v>
      </c>
      <c r="U1054" s="25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7">
        <f t="shared" si="81"/>
        <v>15</v>
      </c>
      <c r="P1055" t="s">
        <v>8279</v>
      </c>
      <c r="Q1055" s="13" t="s">
        <v>8328</v>
      </c>
      <c r="R1055" t="s">
        <v>8329</v>
      </c>
      <c r="S1055" s="17">
        <f t="shared" si="82"/>
        <v>42775.172824074078</v>
      </c>
      <c r="T1055" s="17">
        <f t="shared" si="83"/>
        <v>42800.172824074078</v>
      </c>
      <c r="U1055" s="2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7">
        <f t="shared" si="81"/>
        <v>0</v>
      </c>
      <c r="P1056" t="s">
        <v>8279</v>
      </c>
      <c r="Q1056" s="13" t="s">
        <v>8328</v>
      </c>
      <c r="R1056" t="s">
        <v>8329</v>
      </c>
      <c r="S1056" s="17">
        <f t="shared" si="82"/>
        <v>41831.851840277777</v>
      </c>
      <c r="T1056" s="17">
        <f t="shared" si="83"/>
        <v>41861.916666666664</v>
      </c>
      <c r="U1056" s="25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7">
        <f t="shared" si="81"/>
        <v>0</v>
      </c>
      <c r="P1057" t="s">
        <v>8279</v>
      </c>
      <c r="Q1057" s="13" t="s">
        <v>8328</v>
      </c>
      <c r="R1057" t="s">
        <v>8329</v>
      </c>
      <c r="S1057" s="17">
        <f t="shared" si="82"/>
        <v>42406.992418981477</v>
      </c>
      <c r="T1057" s="17">
        <f t="shared" si="83"/>
        <v>42436.992418981477</v>
      </c>
      <c r="U1057" s="25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7">
        <f t="shared" si="81"/>
        <v>0</v>
      </c>
      <c r="P1058" t="s">
        <v>8279</v>
      </c>
      <c r="Q1058" s="13" t="s">
        <v>8328</v>
      </c>
      <c r="R1058" t="s">
        <v>8329</v>
      </c>
      <c r="S1058" s="17">
        <f t="shared" si="82"/>
        <v>42058.719641203701</v>
      </c>
      <c r="T1058" s="17">
        <f t="shared" si="83"/>
        <v>42118.677974537044</v>
      </c>
      <c r="U1058" s="25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7">
        <f t="shared" si="81"/>
        <v>0</v>
      </c>
      <c r="P1059" t="s">
        <v>8279</v>
      </c>
      <c r="Q1059" s="13" t="s">
        <v>8328</v>
      </c>
      <c r="R1059" t="s">
        <v>8329</v>
      </c>
      <c r="S1059" s="17">
        <f t="shared" si="82"/>
        <v>42678.871331018512</v>
      </c>
      <c r="T1059" s="17">
        <f t="shared" si="83"/>
        <v>42708.912997685184</v>
      </c>
      <c r="U1059" s="25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7">
        <f t="shared" si="81"/>
        <v>0</v>
      </c>
      <c r="P1060" t="s">
        <v>8279</v>
      </c>
      <c r="Q1060" s="13" t="s">
        <v>8328</v>
      </c>
      <c r="R1060" t="s">
        <v>8329</v>
      </c>
      <c r="S1060" s="17">
        <f t="shared" si="82"/>
        <v>42047.900960648149</v>
      </c>
      <c r="T1060" s="17">
        <f t="shared" si="83"/>
        <v>42089</v>
      </c>
      <c r="U1060" s="25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7">
        <f t="shared" si="81"/>
        <v>0</v>
      </c>
      <c r="P1061" t="s">
        <v>8279</v>
      </c>
      <c r="Q1061" s="13" t="s">
        <v>8328</v>
      </c>
      <c r="R1061" t="s">
        <v>8329</v>
      </c>
      <c r="S1061" s="17">
        <f t="shared" si="82"/>
        <v>42046.79</v>
      </c>
      <c r="T1061" s="17">
        <f t="shared" si="83"/>
        <v>42076.748333333337</v>
      </c>
      <c r="U1061" s="25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7">
        <f t="shared" si="81"/>
        <v>50</v>
      </c>
      <c r="P1062" t="s">
        <v>8279</v>
      </c>
      <c r="Q1062" s="13" t="s">
        <v>8328</v>
      </c>
      <c r="R1062" t="s">
        <v>8329</v>
      </c>
      <c r="S1062" s="17">
        <f t="shared" si="82"/>
        <v>42079.913113425922</v>
      </c>
      <c r="T1062" s="17">
        <f t="shared" si="83"/>
        <v>42109.913113425922</v>
      </c>
      <c r="U1062" s="25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7">
        <f t="shared" si="81"/>
        <v>0</v>
      </c>
      <c r="P1063" t="s">
        <v>8279</v>
      </c>
      <c r="Q1063" s="13" t="s">
        <v>8328</v>
      </c>
      <c r="R1063" t="s">
        <v>8329</v>
      </c>
      <c r="S1063" s="17">
        <f t="shared" si="82"/>
        <v>42432.276712962965</v>
      </c>
      <c r="T1063" s="17">
        <f t="shared" si="83"/>
        <v>42492.041666666672</v>
      </c>
      <c r="U1063" s="25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7">
        <f t="shared" si="81"/>
        <v>47.5</v>
      </c>
      <c r="P1064" t="s">
        <v>8279</v>
      </c>
      <c r="Q1064" s="13" t="s">
        <v>8328</v>
      </c>
      <c r="R1064" t="s">
        <v>8329</v>
      </c>
      <c r="S1064" s="17">
        <f t="shared" si="82"/>
        <v>42556.807187500002</v>
      </c>
      <c r="T1064" s="17">
        <f t="shared" si="83"/>
        <v>42563.807187500002</v>
      </c>
      <c r="U1064" s="25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7">
        <f t="shared" si="81"/>
        <v>0</v>
      </c>
      <c r="P1065" t="s">
        <v>8279</v>
      </c>
      <c r="Q1065" s="13" t="s">
        <v>8328</v>
      </c>
      <c r="R1065" t="s">
        <v>8329</v>
      </c>
      <c r="S1065" s="17">
        <f t="shared" si="82"/>
        <v>42583.030810185184</v>
      </c>
      <c r="T1065" s="17">
        <f t="shared" si="83"/>
        <v>42613.030810185184</v>
      </c>
      <c r="U1065" s="2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7">
        <f t="shared" si="81"/>
        <v>65.67</v>
      </c>
      <c r="P1066" t="s">
        <v>8280</v>
      </c>
      <c r="Q1066" s="13" t="s">
        <v>8330</v>
      </c>
      <c r="R1066" t="s">
        <v>8331</v>
      </c>
      <c r="S1066" s="17">
        <f t="shared" si="82"/>
        <v>41417.228043981479</v>
      </c>
      <c r="T1066" s="17">
        <f t="shared" si="83"/>
        <v>41462.228043981479</v>
      </c>
      <c r="U1066" s="25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7">
        <f t="shared" si="81"/>
        <v>16.2</v>
      </c>
      <c r="P1067" t="s">
        <v>8280</v>
      </c>
      <c r="Q1067" s="13" t="s">
        <v>8330</v>
      </c>
      <c r="R1067" t="s">
        <v>8331</v>
      </c>
      <c r="S1067" s="17">
        <f t="shared" si="82"/>
        <v>41661.381041666667</v>
      </c>
      <c r="T1067" s="17">
        <f t="shared" si="83"/>
        <v>41689.381041666667</v>
      </c>
      <c r="U1067" s="25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7">
        <f t="shared" si="81"/>
        <v>34.130000000000003</v>
      </c>
      <c r="P1068" t="s">
        <v>8280</v>
      </c>
      <c r="Q1068" s="13" t="s">
        <v>8330</v>
      </c>
      <c r="R1068" t="s">
        <v>8331</v>
      </c>
      <c r="S1068" s="17">
        <f t="shared" si="82"/>
        <v>41445.962754629632</v>
      </c>
      <c r="T1068" s="17">
        <f t="shared" si="83"/>
        <v>41490.962754629632</v>
      </c>
      <c r="U1068" s="25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7">
        <f t="shared" si="81"/>
        <v>13</v>
      </c>
      <c r="P1069" t="s">
        <v>8280</v>
      </c>
      <c r="Q1069" s="13" t="s">
        <v>8330</v>
      </c>
      <c r="R1069" t="s">
        <v>8331</v>
      </c>
      <c r="S1069" s="17">
        <f t="shared" si="82"/>
        <v>41599.855682870373</v>
      </c>
      <c r="T1069" s="17">
        <f t="shared" si="83"/>
        <v>41629.855682870373</v>
      </c>
      <c r="U1069" s="25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7">
        <f t="shared" si="81"/>
        <v>11.25</v>
      </c>
      <c r="P1070" t="s">
        <v>8280</v>
      </c>
      <c r="Q1070" s="13" t="s">
        <v>8330</v>
      </c>
      <c r="R1070" t="s">
        <v>8331</v>
      </c>
      <c r="S1070" s="17">
        <f t="shared" si="82"/>
        <v>42440.371111111104</v>
      </c>
      <c r="T1070" s="17">
        <f t="shared" si="83"/>
        <v>42470.329444444447</v>
      </c>
      <c r="U1070" s="25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7">
        <f t="shared" si="81"/>
        <v>40.479999999999997</v>
      </c>
      <c r="P1071" t="s">
        <v>8280</v>
      </c>
      <c r="Q1071" s="13" t="s">
        <v>8330</v>
      </c>
      <c r="R1071" t="s">
        <v>8331</v>
      </c>
      <c r="S1071" s="17">
        <f t="shared" si="82"/>
        <v>41572.229849537034</v>
      </c>
      <c r="T1071" s="17">
        <f t="shared" si="83"/>
        <v>41604.271516203706</v>
      </c>
      <c r="U1071" s="25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7">
        <f t="shared" si="81"/>
        <v>35</v>
      </c>
      <c r="P1072" t="s">
        <v>8280</v>
      </c>
      <c r="Q1072" s="13" t="s">
        <v>8330</v>
      </c>
      <c r="R1072" t="s">
        <v>8331</v>
      </c>
      <c r="S1072" s="17">
        <f t="shared" si="82"/>
        <v>41163.011828703704</v>
      </c>
      <c r="T1072" s="17">
        <f t="shared" si="83"/>
        <v>41183.011828703704</v>
      </c>
      <c r="U1072" s="25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7">
        <f t="shared" si="81"/>
        <v>0</v>
      </c>
      <c r="P1073" t="s">
        <v>8280</v>
      </c>
      <c r="Q1073" s="13" t="s">
        <v>8330</v>
      </c>
      <c r="R1073" t="s">
        <v>8331</v>
      </c>
      <c r="S1073" s="17">
        <f t="shared" si="82"/>
        <v>42295.753391203703</v>
      </c>
      <c r="T1073" s="17">
        <f t="shared" si="83"/>
        <v>42325.795057870375</v>
      </c>
      <c r="U1073" s="25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7">
        <f t="shared" si="81"/>
        <v>12.75</v>
      </c>
      <c r="P1074" t="s">
        <v>8280</v>
      </c>
      <c r="Q1074" s="13" t="s">
        <v>8330</v>
      </c>
      <c r="R1074" t="s">
        <v>8331</v>
      </c>
      <c r="S1074" s="17">
        <f t="shared" si="82"/>
        <v>41645.832141203704</v>
      </c>
      <c r="T1074" s="17">
        <f t="shared" si="83"/>
        <v>41675.832141203704</v>
      </c>
      <c r="U1074" s="25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7">
        <f t="shared" si="81"/>
        <v>10</v>
      </c>
      <c r="P1075" t="s">
        <v>8280</v>
      </c>
      <c r="Q1075" s="13" t="s">
        <v>8330</v>
      </c>
      <c r="R1075" t="s">
        <v>8331</v>
      </c>
      <c r="S1075" s="17">
        <f t="shared" si="82"/>
        <v>40802.964594907404</v>
      </c>
      <c r="T1075" s="17">
        <f t="shared" si="83"/>
        <v>40832.964594907404</v>
      </c>
      <c r="U1075" s="2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7">
        <f t="shared" si="81"/>
        <v>113.57</v>
      </c>
      <c r="P1076" t="s">
        <v>8280</v>
      </c>
      <c r="Q1076" s="13" t="s">
        <v>8330</v>
      </c>
      <c r="R1076" t="s">
        <v>8331</v>
      </c>
      <c r="S1076" s="17">
        <f t="shared" si="82"/>
        <v>41613.172974537039</v>
      </c>
      <c r="T1076" s="17">
        <f t="shared" si="83"/>
        <v>41643.172974537039</v>
      </c>
      <c r="U1076" s="25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7">
        <f t="shared" si="81"/>
        <v>15</v>
      </c>
      <c r="P1077" t="s">
        <v>8280</v>
      </c>
      <c r="Q1077" s="13" t="s">
        <v>8330</v>
      </c>
      <c r="R1077" t="s">
        <v>8331</v>
      </c>
      <c r="S1077" s="17">
        <f t="shared" si="82"/>
        <v>41005.904120370367</v>
      </c>
      <c r="T1077" s="17">
        <f t="shared" si="83"/>
        <v>41035.904120370367</v>
      </c>
      <c r="U1077" s="25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7">
        <f t="shared" si="81"/>
        <v>48.28</v>
      </c>
      <c r="P1078" t="s">
        <v>8280</v>
      </c>
      <c r="Q1078" s="13" t="s">
        <v>8330</v>
      </c>
      <c r="R1078" t="s">
        <v>8331</v>
      </c>
      <c r="S1078" s="17">
        <f t="shared" si="82"/>
        <v>41838.377893518518</v>
      </c>
      <c r="T1078" s="17">
        <f t="shared" si="83"/>
        <v>41893.377893518518</v>
      </c>
      <c r="U1078" s="25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7">
        <f t="shared" si="81"/>
        <v>43.98</v>
      </c>
      <c r="P1079" t="s">
        <v>8280</v>
      </c>
      <c r="Q1079" s="13" t="s">
        <v>8330</v>
      </c>
      <c r="R1079" t="s">
        <v>8331</v>
      </c>
      <c r="S1079" s="17">
        <f t="shared" si="82"/>
        <v>42353.16679398148</v>
      </c>
      <c r="T1079" s="17">
        <f t="shared" si="83"/>
        <v>42383.16679398148</v>
      </c>
      <c r="U1079" s="25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7">
        <f t="shared" si="81"/>
        <v>9</v>
      </c>
      <c r="P1080" t="s">
        <v>8280</v>
      </c>
      <c r="Q1080" s="13" t="s">
        <v>8330</v>
      </c>
      <c r="R1080" t="s">
        <v>8331</v>
      </c>
      <c r="S1080" s="17">
        <f t="shared" si="82"/>
        <v>40701.195844907408</v>
      </c>
      <c r="T1080" s="17">
        <f t="shared" si="83"/>
        <v>40746.195844907408</v>
      </c>
      <c r="U1080" s="25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7">
        <f t="shared" si="81"/>
        <v>37.67</v>
      </c>
      <c r="P1081" t="s">
        <v>8280</v>
      </c>
      <c r="Q1081" s="13" t="s">
        <v>8330</v>
      </c>
      <c r="R1081" t="s">
        <v>8331</v>
      </c>
      <c r="S1081" s="17">
        <f t="shared" si="82"/>
        <v>42479.566388888896</v>
      </c>
      <c r="T1081" s="17">
        <f t="shared" si="83"/>
        <v>42504.566388888896</v>
      </c>
      <c r="U1081" s="25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7">
        <f t="shared" si="81"/>
        <v>18.579999999999998</v>
      </c>
      <c r="P1082" t="s">
        <v>8280</v>
      </c>
      <c r="Q1082" s="13" t="s">
        <v>8330</v>
      </c>
      <c r="R1082" t="s">
        <v>8331</v>
      </c>
      <c r="S1082" s="17">
        <f t="shared" si="82"/>
        <v>41740.138113425928</v>
      </c>
      <c r="T1082" s="17">
        <f t="shared" si="83"/>
        <v>41770.138113425928</v>
      </c>
      <c r="U1082" s="25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7">
        <f t="shared" si="81"/>
        <v>3</v>
      </c>
      <c r="P1083" t="s">
        <v>8280</v>
      </c>
      <c r="Q1083" s="13" t="s">
        <v>8330</v>
      </c>
      <c r="R1083" t="s">
        <v>8331</v>
      </c>
      <c r="S1083" s="17">
        <f t="shared" si="82"/>
        <v>42002.926990740743</v>
      </c>
      <c r="T1083" s="17">
        <f t="shared" si="83"/>
        <v>42032.926990740743</v>
      </c>
      <c r="U1083" s="25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7">
        <f t="shared" si="81"/>
        <v>18.670000000000002</v>
      </c>
      <c r="P1084" t="s">
        <v>8280</v>
      </c>
      <c r="Q1084" s="13" t="s">
        <v>8330</v>
      </c>
      <c r="R1084" t="s">
        <v>8331</v>
      </c>
      <c r="S1084" s="17">
        <f t="shared" si="82"/>
        <v>41101.906111111115</v>
      </c>
      <c r="T1084" s="17">
        <f t="shared" si="83"/>
        <v>41131.906111111115</v>
      </c>
      <c r="U1084" s="25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7">
        <f t="shared" si="81"/>
        <v>410</v>
      </c>
      <c r="P1085" t="s">
        <v>8280</v>
      </c>
      <c r="Q1085" s="13" t="s">
        <v>8330</v>
      </c>
      <c r="R1085" t="s">
        <v>8331</v>
      </c>
      <c r="S1085" s="17">
        <f t="shared" si="82"/>
        <v>41793.659525462965</v>
      </c>
      <c r="T1085" s="17">
        <f t="shared" si="83"/>
        <v>41853.659525462965</v>
      </c>
      <c r="U1085" s="2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7">
        <f t="shared" si="81"/>
        <v>0</v>
      </c>
      <c r="P1086" t="s">
        <v>8280</v>
      </c>
      <c r="Q1086" s="13" t="s">
        <v>8330</v>
      </c>
      <c r="R1086" t="s">
        <v>8331</v>
      </c>
      <c r="S1086" s="17">
        <f t="shared" si="82"/>
        <v>41829.912083333329</v>
      </c>
      <c r="T1086" s="17">
        <f t="shared" si="83"/>
        <v>41859.912083333329</v>
      </c>
      <c r="U1086" s="25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7">
        <f t="shared" si="81"/>
        <v>114</v>
      </c>
      <c r="P1087" t="s">
        <v>8280</v>
      </c>
      <c r="Q1087" s="13" t="s">
        <v>8330</v>
      </c>
      <c r="R1087" t="s">
        <v>8331</v>
      </c>
      <c r="S1087" s="17">
        <f t="shared" si="82"/>
        <v>42413.671006944445</v>
      </c>
      <c r="T1087" s="17">
        <f t="shared" si="83"/>
        <v>42443.629340277781</v>
      </c>
      <c r="U1087" s="25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7">
        <f t="shared" si="81"/>
        <v>7.5</v>
      </c>
      <c r="P1088" t="s">
        <v>8280</v>
      </c>
      <c r="Q1088" s="13" t="s">
        <v>8330</v>
      </c>
      <c r="R1088" t="s">
        <v>8331</v>
      </c>
      <c r="S1088" s="17">
        <f t="shared" si="82"/>
        <v>41845.866793981484</v>
      </c>
      <c r="T1088" s="17">
        <f t="shared" si="83"/>
        <v>41875.866793981484</v>
      </c>
      <c r="U1088" s="25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7">
        <f t="shared" si="81"/>
        <v>0</v>
      </c>
      <c r="P1089" t="s">
        <v>8280</v>
      </c>
      <c r="Q1089" s="13" t="s">
        <v>8330</v>
      </c>
      <c r="R1089" t="s">
        <v>8331</v>
      </c>
      <c r="S1089" s="17">
        <f t="shared" si="82"/>
        <v>41775.713969907411</v>
      </c>
      <c r="T1089" s="17">
        <f t="shared" si="83"/>
        <v>41805.713969907411</v>
      </c>
      <c r="U1089" s="25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7">
        <f t="shared" ref="O1090:O1153" si="86">IFERROR(ROUND(E1090/M1090,2),0)</f>
        <v>43.42</v>
      </c>
      <c r="P1090" t="s">
        <v>8280</v>
      </c>
      <c r="Q1090" s="13" t="s">
        <v>8330</v>
      </c>
      <c r="R1090" t="s">
        <v>8331</v>
      </c>
      <c r="S1090" s="17">
        <f t="shared" si="82"/>
        <v>41723.799386574072</v>
      </c>
      <c r="T1090" s="17">
        <f t="shared" si="83"/>
        <v>41753.799386574072</v>
      </c>
      <c r="U1090" s="25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7">
        <f t="shared" si="86"/>
        <v>23.96</v>
      </c>
      <c r="P1091" t="s">
        <v>8280</v>
      </c>
      <c r="Q1091" s="13" t="s">
        <v>8330</v>
      </c>
      <c r="R1091" t="s">
        <v>8331</v>
      </c>
      <c r="S1091" s="17">
        <f t="shared" ref="S1091:S1154" si="87">(((K1091/60)/60)/24)+DATE(1970,1,1)</f>
        <v>42151.189525462964</v>
      </c>
      <c r="T1091" s="17">
        <f t="shared" ref="T1091:T1154" si="88">(((J1091/60)/60)/24)+DATE(1970,1,1)</f>
        <v>42181.189525462964</v>
      </c>
      <c r="U1091" s="25">
        <f t="shared" si="84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7">
        <f t="shared" si="86"/>
        <v>5</v>
      </c>
      <c r="P1092" t="s">
        <v>8280</v>
      </c>
      <c r="Q1092" s="13" t="s">
        <v>8330</v>
      </c>
      <c r="R1092" t="s">
        <v>8331</v>
      </c>
      <c r="S1092" s="17">
        <f t="shared" si="87"/>
        <v>42123.185798611114</v>
      </c>
      <c r="T1092" s="17">
        <f t="shared" si="88"/>
        <v>42153.185798611114</v>
      </c>
      <c r="U1092" s="25">
        <f t="shared" ref="U1092:U1155" si="89">YEAR(S1092)</f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7">
        <f t="shared" si="86"/>
        <v>12.5</v>
      </c>
      <c r="P1093" t="s">
        <v>8280</v>
      </c>
      <c r="Q1093" s="13" t="s">
        <v>8330</v>
      </c>
      <c r="R1093" t="s">
        <v>8331</v>
      </c>
      <c r="S1093" s="17">
        <f t="shared" si="87"/>
        <v>42440.820277777777</v>
      </c>
      <c r="T1093" s="17">
        <f t="shared" si="88"/>
        <v>42470.778611111105</v>
      </c>
      <c r="U1093" s="25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7">
        <f t="shared" si="86"/>
        <v>3</v>
      </c>
      <c r="P1094" t="s">
        <v>8280</v>
      </c>
      <c r="Q1094" s="13" t="s">
        <v>8330</v>
      </c>
      <c r="R1094" t="s">
        <v>8331</v>
      </c>
      <c r="S1094" s="17">
        <f t="shared" si="87"/>
        <v>41250.025902777779</v>
      </c>
      <c r="T1094" s="17">
        <f t="shared" si="88"/>
        <v>41280.025902777779</v>
      </c>
      <c r="U1094" s="25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7">
        <f t="shared" si="86"/>
        <v>10.56</v>
      </c>
      <c r="P1095" t="s">
        <v>8280</v>
      </c>
      <c r="Q1095" s="13" t="s">
        <v>8330</v>
      </c>
      <c r="R1095" t="s">
        <v>8331</v>
      </c>
      <c r="S1095" s="17">
        <f t="shared" si="87"/>
        <v>42396.973807870367</v>
      </c>
      <c r="T1095" s="17">
        <f t="shared" si="88"/>
        <v>42411.973807870367</v>
      </c>
      <c r="U1095" s="2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7">
        <f t="shared" si="86"/>
        <v>122</v>
      </c>
      <c r="P1096" t="s">
        <v>8280</v>
      </c>
      <c r="Q1096" s="13" t="s">
        <v>8330</v>
      </c>
      <c r="R1096" t="s">
        <v>8331</v>
      </c>
      <c r="S1096" s="17">
        <f t="shared" si="87"/>
        <v>40795.713344907403</v>
      </c>
      <c r="T1096" s="17">
        <f t="shared" si="88"/>
        <v>40825.713344907403</v>
      </c>
      <c r="U1096" s="25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7">
        <f t="shared" si="86"/>
        <v>267.81</v>
      </c>
      <c r="P1097" t="s">
        <v>8280</v>
      </c>
      <c r="Q1097" s="13" t="s">
        <v>8330</v>
      </c>
      <c r="R1097" t="s">
        <v>8331</v>
      </c>
      <c r="S1097" s="17">
        <f t="shared" si="87"/>
        <v>41486.537268518521</v>
      </c>
      <c r="T1097" s="17">
        <f t="shared" si="88"/>
        <v>41516.537268518521</v>
      </c>
      <c r="U1097" s="25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7">
        <f t="shared" si="86"/>
        <v>74.209999999999994</v>
      </c>
      <c r="P1098" t="s">
        <v>8280</v>
      </c>
      <c r="Q1098" s="13" t="s">
        <v>8330</v>
      </c>
      <c r="R1098" t="s">
        <v>8331</v>
      </c>
      <c r="S1098" s="17">
        <f t="shared" si="87"/>
        <v>41885.51798611111</v>
      </c>
      <c r="T1098" s="17">
        <f t="shared" si="88"/>
        <v>41916.145833333336</v>
      </c>
      <c r="U1098" s="25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7">
        <f t="shared" si="86"/>
        <v>6.71</v>
      </c>
      <c r="P1099" t="s">
        <v>8280</v>
      </c>
      <c r="Q1099" s="13" t="s">
        <v>8330</v>
      </c>
      <c r="R1099" t="s">
        <v>8331</v>
      </c>
      <c r="S1099" s="17">
        <f t="shared" si="87"/>
        <v>41660.792557870373</v>
      </c>
      <c r="T1099" s="17">
        <f t="shared" si="88"/>
        <v>41700.792557870373</v>
      </c>
      <c r="U1099" s="25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7">
        <f t="shared" si="86"/>
        <v>81.95</v>
      </c>
      <c r="P1100" t="s">
        <v>8280</v>
      </c>
      <c r="Q1100" s="13" t="s">
        <v>8330</v>
      </c>
      <c r="R1100" t="s">
        <v>8331</v>
      </c>
      <c r="S1100" s="17">
        <f t="shared" si="87"/>
        <v>41712.762673611112</v>
      </c>
      <c r="T1100" s="17">
        <f t="shared" si="88"/>
        <v>41742.762673611112</v>
      </c>
      <c r="U1100" s="25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7">
        <f t="shared" si="86"/>
        <v>25</v>
      </c>
      <c r="P1101" t="s">
        <v>8280</v>
      </c>
      <c r="Q1101" s="13" t="s">
        <v>8330</v>
      </c>
      <c r="R1101" t="s">
        <v>8331</v>
      </c>
      <c r="S1101" s="17">
        <f t="shared" si="87"/>
        <v>42107.836435185185</v>
      </c>
      <c r="T1101" s="17">
        <f t="shared" si="88"/>
        <v>42137.836435185185</v>
      </c>
      <c r="U1101" s="25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7">
        <f t="shared" si="86"/>
        <v>10</v>
      </c>
      <c r="P1102" t="s">
        <v>8280</v>
      </c>
      <c r="Q1102" s="13" t="s">
        <v>8330</v>
      </c>
      <c r="R1102" t="s">
        <v>8331</v>
      </c>
      <c r="S1102" s="17">
        <f t="shared" si="87"/>
        <v>42384.110775462963</v>
      </c>
      <c r="T1102" s="17">
        <f t="shared" si="88"/>
        <v>42414.110775462963</v>
      </c>
      <c r="U1102" s="25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7">
        <f t="shared" si="86"/>
        <v>6.83</v>
      </c>
      <c r="P1103" t="s">
        <v>8280</v>
      </c>
      <c r="Q1103" s="13" t="s">
        <v>8330</v>
      </c>
      <c r="R1103" t="s">
        <v>8331</v>
      </c>
      <c r="S1103" s="17">
        <f t="shared" si="87"/>
        <v>42538.77243055556</v>
      </c>
      <c r="T1103" s="17">
        <f t="shared" si="88"/>
        <v>42565.758333333331</v>
      </c>
      <c r="U1103" s="25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7">
        <f t="shared" si="86"/>
        <v>17.71</v>
      </c>
      <c r="P1104" t="s">
        <v>8280</v>
      </c>
      <c r="Q1104" s="13" t="s">
        <v>8330</v>
      </c>
      <c r="R1104" t="s">
        <v>8331</v>
      </c>
      <c r="S1104" s="17">
        <f t="shared" si="87"/>
        <v>41577.045428240745</v>
      </c>
      <c r="T1104" s="17">
        <f t="shared" si="88"/>
        <v>41617.249305555553</v>
      </c>
      <c r="U1104" s="25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7">
        <f t="shared" si="86"/>
        <v>16.2</v>
      </c>
      <c r="P1105" t="s">
        <v>8280</v>
      </c>
      <c r="Q1105" s="13" t="s">
        <v>8330</v>
      </c>
      <c r="R1105" t="s">
        <v>8331</v>
      </c>
      <c r="S1105" s="17">
        <f t="shared" si="87"/>
        <v>42479.22210648148</v>
      </c>
      <c r="T1105" s="17">
        <f t="shared" si="88"/>
        <v>42539.22210648148</v>
      </c>
      <c r="U1105" s="2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7">
        <f t="shared" si="86"/>
        <v>80.3</v>
      </c>
      <c r="P1106" t="s">
        <v>8280</v>
      </c>
      <c r="Q1106" s="13" t="s">
        <v>8330</v>
      </c>
      <c r="R1106" t="s">
        <v>8331</v>
      </c>
      <c r="S1106" s="17">
        <f t="shared" si="87"/>
        <v>41771.40996527778</v>
      </c>
      <c r="T1106" s="17">
        <f t="shared" si="88"/>
        <v>41801.40996527778</v>
      </c>
      <c r="U1106" s="25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7">
        <f t="shared" si="86"/>
        <v>71.55</v>
      </c>
      <c r="P1107" t="s">
        <v>8280</v>
      </c>
      <c r="Q1107" s="13" t="s">
        <v>8330</v>
      </c>
      <c r="R1107" t="s">
        <v>8331</v>
      </c>
      <c r="S1107" s="17">
        <f t="shared" si="87"/>
        <v>41692.135729166665</v>
      </c>
      <c r="T1107" s="17">
        <f t="shared" si="88"/>
        <v>41722.0940625</v>
      </c>
      <c r="U1107" s="25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7">
        <f t="shared" si="86"/>
        <v>23.57</v>
      </c>
      <c r="P1108" t="s">
        <v>8280</v>
      </c>
      <c r="Q1108" s="13" t="s">
        <v>8330</v>
      </c>
      <c r="R1108" t="s">
        <v>8331</v>
      </c>
      <c r="S1108" s="17">
        <f t="shared" si="87"/>
        <v>40973.740451388891</v>
      </c>
      <c r="T1108" s="17">
        <f t="shared" si="88"/>
        <v>41003.698784722219</v>
      </c>
      <c r="U1108" s="25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7">
        <f t="shared" si="86"/>
        <v>0</v>
      </c>
      <c r="P1109" t="s">
        <v>8280</v>
      </c>
      <c r="Q1109" s="13" t="s">
        <v>8330</v>
      </c>
      <c r="R1109" t="s">
        <v>8331</v>
      </c>
      <c r="S1109" s="17">
        <f t="shared" si="87"/>
        <v>41813.861388888887</v>
      </c>
      <c r="T1109" s="17">
        <f t="shared" si="88"/>
        <v>41843.861388888887</v>
      </c>
      <c r="U1109" s="25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7">
        <f t="shared" si="86"/>
        <v>34.880000000000003</v>
      </c>
      <c r="P1110" t="s">
        <v>8280</v>
      </c>
      <c r="Q1110" s="13" t="s">
        <v>8330</v>
      </c>
      <c r="R1110" t="s">
        <v>8331</v>
      </c>
      <c r="S1110" s="17">
        <f t="shared" si="87"/>
        <v>40952.636979166666</v>
      </c>
      <c r="T1110" s="17">
        <f t="shared" si="88"/>
        <v>41012.595312500001</v>
      </c>
      <c r="U1110" s="25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7">
        <f t="shared" si="86"/>
        <v>15</v>
      </c>
      <c r="P1111" t="s">
        <v>8280</v>
      </c>
      <c r="Q1111" s="13" t="s">
        <v>8330</v>
      </c>
      <c r="R1111" t="s">
        <v>8331</v>
      </c>
      <c r="S1111" s="17">
        <f t="shared" si="87"/>
        <v>42662.752199074079</v>
      </c>
      <c r="T1111" s="17">
        <f t="shared" si="88"/>
        <v>42692.793865740736</v>
      </c>
      <c r="U1111" s="25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7">
        <f t="shared" si="86"/>
        <v>23.18</v>
      </c>
      <c r="P1112" t="s">
        <v>8280</v>
      </c>
      <c r="Q1112" s="13" t="s">
        <v>8330</v>
      </c>
      <c r="R1112" t="s">
        <v>8331</v>
      </c>
      <c r="S1112" s="17">
        <f t="shared" si="87"/>
        <v>41220.933124999996</v>
      </c>
      <c r="T1112" s="17">
        <f t="shared" si="88"/>
        <v>41250.933124999996</v>
      </c>
      <c r="U1112" s="25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7">
        <f t="shared" si="86"/>
        <v>1</v>
      </c>
      <c r="P1113" t="s">
        <v>8280</v>
      </c>
      <c r="Q1113" s="13" t="s">
        <v>8330</v>
      </c>
      <c r="R1113" t="s">
        <v>8331</v>
      </c>
      <c r="S1113" s="17">
        <f t="shared" si="87"/>
        <v>42347.203587962969</v>
      </c>
      <c r="T1113" s="17">
        <f t="shared" si="88"/>
        <v>42377.203587962969</v>
      </c>
      <c r="U1113" s="25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7">
        <f t="shared" si="86"/>
        <v>100.23</v>
      </c>
      <c r="P1114" t="s">
        <v>8280</v>
      </c>
      <c r="Q1114" s="13" t="s">
        <v>8330</v>
      </c>
      <c r="R1114" t="s">
        <v>8331</v>
      </c>
      <c r="S1114" s="17">
        <f t="shared" si="87"/>
        <v>41963.759386574078</v>
      </c>
      <c r="T1114" s="17">
        <f t="shared" si="88"/>
        <v>42023.354166666672</v>
      </c>
      <c r="U1114" s="25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7">
        <f t="shared" si="86"/>
        <v>5</v>
      </c>
      <c r="P1115" t="s">
        <v>8280</v>
      </c>
      <c r="Q1115" s="13" t="s">
        <v>8330</v>
      </c>
      <c r="R1115" t="s">
        <v>8331</v>
      </c>
      <c r="S1115" s="17">
        <f t="shared" si="87"/>
        <v>41835.977083333331</v>
      </c>
      <c r="T1115" s="17">
        <f t="shared" si="88"/>
        <v>41865.977083333331</v>
      </c>
      <c r="U1115" s="2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7">
        <f t="shared" si="86"/>
        <v>3.33</v>
      </c>
      <c r="P1116" t="s">
        <v>8280</v>
      </c>
      <c r="Q1116" s="13" t="s">
        <v>8330</v>
      </c>
      <c r="R1116" t="s">
        <v>8331</v>
      </c>
      <c r="S1116" s="17">
        <f t="shared" si="87"/>
        <v>41526.345914351856</v>
      </c>
      <c r="T1116" s="17">
        <f t="shared" si="88"/>
        <v>41556.345914351856</v>
      </c>
      <c r="U1116" s="25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7">
        <f t="shared" si="86"/>
        <v>13.25</v>
      </c>
      <c r="P1117" t="s">
        <v>8280</v>
      </c>
      <c r="Q1117" s="13" t="s">
        <v>8330</v>
      </c>
      <c r="R1117" t="s">
        <v>8331</v>
      </c>
      <c r="S1117" s="17">
        <f t="shared" si="87"/>
        <v>42429.695543981477</v>
      </c>
      <c r="T1117" s="17">
        <f t="shared" si="88"/>
        <v>42459.653877314813</v>
      </c>
      <c r="U1117" s="25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7">
        <f t="shared" si="86"/>
        <v>17.850000000000001</v>
      </c>
      <c r="P1118" t="s">
        <v>8280</v>
      </c>
      <c r="Q1118" s="13" t="s">
        <v>8330</v>
      </c>
      <c r="R1118" t="s">
        <v>8331</v>
      </c>
      <c r="S1118" s="17">
        <f t="shared" si="87"/>
        <v>41009.847314814811</v>
      </c>
      <c r="T1118" s="17">
        <f t="shared" si="88"/>
        <v>41069.847314814811</v>
      </c>
      <c r="U1118" s="25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7">
        <f t="shared" si="86"/>
        <v>10.38</v>
      </c>
      <c r="P1119" t="s">
        <v>8280</v>
      </c>
      <c r="Q1119" s="13" t="s">
        <v>8330</v>
      </c>
      <c r="R1119" t="s">
        <v>8331</v>
      </c>
      <c r="S1119" s="17">
        <f t="shared" si="87"/>
        <v>42333.598530092597</v>
      </c>
      <c r="T1119" s="17">
        <f t="shared" si="88"/>
        <v>42363.598530092597</v>
      </c>
      <c r="U1119" s="25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7">
        <f t="shared" si="86"/>
        <v>36.33</v>
      </c>
      <c r="P1120" t="s">
        <v>8280</v>
      </c>
      <c r="Q1120" s="13" t="s">
        <v>8330</v>
      </c>
      <c r="R1120" t="s">
        <v>8331</v>
      </c>
      <c r="S1120" s="17">
        <f t="shared" si="87"/>
        <v>41704.16642361111</v>
      </c>
      <c r="T1120" s="17">
        <f t="shared" si="88"/>
        <v>41734.124756944446</v>
      </c>
      <c r="U1120" s="25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7">
        <f t="shared" si="86"/>
        <v>5</v>
      </c>
      <c r="P1121" t="s">
        <v>8280</v>
      </c>
      <c r="Q1121" s="13" t="s">
        <v>8330</v>
      </c>
      <c r="R1121" t="s">
        <v>8331</v>
      </c>
      <c r="S1121" s="17">
        <f t="shared" si="87"/>
        <v>41722.792407407411</v>
      </c>
      <c r="T1121" s="17">
        <f t="shared" si="88"/>
        <v>41735.792407407411</v>
      </c>
      <c r="U1121" s="25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7">
        <f t="shared" si="86"/>
        <v>0</v>
      </c>
      <c r="P1122" t="s">
        <v>8280</v>
      </c>
      <c r="Q1122" s="13" t="s">
        <v>8330</v>
      </c>
      <c r="R1122" t="s">
        <v>8331</v>
      </c>
      <c r="S1122" s="17">
        <f t="shared" si="87"/>
        <v>40799.872685185182</v>
      </c>
      <c r="T1122" s="17">
        <f t="shared" si="88"/>
        <v>40844.872685185182</v>
      </c>
      <c r="U1122" s="25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7">
        <f t="shared" si="86"/>
        <v>5.8</v>
      </c>
      <c r="P1123" t="s">
        <v>8280</v>
      </c>
      <c r="Q1123" s="13" t="s">
        <v>8330</v>
      </c>
      <c r="R1123" t="s">
        <v>8331</v>
      </c>
      <c r="S1123" s="17">
        <f t="shared" si="87"/>
        <v>42412.934212962966</v>
      </c>
      <c r="T1123" s="17">
        <f t="shared" si="88"/>
        <v>42442.892546296294</v>
      </c>
      <c r="U1123" s="25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7">
        <f t="shared" si="86"/>
        <v>0</v>
      </c>
      <c r="P1124" t="s">
        <v>8280</v>
      </c>
      <c r="Q1124" s="13" t="s">
        <v>8330</v>
      </c>
      <c r="R1124" t="s">
        <v>8331</v>
      </c>
      <c r="S1124" s="17">
        <f t="shared" si="87"/>
        <v>41410.703993055555</v>
      </c>
      <c r="T1124" s="17">
        <f t="shared" si="88"/>
        <v>41424.703993055555</v>
      </c>
      <c r="U1124" s="25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7">
        <f t="shared" si="86"/>
        <v>3.67</v>
      </c>
      <c r="P1125" t="s">
        <v>8280</v>
      </c>
      <c r="Q1125" s="13" t="s">
        <v>8330</v>
      </c>
      <c r="R1125" t="s">
        <v>8331</v>
      </c>
      <c r="S1125" s="17">
        <f t="shared" si="87"/>
        <v>41718.5237037037</v>
      </c>
      <c r="T1125" s="17">
        <f t="shared" si="88"/>
        <v>41748.5237037037</v>
      </c>
      <c r="U1125" s="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7">
        <f t="shared" si="86"/>
        <v>60.71</v>
      </c>
      <c r="P1126" t="s">
        <v>8281</v>
      </c>
      <c r="Q1126" s="13" t="s">
        <v>8330</v>
      </c>
      <c r="R1126" t="s">
        <v>8332</v>
      </c>
      <c r="S1126" s="17">
        <f t="shared" si="87"/>
        <v>42094.667256944449</v>
      </c>
      <c r="T1126" s="17">
        <f t="shared" si="88"/>
        <v>42124.667256944449</v>
      </c>
      <c r="U1126" s="25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7">
        <f t="shared" si="86"/>
        <v>0</v>
      </c>
      <c r="P1127" t="s">
        <v>8281</v>
      </c>
      <c r="Q1127" s="13" t="s">
        <v>8330</v>
      </c>
      <c r="R1127" t="s">
        <v>8332</v>
      </c>
      <c r="S1127" s="17">
        <f t="shared" si="87"/>
        <v>42212.624189814815</v>
      </c>
      <c r="T1127" s="17">
        <f t="shared" si="88"/>
        <v>42272.624189814815</v>
      </c>
      <c r="U1127" s="25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7">
        <f t="shared" si="86"/>
        <v>5</v>
      </c>
      <c r="P1128" t="s">
        <v>8281</v>
      </c>
      <c r="Q1128" s="13" t="s">
        <v>8330</v>
      </c>
      <c r="R1128" t="s">
        <v>8332</v>
      </c>
      <c r="S1128" s="17">
        <f t="shared" si="87"/>
        <v>42535.327476851846</v>
      </c>
      <c r="T1128" s="17">
        <f t="shared" si="88"/>
        <v>42565.327476851846</v>
      </c>
      <c r="U1128" s="25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7">
        <f t="shared" si="86"/>
        <v>25.43</v>
      </c>
      <c r="P1129" t="s">
        <v>8281</v>
      </c>
      <c r="Q1129" s="13" t="s">
        <v>8330</v>
      </c>
      <c r="R1129" t="s">
        <v>8332</v>
      </c>
      <c r="S1129" s="17">
        <f t="shared" si="87"/>
        <v>41926.854166666664</v>
      </c>
      <c r="T1129" s="17">
        <f t="shared" si="88"/>
        <v>41957.895833333328</v>
      </c>
      <c r="U1129" s="25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7">
        <f t="shared" si="86"/>
        <v>1</v>
      </c>
      <c r="P1130" t="s">
        <v>8281</v>
      </c>
      <c r="Q1130" s="13" t="s">
        <v>8330</v>
      </c>
      <c r="R1130" t="s">
        <v>8332</v>
      </c>
      <c r="S1130" s="17">
        <f t="shared" si="87"/>
        <v>41828.649502314816</v>
      </c>
      <c r="T1130" s="17">
        <f t="shared" si="88"/>
        <v>41858.649502314816</v>
      </c>
      <c r="U1130" s="25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7">
        <f t="shared" si="86"/>
        <v>10.5</v>
      </c>
      <c r="P1131" t="s">
        <v>8281</v>
      </c>
      <c r="Q1131" s="13" t="s">
        <v>8330</v>
      </c>
      <c r="R1131" t="s">
        <v>8332</v>
      </c>
      <c r="S1131" s="17">
        <f t="shared" si="87"/>
        <v>42496.264965277776</v>
      </c>
      <c r="T1131" s="17">
        <f t="shared" si="88"/>
        <v>42526.264965277776</v>
      </c>
      <c r="U1131" s="25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7">
        <f t="shared" si="86"/>
        <v>3.67</v>
      </c>
      <c r="P1132" t="s">
        <v>8281</v>
      </c>
      <c r="Q1132" s="13" t="s">
        <v>8330</v>
      </c>
      <c r="R1132" t="s">
        <v>8332</v>
      </c>
      <c r="S1132" s="17">
        <f t="shared" si="87"/>
        <v>41908.996527777781</v>
      </c>
      <c r="T1132" s="17">
        <f t="shared" si="88"/>
        <v>41969.038194444445</v>
      </c>
      <c r="U1132" s="25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7">
        <f t="shared" si="86"/>
        <v>0</v>
      </c>
      <c r="P1133" t="s">
        <v>8281</v>
      </c>
      <c r="Q1133" s="13" t="s">
        <v>8330</v>
      </c>
      <c r="R1133" t="s">
        <v>8332</v>
      </c>
      <c r="S1133" s="17">
        <f t="shared" si="87"/>
        <v>42332.908194444448</v>
      </c>
      <c r="T1133" s="17">
        <f t="shared" si="88"/>
        <v>42362.908194444448</v>
      </c>
      <c r="U1133" s="25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7">
        <f t="shared" si="86"/>
        <v>110.62</v>
      </c>
      <c r="P1134" t="s">
        <v>8281</v>
      </c>
      <c r="Q1134" s="13" t="s">
        <v>8330</v>
      </c>
      <c r="R1134" t="s">
        <v>8332</v>
      </c>
      <c r="S1134" s="17">
        <f t="shared" si="87"/>
        <v>42706.115405092598</v>
      </c>
      <c r="T1134" s="17">
        <f t="shared" si="88"/>
        <v>42736.115405092598</v>
      </c>
      <c r="U1134" s="25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7">
        <f t="shared" si="86"/>
        <v>20</v>
      </c>
      <c r="P1135" t="s">
        <v>8281</v>
      </c>
      <c r="Q1135" s="13" t="s">
        <v>8330</v>
      </c>
      <c r="R1135" t="s">
        <v>8332</v>
      </c>
      <c r="S1135" s="17">
        <f t="shared" si="87"/>
        <v>41821.407187500001</v>
      </c>
      <c r="T1135" s="17">
        <f t="shared" si="88"/>
        <v>41851.407187500001</v>
      </c>
      <c r="U1135" s="2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7">
        <f t="shared" si="86"/>
        <v>1</v>
      </c>
      <c r="P1136" t="s">
        <v>8281</v>
      </c>
      <c r="Q1136" s="13" t="s">
        <v>8330</v>
      </c>
      <c r="R1136" t="s">
        <v>8332</v>
      </c>
      <c r="S1136" s="17">
        <f t="shared" si="87"/>
        <v>41958.285046296296</v>
      </c>
      <c r="T1136" s="17">
        <f t="shared" si="88"/>
        <v>41972.189583333333</v>
      </c>
      <c r="U1136" s="25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7">
        <f t="shared" si="86"/>
        <v>50</v>
      </c>
      <c r="P1137" t="s">
        <v>8281</v>
      </c>
      <c r="Q1137" s="13" t="s">
        <v>8330</v>
      </c>
      <c r="R1137" t="s">
        <v>8332</v>
      </c>
      <c r="S1137" s="17">
        <f t="shared" si="87"/>
        <v>42558.989513888882</v>
      </c>
      <c r="T1137" s="17">
        <f t="shared" si="88"/>
        <v>42588.989513888882</v>
      </c>
      <c r="U1137" s="25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7">
        <f t="shared" si="86"/>
        <v>45</v>
      </c>
      <c r="P1138" t="s">
        <v>8281</v>
      </c>
      <c r="Q1138" s="13" t="s">
        <v>8330</v>
      </c>
      <c r="R1138" t="s">
        <v>8332</v>
      </c>
      <c r="S1138" s="17">
        <f t="shared" si="87"/>
        <v>42327.671631944439</v>
      </c>
      <c r="T1138" s="17">
        <f t="shared" si="88"/>
        <v>42357.671631944439</v>
      </c>
      <c r="U1138" s="25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7">
        <f t="shared" si="86"/>
        <v>253.21</v>
      </c>
      <c r="P1139" t="s">
        <v>8281</v>
      </c>
      <c r="Q1139" s="13" t="s">
        <v>8330</v>
      </c>
      <c r="R1139" t="s">
        <v>8332</v>
      </c>
      <c r="S1139" s="17">
        <f t="shared" si="87"/>
        <v>42453.819687499999</v>
      </c>
      <c r="T1139" s="17">
        <f t="shared" si="88"/>
        <v>42483.819687499999</v>
      </c>
      <c r="U1139" s="25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7">
        <f t="shared" si="86"/>
        <v>31.25</v>
      </c>
      <c r="P1140" t="s">
        <v>8281</v>
      </c>
      <c r="Q1140" s="13" t="s">
        <v>8330</v>
      </c>
      <c r="R1140" t="s">
        <v>8332</v>
      </c>
      <c r="S1140" s="17">
        <f t="shared" si="87"/>
        <v>42736.9066087963</v>
      </c>
      <c r="T1140" s="17">
        <f t="shared" si="88"/>
        <v>42756.9066087963</v>
      </c>
      <c r="U1140" s="25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7">
        <f t="shared" si="86"/>
        <v>5</v>
      </c>
      <c r="P1141" t="s">
        <v>8281</v>
      </c>
      <c r="Q1141" s="13" t="s">
        <v>8330</v>
      </c>
      <c r="R1141" t="s">
        <v>8332</v>
      </c>
      <c r="S1141" s="17">
        <f t="shared" si="87"/>
        <v>41975.347523148142</v>
      </c>
      <c r="T1141" s="17">
        <f t="shared" si="88"/>
        <v>42005.347523148142</v>
      </c>
      <c r="U1141" s="25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7">
        <f t="shared" si="86"/>
        <v>0</v>
      </c>
      <c r="P1142" t="s">
        <v>8281</v>
      </c>
      <c r="Q1142" s="13" t="s">
        <v>8330</v>
      </c>
      <c r="R1142" t="s">
        <v>8332</v>
      </c>
      <c r="S1142" s="17">
        <f t="shared" si="87"/>
        <v>42192.462048611109</v>
      </c>
      <c r="T1142" s="17">
        <f t="shared" si="88"/>
        <v>42222.462048611109</v>
      </c>
      <c r="U1142" s="25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7">
        <f t="shared" si="86"/>
        <v>0</v>
      </c>
      <c r="P1143" t="s">
        <v>8281</v>
      </c>
      <c r="Q1143" s="13" t="s">
        <v>8330</v>
      </c>
      <c r="R1143" t="s">
        <v>8332</v>
      </c>
      <c r="S1143" s="17">
        <f t="shared" si="87"/>
        <v>42164.699652777781</v>
      </c>
      <c r="T1143" s="17">
        <f t="shared" si="88"/>
        <v>42194.699652777781</v>
      </c>
      <c r="U1143" s="25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7">
        <f t="shared" si="86"/>
        <v>0</v>
      </c>
      <c r="P1144" t="s">
        <v>8281</v>
      </c>
      <c r="Q1144" s="13" t="s">
        <v>8330</v>
      </c>
      <c r="R1144" t="s">
        <v>8332</v>
      </c>
      <c r="S1144" s="17">
        <f t="shared" si="87"/>
        <v>42022.006099537044</v>
      </c>
      <c r="T1144" s="17">
        <f t="shared" si="88"/>
        <v>42052.006099537044</v>
      </c>
      <c r="U1144" s="25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7">
        <f t="shared" si="86"/>
        <v>23.25</v>
      </c>
      <c r="P1145" t="s">
        <v>8281</v>
      </c>
      <c r="Q1145" s="13" t="s">
        <v>8330</v>
      </c>
      <c r="R1145" t="s">
        <v>8332</v>
      </c>
      <c r="S1145" s="17">
        <f t="shared" si="87"/>
        <v>42325.19358796296</v>
      </c>
      <c r="T1145" s="17">
        <f t="shared" si="88"/>
        <v>42355.19358796296</v>
      </c>
      <c r="U1145" s="2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7">
        <f t="shared" si="86"/>
        <v>0</v>
      </c>
      <c r="P1146" t="s">
        <v>8282</v>
      </c>
      <c r="Q1146" s="13" t="s">
        <v>8333</v>
      </c>
      <c r="R1146" t="s">
        <v>8334</v>
      </c>
      <c r="S1146" s="17">
        <f t="shared" si="87"/>
        <v>42093.181944444441</v>
      </c>
      <c r="T1146" s="17">
        <f t="shared" si="88"/>
        <v>42123.181944444441</v>
      </c>
      <c r="U1146" s="25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7">
        <f t="shared" si="86"/>
        <v>100</v>
      </c>
      <c r="P1147" t="s">
        <v>8282</v>
      </c>
      <c r="Q1147" s="13" t="s">
        <v>8333</v>
      </c>
      <c r="R1147" t="s">
        <v>8334</v>
      </c>
      <c r="S1147" s="17">
        <f t="shared" si="87"/>
        <v>41854.747592592597</v>
      </c>
      <c r="T1147" s="17">
        <f t="shared" si="88"/>
        <v>41914.747592592597</v>
      </c>
      <c r="U1147" s="25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7">
        <f t="shared" si="86"/>
        <v>44.17</v>
      </c>
      <c r="P1148" t="s">
        <v>8282</v>
      </c>
      <c r="Q1148" s="13" t="s">
        <v>8333</v>
      </c>
      <c r="R1148" t="s">
        <v>8334</v>
      </c>
      <c r="S1148" s="17">
        <f t="shared" si="87"/>
        <v>41723.9533912037</v>
      </c>
      <c r="T1148" s="17">
        <f t="shared" si="88"/>
        <v>41761.9533912037</v>
      </c>
      <c r="U1148" s="25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7">
        <f t="shared" si="86"/>
        <v>0</v>
      </c>
      <c r="P1149" t="s">
        <v>8282</v>
      </c>
      <c r="Q1149" s="13" t="s">
        <v>8333</v>
      </c>
      <c r="R1149" t="s">
        <v>8334</v>
      </c>
      <c r="S1149" s="17">
        <f t="shared" si="87"/>
        <v>41871.972025462965</v>
      </c>
      <c r="T1149" s="17">
        <f t="shared" si="88"/>
        <v>41931.972025462965</v>
      </c>
      <c r="U1149" s="25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7">
        <f t="shared" si="86"/>
        <v>24.33</v>
      </c>
      <c r="P1150" t="s">
        <v>8282</v>
      </c>
      <c r="Q1150" s="13" t="s">
        <v>8333</v>
      </c>
      <c r="R1150" t="s">
        <v>8334</v>
      </c>
      <c r="S1150" s="17">
        <f t="shared" si="87"/>
        <v>42675.171076388884</v>
      </c>
      <c r="T1150" s="17">
        <f t="shared" si="88"/>
        <v>42705.212743055556</v>
      </c>
      <c r="U1150" s="25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7">
        <f t="shared" si="86"/>
        <v>37.5</v>
      </c>
      <c r="P1151" t="s">
        <v>8282</v>
      </c>
      <c r="Q1151" s="13" t="s">
        <v>8333</v>
      </c>
      <c r="R1151" t="s">
        <v>8334</v>
      </c>
      <c r="S1151" s="17">
        <f t="shared" si="87"/>
        <v>42507.71025462963</v>
      </c>
      <c r="T1151" s="17">
        <f t="shared" si="88"/>
        <v>42537.71025462963</v>
      </c>
      <c r="U1151" s="25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7">
        <f t="shared" si="86"/>
        <v>42</v>
      </c>
      <c r="P1152" t="s">
        <v>8282</v>
      </c>
      <c r="Q1152" s="13" t="s">
        <v>8333</v>
      </c>
      <c r="R1152" t="s">
        <v>8334</v>
      </c>
      <c r="S1152" s="17">
        <f t="shared" si="87"/>
        <v>42317.954571759255</v>
      </c>
      <c r="T1152" s="17">
        <f t="shared" si="88"/>
        <v>42377.954571759255</v>
      </c>
      <c r="U1152" s="25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7">
        <f t="shared" si="86"/>
        <v>0</v>
      </c>
      <c r="P1153" t="s">
        <v>8282</v>
      </c>
      <c r="Q1153" s="13" t="s">
        <v>8333</v>
      </c>
      <c r="R1153" t="s">
        <v>8334</v>
      </c>
      <c r="S1153" s="17">
        <f t="shared" si="87"/>
        <v>42224.102581018517</v>
      </c>
      <c r="T1153" s="17">
        <f t="shared" si="88"/>
        <v>42254.102581018517</v>
      </c>
      <c r="U1153" s="25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7">
        <f t="shared" ref="O1154:O1217" si="91">IFERROR(ROUND(E1154/M1154,2),0)</f>
        <v>60.73</v>
      </c>
      <c r="P1154" t="s">
        <v>8282</v>
      </c>
      <c r="Q1154" s="13" t="s">
        <v>8333</v>
      </c>
      <c r="R1154" t="s">
        <v>8334</v>
      </c>
      <c r="S1154" s="17">
        <f t="shared" si="87"/>
        <v>42109.709629629629</v>
      </c>
      <c r="T1154" s="17">
        <f t="shared" si="88"/>
        <v>42139.709629629629</v>
      </c>
      <c r="U1154" s="25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7">
        <f t="shared" si="91"/>
        <v>50</v>
      </c>
      <c r="P1155" t="s">
        <v>8282</v>
      </c>
      <c r="Q1155" s="13" t="s">
        <v>8333</v>
      </c>
      <c r="R1155" t="s">
        <v>8334</v>
      </c>
      <c r="S1155" s="17">
        <f t="shared" ref="S1155:S1218" si="92">(((K1155/60)/60)/24)+DATE(1970,1,1)</f>
        <v>42143.714178240742</v>
      </c>
      <c r="T1155" s="17">
        <f t="shared" ref="T1155:T1218" si="93">(((J1155/60)/60)/24)+DATE(1970,1,1)</f>
        <v>42173.714178240742</v>
      </c>
      <c r="U1155" s="25">
        <f t="shared" si="89"/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7">
        <f t="shared" si="91"/>
        <v>108.33</v>
      </c>
      <c r="P1156" t="s">
        <v>8282</v>
      </c>
      <c r="Q1156" s="13" t="s">
        <v>8333</v>
      </c>
      <c r="R1156" t="s">
        <v>8334</v>
      </c>
      <c r="S1156" s="17">
        <f t="shared" si="92"/>
        <v>42223.108865740738</v>
      </c>
      <c r="T1156" s="17">
        <f t="shared" si="93"/>
        <v>42253.108865740738</v>
      </c>
      <c r="U1156" s="25">
        <f t="shared" ref="U1156:U1219" si="94">YEAR(S1156)</f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7">
        <f t="shared" si="91"/>
        <v>23.5</v>
      </c>
      <c r="P1157" t="s">
        <v>8282</v>
      </c>
      <c r="Q1157" s="13" t="s">
        <v>8333</v>
      </c>
      <c r="R1157" t="s">
        <v>8334</v>
      </c>
      <c r="S1157" s="17">
        <f t="shared" si="92"/>
        <v>41835.763981481483</v>
      </c>
      <c r="T1157" s="17">
        <f t="shared" si="93"/>
        <v>41865.763981481483</v>
      </c>
      <c r="U1157" s="25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7">
        <f t="shared" si="91"/>
        <v>0</v>
      </c>
      <c r="P1158" t="s">
        <v>8282</v>
      </c>
      <c r="Q1158" s="13" t="s">
        <v>8333</v>
      </c>
      <c r="R1158" t="s">
        <v>8334</v>
      </c>
      <c r="S1158" s="17">
        <f t="shared" si="92"/>
        <v>42029.07131944444</v>
      </c>
      <c r="T1158" s="17">
        <f t="shared" si="93"/>
        <v>42059.07131944444</v>
      </c>
      <c r="U1158" s="25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7">
        <f t="shared" si="91"/>
        <v>50.33</v>
      </c>
      <c r="P1159" t="s">
        <v>8282</v>
      </c>
      <c r="Q1159" s="13" t="s">
        <v>8333</v>
      </c>
      <c r="R1159" t="s">
        <v>8334</v>
      </c>
      <c r="S1159" s="17">
        <f t="shared" si="92"/>
        <v>41918.628240740742</v>
      </c>
      <c r="T1159" s="17">
        <f t="shared" si="93"/>
        <v>41978.669907407413</v>
      </c>
      <c r="U1159" s="25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7">
        <f t="shared" si="91"/>
        <v>11.67</v>
      </c>
      <c r="P1160" t="s">
        <v>8282</v>
      </c>
      <c r="Q1160" s="13" t="s">
        <v>8333</v>
      </c>
      <c r="R1160" t="s">
        <v>8334</v>
      </c>
      <c r="S1160" s="17">
        <f t="shared" si="92"/>
        <v>41952.09175925926</v>
      </c>
      <c r="T1160" s="17">
        <f t="shared" si="93"/>
        <v>41982.09175925926</v>
      </c>
      <c r="U1160" s="25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7">
        <f t="shared" si="91"/>
        <v>0</v>
      </c>
      <c r="P1161" t="s">
        <v>8282</v>
      </c>
      <c r="Q1161" s="13" t="s">
        <v>8333</v>
      </c>
      <c r="R1161" t="s">
        <v>8334</v>
      </c>
      <c r="S1161" s="17">
        <f t="shared" si="92"/>
        <v>42154.726446759261</v>
      </c>
      <c r="T1161" s="17">
        <f t="shared" si="93"/>
        <v>42185.65625</v>
      </c>
      <c r="U1161" s="25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7">
        <f t="shared" si="91"/>
        <v>60.79</v>
      </c>
      <c r="P1162" t="s">
        <v>8282</v>
      </c>
      <c r="Q1162" s="13" t="s">
        <v>8333</v>
      </c>
      <c r="R1162" t="s">
        <v>8334</v>
      </c>
      <c r="S1162" s="17">
        <f t="shared" si="92"/>
        <v>42061.154930555553</v>
      </c>
      <c r="T1162" s="17">
        <f t="shared" si="93"/>
        <v>42091.113263888896</v>
      </c>
      <c r="U1162" s="25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7">
        <f t="shared" si="91"/>
        <v>0</v>
      </c>
      <c r="P1163" t="s">
        <v>8282</v>
      </c>
      <c r="Q1163" s="13" t="s">
        <v>8333</v>
      </c>
      <c r="R1163" t="s">
        <v>8334</v>
      </c>
      <c r="S1163" s="17">
        <f t="shared" si="92"/>
        <v>42122.629502314812</v>
      </c>
      <c r="T1163" s="17">
        <f t="shared" si="93"/>
        <v>42143.629502314812</v>
      </c>
      <c r="U1163" s="25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7">
        <f t="shared" si="91"/>
        <v>17.5</v>
      </c>
      <c r="P1164" t="s">
        <v>8282</v>
      </c>
      <c r="Q1164" s="13" t="s">
        <v>8333</v>
      </c>
      <c r="R1164" t="s">
        <v>8334</v>
      </c>
      <c r="S1164" s="17">
        <f t="shared" si="92"/>
        <v>41876.683611111112</v>
      </c>
      <c r="T1164" s="17">
        <f t="shared" si="93"/>
        <v>41907.683611111112</v>
      </c>
      <c r="U1164" s="25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7">
        <f t="shared" si="91"/>
        <v>0</v>
      </c>
      <c r="P1165" t="s">
        <v>8282</v>
      </c>
      <c r="Q1165" s="13" t="s">
        <v>8333</v>
      </c>
      <c r="R1165" t="s">
        <v>8334</v>
      </c>
      <c r="S1165" s="17">
        <f t="shared" si="92"/>
        <v>41830.723611111112</v>
      </c>
      <c r="T1165" s="17">
        <f t="shared" si="93"/>
        <v>41860.723611111112</v>
      </c>
      <c r="U1165" s="2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7">
        <f t="shared" si="91"/>
        <v>0</v>
      </c>
      <c r="P1166" t="s">
        <v>8282</v>
      </c>
      <c r="Q1166" s="13" t="s">
        <v>8333</v>
      </c>
      <c r="R1166" t="s">
        <v>8334</v>
      </c>
      <c r="S1166" s="17">
        <f t="shared" si="92"/>
        <v>42509.724328703705</v>
      </c>
      <c r="T1166" s="17">
        <f t="shared" si="93"/>
        <v>42539.724328703705</v>
      </c>
      <c r="U1166" s="25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7">
        <f t="shared" si="91"/>
        <v>82.82</v>
      </c>
      <c r="P1167" t="s">
        <v>8282</v>
      </c>
      <c r="Q1167" s="13" t="s">
        <v>8333</v>
      </c>
      <c r="R1167" t="s">
        <v>8334</v>
      </c>
      <c r="S1167" s="17">
        <f t="shared" si="92"/>
        <v>41792.214467592588</v>
      </c>
      <c r="T1167" s="17">
        <f t="shared" si="93"/>
        <v>41826.214467592588</v>
      </c>
      <c r="U1167" s="25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7">
        <f t="shared" si="91"/>
        <v>358.88</v>
      </c>
      <c r="P1168" t="s">
        <v>8282</v>
      </c>
      <c r="Q1168" s="13" t="s">
        <v>8333</v>
      </c>
      <c r="R1168" t="s">
        <v>8334</v>
      </c>
      <c r="S1168" s="17">
        <f t="shared" si="92"/>
        <v>42150.485439814816</v>
      </c>
      <c r="T1168" s="17">
        <f t="shared" si="93"/>
        <v>42181.166666666672</v>
      </c>
      <c r="U1168" s="25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7">
        <f t="shared" si="91"/>
        <v>61.19</v>
      </c>
      <c r="P1169" t="s">
        <v>8282</v>
      </c>
      <c r="Q1169" s="13" t="s">
        <v>8333</v>
      </c>
      <c r="R1169" t="s">
        <v>8334</v>
      </c>
      <c r="S1169" s="17">
        <f t="shared" si="92"/>
        <v>41863.734895833331</v>
      </c>
      <c r="T1169" s="17">
        <f t="shared" si="93"/>
        <v>41894.734895833331</v>
      </c>
      <c r="U1169" s="25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7">
        <f t="shared" si="91"/>
        <v>340</v>
      </c>
      <c r="P1170" t="s">
        <v>8282</v>
      </c>
      <c r="Q1170" s="13" t="s">
        <v>8333</v>
      </c>
      <c r="R1170" t="s">
        <v>8334</v>
      </c>
      <c r="S1170" s="17">
        <f t="shared" si="92"/>
        <v>42605.053993055553</v>
      </c>
      <c r="T1170" s="17">
        <f t="shared" si="93"/>
        <v>42635.053993055553</v>
      </c>
      <c r="U1170" s="25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7">
        <f t="shared" si="91"/>
        <v>5.67</v>
      </c>
      <c r="P1171" t="s">
        <v>8282</v>
      </c>
      <c r="Q1171" s="13" t="s">
        <v>8333</v>
      </c>
      <c r="R1171" t="s">
        <v>8334</v>
      </c>
      <c r="S1171" s="17">
        <f t="shared" si="92"/>
        <v>42027.353738425925</v>
      </c>
      <c r="T1171" s="17">
        <f t="shared" si="93"/>
        <v>42057.353738425925</v>
      </c>
      <c r="U1171" s="25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7">
        <f t="shared" si="91"/>
        <v>50</v>
      </c>
      <c r="P1172" t="s">
        <v>8282</v>
      </c>
      <c r="Q1172" s="13" t="s">
        <v>8333</v>
      </c>
      <c r="R1172" t="s">
        <v>8334</v>
      </c>
      <c r="S1172" s="17">
        <f t="shared" si="92"/>
        <v>42124.893182870372</v>
      </c>
      <c r="T1172" s="17">
        <f t="shared" si="93"/>
        <v>42154.893182870372</v>
      </c>
      <c r="U1172" s="25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7">
        <f t="shared" si="91"/>
        <v>25</v>
      </c>
      <c r="P1173" t="s">
        <v>8282</v>
      </c>
      <c r="Q1173" s="13" t="s">
        <v>8333</v>
      </c>
      <c r="R1173" t="s">
        <v>8334</v>
      </c>
      <c r="S1173" s="17">
        <f t="shared" si="92"/>
        <v>41938.804710648146</v>
      </c>
      <c r="T1173" s="17">
        <f t="shared" si="93"/>
        <v>41956.846377314811</v>
      </c>
      <c r="U1173" s="25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7">
        <f t="shared" si="91"/>
        <v>0</v>
      </c>
      <c r="P1174" t="s">
        <v>8282</v>
      </c>
      <c r="Q1174" s="13" t="s">
        <v>8333</v>
      </c>
      <c r="R1174" t="s">
        <v>8334</v>
      </c>
      <c r="S1174" s="17">
        <f t="shared" si="92"/>
        <v>41841.682314814818</v>
      </c>
      <c r="T1174" s="17">
        <f t="shared" si="93"/>
        <v>41871.682314814818</v>
      </c>
      <c r="U1174" s="25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7">
        <f t="shared" si="91"/>
        <v>30</v>
      </c>
      <c r="P1175" t="s">
        <v>8282</v>
      </c>
      <c r="Q1175" s="13" t="s">
        <v>8333</v>
      </c>
      <c r="R1175" t="s">
        <v>8334</v>
      </c>
      <c r="S1175" s="17">
        <f t="shared" si="92"/>
        <v>42184.185844907406</v>
      </c>
      <c r="T1175" s="17">
        <f t="shared" si="93"/>
        <v>42219.185844907406</v>
      </c>
      <c r="U1175" s="2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7">
        <f t="shared" si="91"/>
        <v>46.63</v>
      </c>
      <c r="P1176" t="s">
        <v>8282</v>
      </c>
      <c r="Q1176" s="13" t="s">
        <v>8333</v>
      </c>
      <c r="R1176" t="s">
        <v>8334</v>
      </c>
      <c r="S1176" s="17">
        <f t="shared" si="92"/>
        <v>42468.84174768519</v>
      </c>
      <c r="T1176" s="17">
        <f t="shared" si="93"/>
        <v>42498.84174768519</v>
      </c>
      <c r="U1176" s="25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7">
        <f t="shared" si="91"/>
        <v>65</v>
      </c>
      <c r="P1177" t="s">
        <v>8282</v>
      </c>
      <c r="Q1177" s="13" t="s">
        <v>8333</v>
      </c>
      <c r="R1177" t="s">
        <v>8334</v>
      </c>
      <c r="S1177" s="17">
        <f t="shared" si="92"/>
        <v>42170.728460648148</v>
      </c>
      <c r="T1177" s="17">
        <f t="shared" si="93"/>
        <v>42200.728460648148</v>
      </c>
      <c r="U1177" s="25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7">
        <f t="shared" si="91"/>
        <v>10</v>
      </c>
      <c r="P1178" t="s">
        <v>8282</v>
      </c>
      <c r="Q1178" s="13" t="s">
        <v>8333</v>
      </c>
      <c r="R1178" t="s">
        <v>8334</v>
      </c>
      <c r="S1178" s="17">
        <f t="shared" si="92"/>
        <v>42746.019652777773</v>
      </c>
      <c r="T1178" s="17">
        <f t="shared" si="93"/>
        <v>42800.541666666672</v>
      </c>
      <c r="U1178" s="25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7">
        <f t="shared" si="91"/>
        <v>0</v>
      </c>
      <c r="P1179" t="s">
        <v>8282</v>
      </c>
      <c r="Q1179" s="13" t="s">
        <v>8333</v>
      </c>
      <c r="R1179" t="s">
        <v>8334</v>
      </c>
      <c r="S1179" s="17">
        <f t="shared" si="92"/>
        <v>41897.660833333335</v>
      </c>
      <c r="T1179" s="17">
        <f t="shared" si="93"/>
        <v>41927.660833333335</v>
      </c>
      <c r="U1179" s="25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7">
        <f t="shared" si="91"/>
        <v>5</v>
      </c>
      <c r="P1180" t="s">
        <v>8282</v>
      </c>
      <c r="Q1180" s="13" t="s">
        <v>8333</v>
      </c>
      <c r="R1180" t="s">
        <v>8334</v>
      </c>
      <c r="S1180" s="17">
        <f t="shared" si="92"/>
        <v>41837.905694444446</v>
      </c>
      <c r="T1180" s="17">
        <f t="shared" si="93"/>
        <v>41867.905694444446</v>
      </c>
      <c r="U1180" s="25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7">
        <f t="shared" si="91"/>
        <v>640</v>
      </c>
      <c r="P1181" t="s">
        <v>8282</v>
      </c>
      <c r="Q1181" s="13" t="s">
        <v>8333</v>
      </c>
      <c r="R1181" t="s">
        <v>8334</v>
      </c>
      <c r="S1181" s="17">
        <f t="shared" si="92"/>
        <v>42275.720219907409</v>
      </c>
      <c r="T1181" s="17">
        <f t="shared" si="93"/>
        <v>42305.720219907409</v>
      </c>
      <c r="U1181" s="25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7">
        <f t="shared" si="91"/>
        <v>69.12</v>
      </c>
      <c r="P1182" t="s">
        <v>8282</v>
      </c>
      <c r="Q1182" s="13" t="s">
        <v>8333</v>
      </c>
      <c r="R1182" t="s">
        <v>8334</v>
      </c>
      <c r="S1182" s="17">
        <f t="shared" si="92"/>
        <v>41781.806875000002</v>
      </c>
      <c r="T1182" s="17">
        <f t="shared" si="93"/>
        <v>41818.806875000002</v>
      </c>
      <c r="U1182" s="25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7">
        <f t="shared" si="91"/>
        <v>1.33</v>
      </c>
      <c r="P1183" t="s">
        <v>8282</v>
      </c>
      <c r="Q1183" s="13" t="s">
        <v>8333</v>
      </c>
      <c r="R1183" t="s">
        <v>8334</v>
      </c>
      <c r="S1183" s="17">
        <f t="shared" si="92"/>
        <v>42034.339363425926</v>
      </c>
      <c r="T1183" s="17">
        <f t="shared" si="93"/>
        <v>42064.339363425926</v>
      </c>
      <c r="U1183" s="25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7">
        <f t="shared" si="91"/>
        <v>10.5</v>
      </c>
      <c r="P1184" t="s">
        <v>8282</v>
      </c>
      <c r="Q1184" s="13" t="s">
        <v>8333</v>
      </c>
      <c r="R1184" t="s">
        <v>8334</v>
      </c>
      <c r="S1184" s="17">
        <f t="shared" si="92"/>
        <v>42728.827407407407</v>
      </c>
      <c r="T1184" s="17">
        <f t="shared" si="93"/>
        <v>42747.695833333331</v>
      </c>
      <c r="U1184" s="25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7">
        <f t="shared" si="91"/>
        <v>33.33</v>
      </c>
      <c r="P1185" t="s">
        <v>8282</v>
      </c>
      <c r="Q1185" s="13" t="s">
        <v>8333</v>
      </c>
      <c r="R1185" t="s">
        <v>8334</v>
      </c>
      <c r="S1185" s="17">
        <f t="shared" si="92"/>
        <v>42656.86137731481</v>
      </c>
      <c r="T1185" s="17">
        <f t="shared" si="93"/>
        <v>42676.165972222225</v>
      </c>
      <c r="U1185" s="2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7">
        <f t="shared" si="91"/>
        <v>61.56</v>
      </c>
      <c r="P1186" t="s">
        <v>8283</v>
      </c>
      <c r="Q1186" s="13" t="s">
        <v>8335</v>
      </c>
      <c r="R1186" t="s">
        <v>8336</v>
      </c>
      <c r="S1186" s="17">
        <f t="shared" si="92"/>
        <v>42741.599664351852</v>
      </c>
      <c r="T1186" s="17">
        <f t="shared" si="93"/>
        <v>42772.599664351852</v>
      </c>
      <c r="U1186" s="25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7">
        <f t="shared" si="91"/>
        <v>118.74</v>
      </c>
      <c r="P1187" t="s">
        <v>8283</v>
      </c>
      <c r="Q1187" s="13" t="s">
        <v>8335</v>
      </c>
      <c r="R1187" t="s">
        <v>8336</v>
      </c>
      <c r="S1187" s="17">
        <f t="shared" si="92"/>
        <v>42130.865150462967</v>
      </c>
      <c r="T1187" s="17">
        <f t="shared" si="93"/>
        <v>42163.166666666672</v>
      </c>
      <c r="U1187" s="25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7">
        <f t="shared" si="91"/>
        <v>65.08</v>
      </c>
      <c r="P1188" t="s">
        <v>8283</v>
      </c>
      <c r="Q1188" s="13" t="s">
        <v>8335</v>
      </c>
      <c r="R1188" t="s">
        <v>8336</v>
      </c>
      <c r="S1188" s="17">
        <f t="shared" si="92"/>
        <v>42123.86336805555</v>
      </c>
      <c r="T1188" s="17">
        <f t="shared" si="93"/>
        <v>42156.945833333331</v>
      </c>
      <c r="U1188" s="25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7">
        <f t="shared" si="91"/>
        <v>130.16</v>
      </c>
      <c r="P1189" t="s">
        <v>8283</v>
      </c>
      <c r="Q1189" s="13" t="s">
        <v>8335</v>
      </c>
      <c r="R1189" t="s">
        <v>8336</v>
      </c>
      <c r="S1189" s="17">
        <f t="shared" si="92"/>
        <v>42109.894942129627</v>
      </c>
      <c r="T1189" s="17">
        <f t="shared" si="93"/>
        <v>42141.75</v>
      </c>
      <c r="U1189" s="25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7">
        <f t="shared" si="91"/>
        <v>37.78</v>
      </c>
      <c r="P1190" t="s">
        <v>8283</v>
      </c>
      <c r="Q1190" s="13" t="s">
        <v>8335</v>
      </c>
      <c r="R1190" t="s">
        <v>8336</v>
      </c>
      <c r="S1190" s="17">
        <f t="shared" si="92"/>
        <v>42711.700694444444</v>
      </c>
      <c r="T1190" s="17">
        <f t="shared" si="93"/>
        <v>42732.700694444444</v>
      </c>
      <c r="U1190" s="25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7">
        <f t="shared" si="91"/>
        <v>112.79</v>
      </c>
      <c r="P1191" t="s">
        <v>8283</v>
      </c>
      <c r="Q1191" s="13" t="s">
        <v>8335</v>
      </c>
      <c r="R1191" t="s">
        <v>8336</v>
      </c>
      <c r="S1191" s="17">
        <f t="shared" si="92"/>
        <v>42529.979108796295</v>
      </c>
      <c r="T1191" s="17">
        <f t="shared" si="93"/>
        <v>42550.979108796295</v>
      </c>
      <c r="U1191" s="25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7">
        <f t="shared" si="91"/>
        <v>51.92</v>
      </c>
      <c r="P1192" t="s">
        <v>8283</v>
      </c>
      <c r="Q1192" s="13" t="s">
        <v>8335</v>
      </c>
      <c r="R1192" t="s">
        <v>8336</v>
      </c>
      <c r="S1192" s="17">
        <f t="shared" si="92"/>
        <v>41852.665798611109</v>
      </c>
      <c r="T1192" s="17">
        <f t="shared" si="93"/>
        <v>41882.665798611109</v>
      </c>
      <c r="U1192" s="25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7">
        <f t="shared" si="91"/>
        <v>89.24</v>
      </c>
      <c r="P1193" t="s">
        <v>8283</v>
      </c>
      <c r="Q1193" s="13" t="s">
        <v>8335</v>
      </c>
      <c r="R1193" t="s">
        <v>8336</v>
      </c>
      <c r="S1193" s="17">
        <f t="shared" si="92"/>
        <v>42419.603703703702</v>
      </c>
      <c r="T1193" s="17">
        <f t="shared" si="93"/>
        <v>42449.562037037031</v>
      </c>
      <c r="U1193" s="25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7">
        <f t="shared" si="91"/>
        <v>19.329999999999998</v>
      </c>
      <c r="P1194" t="s">
        <v>8283</v>
      </c>
      <c r="Q1194" s="13" t="s">
        <v>8335</v>
      </c>
      <c r="R1194" t="s">
        <v>8336</v>
      </c>
      <c r="S1194" s="17">
        <f t="shared" si="92"/>
        <v>42747.506689814814</v>
      </c>
      <c r="T1194" s="17">
        <f t="shared" si="93"/>
        <v>42777.506689814814</v>
      </c>
      <c r="U1194" s="25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7">
        <f t="shared" si="91"/>
        <v>79.97</v>
      </c>
      <c r="P1195" t="s">
        <v>8283</v>
      </c>
      <c r="Q1195" s="13" t="s">
        <v>8335</v>
      </c>
      <c r="R1195" t="s">
        <v>8336</v>
      </c>
      <c r="S1195" s="17">
        <f t="shared" si="92"/>
        <v>42409.776076388895</v>
      </c>
      <c r="T1195" s="17">
        <f t="shared" si="93"/>
        <v>42469.734409722223</v>
      </c>
      <c r="U1195" s="2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7">
        <f t="shared" si="91"/>
        <v>56.41</v>
      </c>
      <c r="P1196" t="s">
        <v>8283</v>
      </c>
      <c r="Q1196" s="13" t="s">
        <v>8335</v>
      </c>
      <c r="R1196" t="s">
        <v>8336</v>
      </c>
      <c r="S1196" s="17">
        <f t="shared" si="92"/>
        <v>42072.488182870366</v>
      </c>
      <c r="T1196" s="17">
        <f t="shared" si="93"/>
        <v>42102.488182870366</v>
      </c>
      <c r="U1196" s="25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7">
        <f t="shared" si="91"/>
        <v>79.41</v>
      </c>
      <c r="P1197" t="s">
        <v>8283</v>
      </c>
      <c r="Q1197" s="13" t="s">
        <v>8335</v>
      </c>
      <c r="R1197" t="s">
        <v>8336</v>
      </c>
      <c r="S1197" s="17">
        <f t="shared" si="92"/>
        <v>42298.34783564815</v>
      </c>
      <c r="T1197" s="17">
        <f t="shared" si="93"/>
        <v>42358.375</v>
      </c>
      <c r="U1197" s="25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7">
        <f t="shared" si="91"/>
        <v>76.44</v>
      </c>
      <c r="P1198" t="s">
        <v>8283</v>
      </c>
      <c r="Q1198" s="13" t="s">
        <v>8335</v>
      </c>
      <c r="R1198" t="s">
        <v>8336</v>
      </c>
      <c r="S1198" s="17">
        <f t="shared" si="92"/>
        <v>42326.818738425922</v>
      </c>
      <c r="T1198" s="17">
        <f t="shared" si="93"/>
        <v>42356.818738425922</v>
      </c>
      <c r="U1198" s="25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7">
        <f t="shared" si="91"/>
        <v>121</v>
      </c>
      <c r="P1199" t="s">
        <v>8283</v>
      </c>
      <c r="Q1199" s="13" t="s">
        <v>8335</v>
      </c>
      <c r="R1199" t="s">
        <v>8336</v>
      </c>
      <c r="S1199" s="17">
        <f t="shared" si="92"/>
        <v>42503.66474537037</v>
      </c>
      <c r="T1199" s="17">
        <f t="shared" si="93"/>
        <v>42534.249305555553</v>
      </c>
      <c r="U1199" s="25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7">
        <f t="shared" si="91"/>
        <v>54.62</v>
      </c>
      <c r="P1200" t="s">
        <v>8283</v>
      </c>
      <c r="Q1200" s="13" t="s">
        <v>8335</v>
      </c>
      <c r="R1200" t="s">
        <v>8336</v>
      </c>
      <c r="S1200" s="17">
        <f t="shared" si="92"/>
        <v>42333.619050925925</v>
      </c>
      <c r="T1200" s="17">
        <f t="shared" si="93"/>
        <v>42369.125</v>
      </c>
      <c r="U1200" s="25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7">
        <f t="shared" si="91"/>
        <v>299.22000000000003</v>
      </c>
      <c r="P1201" t="s">
        <v>8283</v>
      </c>
      <c r="Q1201" s="13" t="s">
        <v>8335</v>
      </c>
      <c r="R1201" t="s">
        <v>8336</v>
      </c>
      <c r="S1201" s="17">
        <f t="shared" si="92"/>
        <v>42161.770833333328</v>
      </c>
      <c r="T1201" s="17">
        <f t="shared" si="93"/>
        <v>42193.770833333328</v>
      </c>
      <c r="U1201" s="25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7">
        <f t="shared" si="91"/>
        <v>58.53</v>
      </c>
      <c r="P1202" t="s">
        <v>8283</v>
      </c>
      <c r="Q1202" s="13" t="s">
        <v>8335</v>
      </c>
      <c r="R1202" t="s">
        <v>8336</v>
      </c>
      <c r="S1202" s="17">
        <f t="shared" si="92"/>
        <v>42089.477500000001</v>
      </c>
      <c r="T1202" s="17">
        <f t="shared" si="93"/>
        <v>42110.477500000001</v>
      </c>
      <c r="U1202" s="25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7">
        <f t="shared" si="91"/>
        <v>55.37</v>
      </c>
      <c r="P1203" t="s">
        <v>8283</v>
      </c>
      <c r="Q1203" s="13" t="s">
        <v>8335</v>
      </c>
      <c r="R1203" t="s">
        <v>8336</v>
      </c>
      <c r="S1203" s="17">
        <f t="shared" si="92"/>
        <v>42536.60701388889</v>
      </c>
      <c r="T1203" s="17">
        <f t="shared" si="93"/>
        <v>42566.60701388889</v>
      </c>
      <c r="U1203" s="25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7">
        <f t="shared" si="91"/>
        <v>183.8</v>
      </c>
      <c r="P1204" t="s">
        <v>8283</v>
      </c>
      <c r="Q1204" s="13" t="s">
        <v>8335</v>
      </c>
      <c r="R1204" t="s">
        <v>8336</v>
      </c>
      <c r="S1204" s="17">
        <f t="shared" si="92"/>
        <v>42152.288819444439</v>
      </c>
      <c r="T1204" s="17">
        <f t="shared" si="93"/>
        <v>42182.288819444439</v>
      </c>
      <c r="U1204" s="25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7">
        <f t="shared" si="91"/>
        <v>165.35</v>
      </c>
      <c r="P1205" t="s">
        <v>8283</v>
      </c>
      <c r="Q1205" s="13" t="s">
        <v>8335</v>
      </c>
      <c r="R1205" t="s">
        <v>8336</v>
      </c>
      <c r="S1205" s="17">
        <f t="shared" si="92"/>
        <v>42125.614895833336</v>
      </c>
      <c r="T1205" s="17">
        <f t="shared" si="93"/>
        <v>42155.614895833336</v>
      </c>
      <c r="U1205" s="2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7">
        <f t="shared" si="91"/>
        <v>234.79</v>
      </c>
      <c r="P1206" t="s">
        <v>8283</v>
      </c>
      <c r="Q1206" s="13" t="s">
        <v>8335</v>
      </c>
      <c r="R1206" t="s">
        <v>8336</v>
      </c>
      <c r="S1206" s="17">
        <f t="shared" si="92"/>
        <v>42297.748067129629</v>
      </c>
      <c r="T1206" s="17">
        <f t="shared" si="93"/>
        <v>42342.208333333328</v>
      </c>
      <c r="U1206" s="25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7">
        <f t="shared" si="91"/>
        <v>211.48</v>
      </c>
      <c r="P1207" t="s">
        <v>8283</v>
      </c>
      <c r="Q1207" s="13" t="s">
        <v>8335</v>
      </c>
      <c r="R1207" t="s">
        <v>8336</v>
      </c>
      <c r="S1207" s="17">
        <f t="shared" si="92"/>
        <v>42138.506377314814</v>
      </c>
      <c r="T1207" s="17">
        <f t="shared" si="93"/>
        <v>42168.506377314814</v>
      </c>
      <c r="U1207" s="25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7">
        <f t="shared" si="91"/>
        <v>32.340000000000003</v>
      </c>
      <c r="P1208" t="s">
        <v>8283</v>
      </c>
      <c r="Q1208" s="13" t="s">
        <v>8335</v>
      </c>
      <c r="R1208" t="s">
        <v>8336</v>
      </c>
      <c r="S1208" s="17">
        <f t="shared" si="92"/>
        <v>42772.776076388895</v>
      </c>
      <c r="T1208" s="17">
        <f t="shared" si="93"/>
        <v>42805.561805555553</v>
      </c>
      <c r="U1208" s="25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7">
        <f t="shared" si="91"/>
        <v>123.38</v>
      </c>
      <c r="P1209" t="s">
        <v>8283</v>
      </c>
      <c r="Q1209" s="13" t="s">
        <v>8335</v>
      </c>
      <c r="R1209" t="s">
        <v>8336</v>
      </c>
      <c r="S1209" s="17">
        <f t="shared" si="92"/>
        <v>42430.430243055554</v>
      </c>
      <c r="T1209" s="17">
        <f t="shared" si="93"/>
        <v>42460.416666666672</v>
      </c>
      <c r="U1209" s="25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7">
        <f t="shared" si="91"/>
        <v>207.07</v>
      </c>
      <c r="P1210" t="s">
        <v>8283</v>
      </c>
      <c r="Q1210" s="13" t="s">
        <v>8335</v>
      </c>
      <c r="R1210" t="s">
        <v>8336</v>
      </c>
      <c r="S1210" s="17">
        <f t="shared" si="92"/>
        <v>42423.709074074075</v>
      </c>
      <c r="T1210" s="17">
        <f t="shared" si="93"/>
        <v>42453.667407407411</v>
      </c>
      <c r="U1210" s="25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7">
        <f t="shared" si="91"/>
        <v>138.26</v>
      </c>
      <c r="P1211" t="s">
        <v>8283</v>
      </c>
      <c r="Q1211" s="13" t="s">
        <v>8335</v>
      </c>
      <c r="R1211" t="s">
        <v>8336</v>
      </c>
      <c r="S1211" s="17">
        <f t="shared" si="92"/>
        <v>42761.846122685187</v>
      </c>
      <c r="T1211" s="17">
        <f t="shared" si="93"/>
        <v>42791.846122685187</v>
      </c>
      <c r="U1211" s="25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7">
        <f t="shared" si="91"/>
        <v>493.82</v>
      </c>
      <c r="P1212" t="s">
        <v>8283</v>
      </c>
      <c r="Q1212" s="13" t="s">
        <v>8335</v>
      </c>
      <c r="R1212" t="s">
        <v>8336</v>
      </c>
      <c r="S1212" s="17">
        <f t="shared" si="92"/>
        <v>42132.941805555558</v>
      </c>
      <c r="T1212" s="17">
        <f t="shared" si="93"/>
        <v>42155.875</v>
      </c>
      <c r="U1212" s="25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7">
        <f t="shared" si="91"/>
        <v>168.5</v>
      </c>
      <c r="P1213" t="s">
        <v>8283</v>
      </c>
      <c r="Q1213" s="13" t="s">
        <v>8335</v>
      </c>
      <c r="R1213" t="s">
        <v>8336</v>
      </c>
      <c r="S1213" s="17">
        <f t="shared" si="92"/>
        <v>42515.866446759261</v>
      </c>
      <c r="T1213" s="17">
        <f t="shared" si="93"/>
        <v>42530.866446759261</v>
      </c>
      <c r="U1213" s="25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7">
        <f t="shared" si="91"/>
        <v>38.869999999999997</v>
      </c>
      <c r="P1214" t="s">
        <v>8283</v>
      </c>
      <c r="Q1214" s="13" t="s">
        <v>8335</v>
      </c>
      <c r="R1214" t="s">
        <v>8336</v>
      </c>
      <c r="S1214" s="17">
        <f t="shared" si="92"/>
        <v>42318.950173611112</v>
      </c>
      <c r="T1214" s="17">
        <f t="shared" si="93"/>
        <v>42335.041666666672</v>
      </c>
      <c r="U1214" s="25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7">
        <f t="shared" si="91"/>
        <v>61.53</v>
      </c>
      <c r="P1215" t="s">
        <v>8283</v>
      </c>
      <c r="Q1215" s="13" t="s">
        <v>8335</v>
      </c>
      <c r="R1215" t="s">
        <v>8336</v>
      </c>
      <c r="S1215" s="17">
        <f t="shared" si="92"/>
        <v>42731.755787037036</v>
      </c>
      <c r="T1215" s="17">
        <f t="shared" si="93"/>
        <v>42766.755787037036</v>
      </c>
      <c r="U1215" s="2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7">
        <f t="shared" si="91"/>
        <v>105.44</v>
      </c>
      <c r="P1216" t="s">
        <v>8283</v>
      </c>
      <c r="Q1216" s="13" t="s">
        <v>8335</v>
      </c>
      <c r="R1216" t="s">
        <v>8336</v>
      </c>
      <c r="S1216" s="17">
        <f t="shared" si="92"/>
        <v>42104.840335648143</v>
      </c>
      <c r="T1216" s="17">
        <f t="shared" si="93"/>
        <v>42164.840335648143</v>
      </c>
      <c r="U1216" s="25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7">
        <f t="shared" si="91"/>
        <v>71.59</v>
      </c>
      <c r="P1217" t="s">
        <v>8283</v>
      </c>
      <c r="Q1217" s="13" t="s">
        <v>8335</v>
      </c>
      <c r="R1217" t="s">
        <v>8336</v>
      </c>
      <c r="S1217" s="17">
        <f t="shared" si="92"/>
        <v>41759.923101851848</v>
      </c>
      <c r="T1217" s="17">
        <f t="shared" si="93"/>
        <v>41789.923101851848</v>
      </c>
      <c r="U1217" s="25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7">
        <f t="shared" ref="O1218:O1281" si="96">IFERROR(ROUND(E1218/M1218,2),0)</f>
        <v>91.88</v>
      </c>
      <c r="P1218" t="s">
        <v>8283</v>
      </c>
      <c r="Q1218" s="13" t="s">
        <v>8335</v>
      </c>
      <c r="R1218" t="s">
        <v>8336</v>
      </c>
      <c r="S1218" s="17">
        <f t="shared" si="92"/>
        <v>42247.616400462968</v>
      </c>
      <c r="T1218" s="17">
        <f t="shared" si="93"/>
        <v>42279.960416666669</v>
      </c>
      <c r="U1218" s="25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7">
        <f t="shared" si="96"/>
        <v>148.57</v>
      </c>
      <c r="P1219" t="s">
        <v>8283</v>
      </c>
      <c r="Q1219" s="13" t="s">
        <v>8335</v>
      </c>
      <c r="R1219" t="s">
        <v>8336</v>
      </c>
      <c r="S1219" s="17">
        <f t="shared" ref="S1219:S1282" si="97">(((K1219/60)/60)/24)+DATE(1970,1,1)</f>
        <v>42535.809490740736</v>
      </c>
      <c r="T1219" s="17">
        <f t="shared" ref="T1219:T1282" si="98">(((J1219/60)/60)/24)+DATE(1970,1,1)</f>
        <v>42565.809490740736</v>
      </c>
      <c r="U1219" s="25">
        <f t="shared" si="94"/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7">
        <f t="shared" si="96"/>
        <v>174.21</v>
      </c>
      <c r="P1220" t="s">
        <v>8283</v>
      </c>
      <c r="Q1220" s="13" t="s">
        <v>8335</v>
      </c>
      <c r="R1220" t="s">
        <v>8336</v>
      </c>
      <c r="S1220" s="17">
        <f t="shared" si="97"/>
        <v>42278.662037037036</v>
      </c>
      <c r="T1220" s="17">
        <f t="shared" si="98"/>
        <v>42309.125</v>
      </c>
      <c r="U1220" s="25">
        <f t="shared" ref="U1220:U1283" si="99">YEAR(S1220)</f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7">
        <f t="shared" si="96"/>
        <v>102.86</v>
      </c>
      <c r="P1221" t="s">
        <v>8283</v>
      </c>
      <c r="Q1221" s="13" t="s">
        <v>8335</v>
      </c>
      <c r="R1221" t="s">
        <v>8336</v>
      </c>
      <c r="S1221" s="17">
        <f t="shared" si="97"/>
        <v>42633.461956018517</v>
      </c>
      <c r="T1221" s="17">
        <f t="shared" si="98"/>
        <v>42663.461956018517</v>
      </c>
      <c r="U1221" s="25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7">
        <f t="shared" si="96"/>
        <v>111.18</v>
      </c>
      <c r="P1222" t="s">
        <v>8283</v>
      </c>
      <c r="Q1222" s="13" t="s">
        <v>8335</v>
      </c>
      <c r="R1222" t="s">
        <v>8336</v>
      </c>
      <c r="S1222" s="17">
        <f t="shared" si="97"/>
        <v>42211.628611111111</v>
      </c>
      <c r="T1222" s="17">
        <f t="shared" si="98"/>
        <v>42241.628611111111</v>
      </c>
      <c r="U1222" s="25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7">
        <f t="shared" si="96"/>
        <v>23.8</v>
      </c>
      <c r="P1223" t="s">
        <v>8283</v>
      </c>
      <c r="Q1223" s="13" t="s">
        <v>8335</v>
      </c>
      <c r="R1223" t="s">
        <v>8336</v>
      </c>
      <c r="S1223" s="17">
        <f t="shared" si="97"/>
        <v>42680.47555555556</v>
      </c>
      <c r="T1223" s="17">
        <f t="shared" si="98"/>
        <v>42708</v>
      </c>
      <c r="U1223" s="25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7">
        <f t="shared" si="96"/>
        <v>81.27</v>
      </c>
      <c r="P1224" t="s">
        <v>8283</v>
      </c>
      <c r="Q1224" s="13" t="s">
        <v>8335</v>
      </c>
      <c r="R1224" t="s">
        <v>8336</v>
      </c>
      <c r="S1224" s="17">
        <f t="shared" si="97"/>
        <v>42430.720451388886</v>
      </c>
      <c r="T1224" s="17">
        <f t="shared" si="98"/>
        <v>42461.166666666672</v>
      </c>
      <c r="U1224" s="25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7">
        <f t="shared" si="96"/>
        <v>116.21</v>
      </c>
      <c r="P1225" t="s">
        <v>8283</v>
      </c>
      <c r="Q1225" s="13" t="s">
        <v>8335</v>
      </c>
      <c r="R1225" t="s">
        <v>8336</v>
      </c>
      <c r="S1225" s="17">
        <f t="shared" si="97"/>
        <v>42654.177187499998</v>
      </c>
      <c r="T1225" s="17">
        <f t="shared" si="98"/>
        <v>42684.218854166669</v>
      </c>
      <c r="U1225" s="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7">
        <f t="shared" si="96"/>
        <v>58.89</v>
      </c>
      <c r="P1226" t="s">
        <v>8284</v>
      </c>
      <c r="Q1226" s="13" t="s">
        <v>8322</v>
      </c>
      <c r="R1226" t="s">
        <v>8337</v>
      </c>
      <c r="S1226" s="17">
        <f t="shared" si="97"/>
        <v>41736.549791666665</v>
      </c>
      <c r="T1226" s="17">
        <f t="shared" si="98"/>
        <v>41796.549791666665</v>
      </c>
      <c r="U1226" s="25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7">
        <f t="shared" si="96"/>
        <v>44</v>
      </c>
      <c r="P1227" t="s">
        <v>8284</v>
      </c>
      <c r="Q1227" s="13" t="s">
        <v>8322</v>
      </c>
      <c r="R1227" t="s">
        <v>8337</v>
      </c>
      <c r="S1227" s="17">
        <f t="shared" si="97"/>
        <v>41509.905995370369</v>
      </c>
      <c r="T1227" s="17">
        <f t="shared" si="98"/>
        <v>41569.905995370369</v>
      </c>
      <c r="U1227" s="25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7">
        <f t="shared" si="96"/>
        <v>48.43</v>
      </c>
      <c r="P1228" t="s">
        <v>8284</v>
      </c>
      <c r="Q1228" s="13" t="s">
        <v>8322</v>
      </c>
      <c r="R1228" t="s">
        <v>8337</v>
      </c>
      <c r="S1228" s="17">
        <f t="shared" si="97"/>
        <v>41715.874780092592</v>
      </c>
      <c r="T1228" s="17">
        <f t="shared" si="98"/>
        <v>41750.041666666664</v>
      </c>
      <c r="U1228" s="25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7">
        <f t="shared" si="96"/>
        <v>0</v>
      </c>
      <c r="P1229" t="s">
        <v>8284</v>
      </c>
      <c r="Q1229" s="13" t="s">
        <v>8322</v>
      </c>
      <c r="R1229" t="s">
        <v>8337</v>
      </c>
      <c r="S1229" s="17">
        <f t="shared" si="97"/>
        <v>41827.919166666667</v>
      </c>
      <c r="T1229" s="17">
        <f t="shared" si="98"/>
        <v>41858.291666666664</v>
      </c>
      <c r="U1229" s="25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7">
        <f t="shared" si="96"/>
        <v>61.04</v>
      </c>
      <c r="P1230" t="s">
        <v>8284</v>
      </c>
      <c r="Q1230" s="13" t="s">
        <v>8322</v>
      </c>
      <c r="R1230" t="s">
        <v>8337</v>
      </c>
      <c r="S1230" s="17">
        <f t="shared" si="97"/>
        <v>40754.729259259257</v>
      </c>
      <c r="T1230" s="17">
        <f t="shared" si="98"/>
        <v>40814.729259259257</v>
      </c>
      <c r="U1230" s="25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7">
        <f t="shared" si="96"/>
        <v>25</v>
      </c>
      <c r="P1231" t="s">
        <v>8284</v>
      </c>
      <c r="Q1231" s="13" t="s">
        <v>8322</v>
      </c>
      <c r="R1231" t="s">
        <v>8337</v>
      </c>
      <c r="S1231" s="17">
        <f t="shared" si="97"/>
        <v>40985.459803240738</v>
      </c>
      <c r="T1231" s="17">
        <f t="shared" si="98"/>
        <v>41015.666666666664</v>
      </c>
      <c r="U1231" s="25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7">
        <f t="shared" si="96"/>
        <v>0</v>
      </c>
      <c r="P1232" t="s">
        <v>8284</v>
      </c>
      <c r="Q1232" s="13" t="s">
        <v>8322</v>
      </c>
      <c r="R1232" t="s">
        <v>8337</v>
      </c>
      <c r="S1232" s="17">
        <f t="shared" si="97"/>
        <v>40568.972569444442</v>
      </c>
      <c r="T1232" s="17">
        <f t="shared" si="98"/>
        <v>40598.972569444442</v>
      </c>
      <c r="U1232" s="25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7">
        <f t="shared" si="96"/>
        <v>0</v>
      </c>
      <c r="P1233" t="s">
        <v>8284</v>
      </c>
      <c r="Q1233" s="13" t="s">
        <v>8322</v>
      </c>
      <c r="R1233" t="s">
        <v>8337</v>
      </c>
      <c r="S1233" s="17">
        <f t="shared" si="97"/>
        <v>42193.941759259258</v>
      </c>
      <c r="T1233" s="17">
        <f t="shared" si="98"/>
        <v>42244.041666666672</v>
      </c>
      <c r="U1233" s="25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7">
        <f t="shared" si="96"/>
        <v>40</v>
      </c>
      <c r="P1234" t="s">
        <v>8284</v>
      </c>
      <c r="Q1234" s="13" t="s">
        <v>8322</v>
      </c>
      <c r="R1234" t="s">
        <v>8337</v>
      </c>
      <c r="S1234" s="17">
        <f t="shared" si="97"/>
        <v>41506.848032407412</v>
      </c>
      <c r="T1234" s="17">
        <f t="shared" si="98"/>
        <v>41553.848032407412</v>
      </c>
      <c r="U1234" s="25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7">
        <f t="shared" si="96"/>
        <v>19.329999999999998</v>
      </c>
      <c r="P1235" t="s">
        <v>8284</v>
      </c>
      <c r="Q1235" s="13" t="s">
        <v>8322</v>
      </c>
      <c r="R1235" t="s">
        <v>8337</v>
      </c>
      <c r="S1235" s="17">
        <f t="shared" si="97"/>
        <v>40939.948773148149</v>
      </c>
      <c r="T1235" s="17">
        <f t="shared" si="98"/>
        <v>40960.948773148149</v>
      </c>
      <c r="U1235" s="2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7">
        <f t="shared" si="96"/>
        <v>0</v>
      </c>
      <c r="P1236" t="s">
        <v>8284</v>
      </c>
      <c r="Q1236" s="13" t="s">
        <v>8322</v>
      </c>
      <c r="R1236" t="s">
        <v>8337</v>
      </c>
      <c r="S1236" s="17">
        <f t="shared" si="97"/>
        <v>42007.788680555561</v>
      </c>
      <c r="T1236" s="17">
        <f t="shared" si="98"/>
        <v>42037.788680555561</v>
      </c>
      <c r="U1236" s="25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7">
        <f t="shared" si="96"/>
        <v>35</v>
      </c>
      <c r="P1237" t="s">
        <v>8284</v>
      </c>
      <c r="Q1237" s="13" t="s">
        <v>8322</v>
      </c>
      <c r="R1237" t="s">
        <v>8337</v>
      </c>
      <c r="S1237" s="17">
        <f t="shared" si="97"/>
        <v>41583.135405092595</v>
      </c>
      <c r="T1237" s="17">
        <f t="shared" si="98"/>
        <v>41623.135405092595</v>
      </c>
      <c r="U1237" s="25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7">
        <f t="shared" si="96"/>
        <v>0</v>
      </c>
      <c r="P1238" t="s">
        <v>8284</v>
      </c>
      <c r="Q1238" s="13" t="s">
        <v>8322</v>
      </c>
      <c r="R1238" t="s">
        <v>8337</v>
      </c>
      <c r="S1238" s="17">
        <f t="shared" si="97"/>
        <v>41110.680138888885</v>
      </c>
      <c r="T1238" s="17">
        <f t="shared" si="98"/>
        <v>41118.666666666664</v>
      </c>
      <c r="U1238" s="25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7">
        <f t="shared" si="96"/>
        <v>0</v>
      </c>
      <c r="P1239" t="s">
        <v>8284</v>
      </c>
      <c r="Q1239" s="13" t="s">
        <v>8322</v>
      </c>
      <c r="R1239" t="s">
        <v>8337</v>
      </c>
      <c r="S1239" s="17">
        <f t="shared" si="97"/>
        <v>41125.283159722225</v>
      </c>
      <c r="T1239" s="17">
        <f t="shared" si="98"/>
        <v>41145.283159722225</v>
      </c>
      <c r="U1239" s="25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7">
        <f t="shared" si="96"/>
        <v>59.33</v>
      </c>
      <c r="P1240" t="s">
        <v>8284</v>
      </c>
      <c r="Q1240" s="13" t="s">
        <v>8322</v>
      </c>
      <c r="R1240" t="s">
        <v>8337</v>
      </c>
      <c r="S1240" s="17">
        <f t="shared" si="97"/>
        <v>40731.61037037037</v>
      </c>
      <c r="T1240" s="17">
        <f t="shared" si="98"/>
        <v>40761.61037037037</v>
      </c>
      <c r="U1240" s="25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7">
        <f t="shared" si="96"/>
        <v>0</v>
      </c>
      <c r="P1241" t="s">
        <v>8284</v>
      </c>
      <c r="Q1241" s="13" t="s">
        <v>8322</v>
      </c>
      <c r="R1241" t="s">
        <v>8337</v>
      </c>
      <c r="S1241" s="17">
        <f t="shared" si="97"/>
        <v>40883.962581018517</v>
      </c>
      <c r="T1241" s="17">
        <f t="shared" si="98"/>
        <v>40913.962581018517</v>
      </c>
      <c r="U1241" s="25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7">
        <f t="shared" si="96"/>
        <v>30.13</v>
      </c>
      <c r="P1242" t="s">
        <v>8284</v>
      </c>
      <c r="Q1242" s="13" t="s">
        <v>8322</v>
      </c>
      <c r="R1242" t="s">
        <v>8337</v>
      </c>
      <c r="S1242" s="17">
        <f t="shared" si="97"/>
        <v>41409.040011574078</v>
      </c>
      <c r="T1242" s="17">
        <f t="shared" si="98"/>
        <v>41467.910416666666</v>
      </c>
      <c r="U1242" s="25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7">
        <f t="shared" si="96"/>
        <v>74.62</v>
      </c>
      <c r="P1243" t="s">
        <v>8284</v>
      </c>
      <c r="Q1243" s="13" t="s">
        <v>8322</v>
      </c>
      <c r="R1243" t="s">
        <v>8337</v>
      </c>
      <c r="S1243" s="17">
        <f t="shared" si="97"/>
        <v>41923.837731481479</v>
      </c>
      <c r="T1243" s="17">
        <f t="shared" si="98"/>
        <v>41946.249305555553</v>
      </c>
      <c r="U1243" s="25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7">
        <f t="shared" si="96"/>
        <v>5</v>
      </c>
      <c r="P1244" t="s">
        <v>8284</v>
      </c>
      <c r="Q1244" s="13" t="s">
        <v>8322</v>
      </c>
      <c r="R1244" t="s">
        <v>8337</v>
      </c>
      <c r="S1244" s="17">
        <f t="shared" si="97"/>
        <v>40782.165532407409</v>
      </c>
      <c r="T1244" s="17">
        <f t="shared" si="98"/>
        <v>40797.554166666669</v>
      </c>
      <c r="U1244" s="25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7">
        <f t="shared" si="96"/>
        <v>44.5</v>
      </c>
      <c r="P1245" t="s">
        <v>8284</v>
      </c>
      <c r="Q1245" s="13" t="s">
        <v>8322</v>
      </c>
      <c r="R1245" t="s">
        <v>8337</v>
      </c>
      <c r="S1245" s="17">
        <f t="shared" si="97"/>
        <v>40671.879293981481</v>
      </c>
      <c r="T1245" s="17">
        <f t="shared" si="98"/>
        <v>40732.875</v>
      </c>
      <c r="U1245" s="2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7">
        <f t="shared" si="96"/>
        <v>46.13</v>
      </c>
      <c r="P1246" t="s">
        <v>8274</v>
      </c>
      <c r="Q1246" s="13" t="s">
        <v>8322</v>
      </c>
      <c r="R1246" t="s">
        <v>8323</v>
      </c>
      <c r="S1246" s="17">
        <f t="shared" si="97"/>
        <v>41355.825497685182</v>
      </c>
      <c r="T1246" s="17">
        <f t="shared" si="98"/>
        <v>41386.875</v>
      </c>
      <c r="U1246" s="25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7">
        <f t="shared" si="96"/>
        <v>141.47</v>
      </c>
      <c r="P1247" t="s">
        <v>8274</v>
      </c>
      <c r="Q1247" s="13" t="s">
        <v>8322</v>
      </c>
      <c r="R1247" t="s">
        <v>8323</v>
      </c>
      <c r="S1247" s="17">
        <f t="shared" si="97"/>
        <v>41774.599930555552</v>
      </c>
      <c r="T1247" s="17">
        <f t="shared" si="98"/>
        <v>41804.599930555552</v>
      </c>
      <c r="U1247" s="25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7">
        <f t="shared" si="96"/>
        <v>75.48</v>
      </c>
      <c r="P1248" t="s">
        <v>8274</v>
      </c>
      <c r="Q1248" s="13" t="s">
        <v>8322</v>
      </c>
      <c r="R1248" t="s">
        <v>8323</v>
      </c>
      <c r="S1248" s="17">
        <f t="shared" si="97"/>
        <v>40838.043391203704</v>
      </c>
      <c r="T1248" s="17">
        <f t="shared" si="98"/>
        <v>40883.085057870368</v>
      </c>
      <c r="U1248" s="25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7">
        <f t="shared" si="96"/>
        <v>85.5</v>
      </c>
      <c r="P1249" t="s">
        <v>8274</v>
      </c>
      <c r="Q1249" s="13" t="s">
        <v>8322</v>
      </c>
      <c r="R1249" t="s">
        <v>8323</v>
      </c>
      <c r="S1249" s="17">
        <f t="shared" si="97"/>
        <v>41370.292303240742</v>
      </c>
      <c r="T1249" s="17">
        <f t="shared" si="98"/>
        <v>41400.292303240742</v>
      </c>
      <c r="U1249" s="25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7">
        <f t="shared" si="96"/>
        <v>64.25</v>
      </c>
      <c r="P1250" t="s">
        <v>8274</v>
      </c>
      <c r="Q1250" s="13" t="s">
        <v>8322</v>
      </c>
      <c r="R1250" t="s">
        <v>8323</v>
      </c>
      <c r="S1250" s="17">
        <f t="shared" si="97"/>
        <v>41767.656863425924</v>
      </c>
      <c r="T1250" s="17">
        <f t="shared" si="98"/>
        <v>41803.290972222225</v>
      </c>
      <c r="U1250" s="25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7">
        <f t="shared" si="96"/>
        <v>64.47</v>
      </c>
      <c r="P1251" t="s">
        <v>8274</v>
      </c>
      <c r="Q1251" s="13" t="s">
        <v>8322</v>
      </c>
      <c r="R1251" t="s">
        <v>8323</v>
      </c>
      <c r="S1251" s="17">
        <f t="shared" si="97"/>
        <v>41067.74086805556</v>
      </c>
      <c r="T1251" s="17">
        <f t="shared" si="98"/>
        <v>41097.74086805556</v>
      </c>
      <c r="U1251" s="25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7">
        <f t="shared" si="96"/>
        <v>118.2</v>
      </c>
      <c r="P1252" t="s">
        <v>8274</v>
      </c>
      <c r="Q1252" s="13" t="s">
        <v>8322</v>
      </c>
      <c r="R1252" t="s">
        <v>8323</v>
      </c>
      <c r="S1252" s="17">
        <f t="shared" si="97"/>
        <v>41843.64271990741</v>
      </c>
      <c r="T1252" s="17">
        <f t="shared" si="98"/>
        <v>41888.64271990741</v>
      </c>
      <c r="U1252" s="25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7">
        <f t="shared" si="96"/>
        <v>82.54</v>
      </c>
      <c r="P1253" t="s">
        <v>8274</v>
      </c>
      <c r="Q1253" s="13" t="s">
        <v>8322</v>
      </c>
      <c r="R1253" t="s">
        <v>8323</v>
      </c>
      <c r="S1253" s="17">
        <f t="shared" si="97"/>
        <v>40751.814432870371</v>
      </c>
      <c r="T1253" s="17">
        <f t="shared" si="98"/>
        <v>40811.814432870371</v>
      </c>
      <c r="U1253" s="25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7">
        <f t="shared" si="96"/>
        <v>34.17</v>
      </c>
      <c r="P1254" t="s">
        <v>8274</v>
      </c>
      <c r="Q1254" s="13" t="s">
        <v>8322</v>
      </c>
      <c r="R1254" t="s">
        <v>8323</v>
      </c>
      <c r="S1254" s="17">
        <f t="shared" si="97"/>
        <v>41543.988067129627</v>
      </c>
      <c r="T1254" s="17">
        <f t="shared" si="98"/>
        <v>41571.988067129627</v>
      </c>
      <c r="U1254" s="25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7">
        <f t="shared" si="96"/>
        <v>42.73</v>
      </c>
      <c r="P1255" t="s">
        <v>8274</v>
      </c>
      <c r="Q1255" s="13" t="s">
        <v>8322</v>
      </c>
      <c r="R1255" t="s">
        <v>8323</v>
      </c>
      <c r="S1255" s="17">
        <f t="shared" si="97"/>
        <v>41855.783645833333</v>
      </c>
      <c r="T1255" s="17">
        <f t="shared" si="98"/>
        <v>41885.783645833333</v>
      </c>
      <c r="U1255" s="2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7">
        <f t="shared" si="96"/>
        <v>94.49</v>
      </c>
      <c r="P1256" t="s">
        <v>8274</v>
      </c>
      <c r="Q1256" s="13" t="s">
        <v>8322</v>
      </c>
      <c r="R1256" t="s">
        <v>8323</v>
      </c>
      <c r="S1256" s="17">
        <f t="shared" si="97"/>
        <v>40487.621365740742</v>
      </c>
      <c r="T1256" s="17">
        <f t="shared" si="98"/>
        <v>40544.207638888889</v>
      </c>
      <c r="U1256" s="25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7">
        <f t="shared" si="96"/>
        <v>55.7</v>
      </c>
      <c r="P1257" t="s">
        <v>8274</v>
      </c>
      <c r="Q1257" s="13" t="s">
        <v>8322</v>
      </c>
      <c r="R1257" t="s">
        <v>8323</v>
      </c>
      <c r="S1257" s="17">
        <f t="shared" si="97"/>
        <v>41579.845509259263</v>
      </c>
      <c r="T1257" s="17">
        <f t="shared" si="98"/>
        <v>41609.887175925927</v>
      </c>
      <c r="U1257" s="25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7">
        <f t="shared" si="96"/>
        <v>98.03</v>
      </c>
      <c r="P1258" t="s">
        <v>8274</v>
      </c>
      <c r="Q1258" s="13" t="s">
        <v>8322</v>
      </c>
      <c r="R1258" t="s">
        <v>8323</v>
      </c>
      <c r="S1258" s="17">
        <f t="shared" si="97"/>
        <v>40921.919340277782</v>
      </c>
      <c r="T1258" s="17">
        <f t="shared" si="98"/>
        <v>40951.919340277782</v>
      </c>
      <c r="U1258" s="25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7">
        <f t="shared" si="96"/>
        <v>92.1</v>
      </c>
      <c r="P1259" t="s">
        <v>8274</v>
      </c>
      <c r="Q1259" s="13" t="s">
        <v>8322</v>
      </c>
      <c r="R1259" t="s">
        <v>8323</v>
      </c>
      <c r="S1259" s="17">
        <f t="shared" si="97"/>
        <v>40587.085532407407</v>
      </c>
      <c r="T1259" s="17">
        <f t="shared" si="98"/>
        <v>40636.043865740743</v>
      </c>
      <c r="U1259" s="25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7">
        <f t="shared" si="96"/>
        <v>38.18</v>
      </c>
      <c r="P1260" t="s">
        <v>8274</v>
      </c>
      <c r="Q1260" s="13" t="s">
        <v>8322</v>
      </c>
      <c r="R1260" t="s">
        <v>8323</v>
      </c>
      <c r="S1260" s="17">
        <f t="shared" si="97"/>
        <v>41487.611250000002</v>
      </c>
      <c r="T1260" s="17">
        <f t="shared" si="98"/>
        <v>41517.611250000002</v>
      </c>
      <c r="U1260" s="25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7">
        <f t="shared" si="96"/>
        <v>27.15</v>
      </c>
      <c r="P1261" t="s">
        <v>8274</v>
      </c>
      <c r="Q1261" s="13" t="s">
        <v>8322</v>
      </c>
      <c r="R1261" t="s">
        <v>8323</v>
      </c>
      <c r="S1261" s="17">
        <f t="shared" si="97"/>
        <v>41766.970648148148</v>
      </c>
      <c r="T1261" s="17">
        <f t="shared" si="98"/>
        <v>41799.165972222225</v>
      </c>
      <c r="U1261" s="25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7">
        <f t="shared" si="96"/>
        <v>50.69</v>
      </c>
      <c r="P1262" t="s">
        <v>8274</v>
      </c>
      <c r="Q1262" s="13" t="s">
        <v>8322</v>
      </c>
      <c r="R1262" t="s">
        <v>8323</v>
      </c>
      <c r="S1262" s="17">
        <f t="shared" si="97"/>
        <v>41666.842824074076</v>
      </c>
      <c r="T1262" s="17">
        <f t="shared" si="98"/>
        <v>41696.842824074076</v>
      </c>
      <c r="U1262" s="25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7">
        <f t="shared" si="96"/>
        <v>38.94</v>
      </c>
      <c r="P1263" t="s">
        <v>8274</v>
      </c>
      <c r="Q1263" s="13" t="s">
        <v>8322</v>
      </c>
      <c r="R1263" t="s">
        <v>8323</v>
      </c>
      <c r="S1263" s="17">
        <f t="shared" si="97"/>
        <v>41638.342905092592</v>
      </c>
      <c r="T1263" s="17">
        <f t="shared" si="98"/>
        <v>41668.342905092592</v>
      </c>
      <c r="U1263" s="25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7">
        <f t="shared" si="96"/>
        <v>77.64</v>
      </c>
      <c r="P1264" t="s">
        <v>8274</v>
      </c>
      <c r="Q1264" s="13" t="s">
        <v>8322</v>
      </c>
      <c r="R1264" t="s">
        <v>8323</v>
      </c>
      <c r="S1264" s="17">
        <f t="shared" si="97"/>
        <v>41656.762638888889</v>
      </c>
      <c r="T1264" s="17">
        <f t="shared" si="98"/>
        <v>41686.762638888889</v>
      </c>
      <c r="U1264" s="25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7">
        <f t="shared" si="96"/>
        <v>43.54</v>
      </c>
      <c r="P1265" t="s">
        <v>8274</v>
      </c>
      <c r="Q1265" s="13" t="s">
        <v>8322</v>
      </c>
      <c r="R1265" t="s">
        <v>8323</v>
      </c>
      <c r="S1265" s="17">
        <f t="shared" si="97"/>
        <v>41692.084143518521</v>
      </c>
      <c r="T1265" s="17">
        <f t="shared" si="98"/>
        <v>41727.041666666664</v>
      </c>
      <c r="U1265" s="2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7">
        <f t="shared" si="96"/>
        <v>31.82</v>
      </c>
      <c r="P1266" t="s">
        <v>8274</v>
      </c>
      <c r="Q1266" s="13" t="s">
        <v>8322</v>
      </c>
      <c r="R1266" t="s">
        <v>8323</v>
      </c>
      <c r="S1266" s="17">
        <f t="shared" si="97"/>
        <v>41547.662997685184</v>
      </c>
      <c r="T1266" s="17">
        <f t="shared" si="98"/>
        <v>41576.662997685184</v>
      </c>
      <c r="U1266" s="25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7">
        <f t="shared" si="96"/>
        <v>63.18</v>
      </c>
      <c r="P1267" t="s">
        <v>8274</v>
      </c>
      <c r="Q1267" s="13" t="s">
        <v>8322</v>
      </c>
      <c r="R1267" t="s">
        <v>8323</v>
      </c>
      <c r="S1267" s="17">
        <f t="shared" si="97"/>
        <v>40465.655266203699</v>
      </c>
      <c r="T1267" s="17">
        <f t="shared" si="98"/>
        <v>40512.655266203699</v>
      </c>
      <c r="U1267" s="25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7">
        <f t="shared" si="96"/>
        <v>190.9</v>
      </c>
      <c r="P1268" t="s">
        <v>8274</v>
      </c>
      <c r="Q1268" s="13" t="s">
        <v>8322</v>
      </c>
      <c r="R1268" t="s">
        <v>8323</v>
      </c>
      <c r="S1268" s="17">
        <f t="shared" si="97"/>
        <v>41620.87667824074</v>
      </c>
      <c r="T1268" s="17">
        <f t="shared" si="98"/>
        <v>41650.87667824074</v>
      </c>
      <c r="U1268" s="25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7">
        <f t="shared" si="96"/>
        <v>140.86000000000001</v>
      </c>
      <c r="P1269" t="s">
        <v>8274</v>
      </c>
      <c r="Q1269" s="13" t="s">
        <v>8322</v>
      </c>
      <c r="R1269" t="s">
        <v>8323</v>
      </c>
      <c r="S1269" s="17">
        <f t="shared" si="97"/>
        <v>41449.585162037038</v>
      </c>
      <c r="T1269" s="17">
        <f t="shared" si="98"/>
        <v>41479.585162037038</v>
      </c>
      <c r="U1269" s="25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7">
        <f t="shared" si="96"/>
        <v>76.92</v>
      </c>
      <c r="P1270" t="s">
        <v>8274</v>
      </c>
      <c r="Q1270" s="13" t="s">
        <v>8322</v>
      </c>
      <c r="R1270" t="s">
        <v>8323</v>
      </c>
      <c r="S1270" s="17">
        <f t="shared" si="97"/>
        <v>41507.845451388886</v>
      </c>
      <c r="T1270" s="17">
        <f t="shared" si="98"/>
        <v>41537.845451388886</v>
      </c>
      <c r="U1270" s="25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7">
        <f t="shared" si="96"/>
        <v>99.16</v>
      </c>
      <c r="P1271" t="s">
        <v>8274</v>
      </c>
      <c r="Q1271" s="13" t="s">
        <v>8322</v>
      </c>
      <c r="R1271" t="s">
        <v>8323</v>
      </c>
      <c r="S1271" s="17">
        <f t="shared" si="97"/>
        <v>42445.823055555549</v>
      </c>
      <c r="T1271" s="17">
        <f t="shared" si="98"/>
        <v>42476</v>
      </c>
      <c r="U1271" s="25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7">
        <f t="shared" si="96"/>
        <v>67.88</v>
      </c>
      <c r="P1272" t="s">
        <v>8274</v>
      </c>
      <c r="Q1272" s="13" t="s">
        <v>8322</v>
      </c>
      <c r="R1272" t="s">
        <v>8323</v>
      </c>
      <c r="S1272" s="17">
        <f t="shared" si="97"/>
        <v>40933.856967592597</v>
      </c>
      <c r="T1272" s="17">
        <f t="shared" si="98"/>
        <v>40993.815300925926</v>
      </c>
      <c r="U1272" s="25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7">
        <f t="shared" si="96"/>
        <v>246.29</v>
      </c>
      <c r="P1273" t="s">
        <v>8274</v>
      </c>
      <c r="Q1273" s="13" t="s">
        <v>8322</v>
      </c>
      <c r="R1273" t="s">
        <v>8323</v>
      </c>
      <c r="S1273" s="17">
        <f t="shared" si="97"/>
        <v>41561.683553240742</v>
      </c>
      <c r="T1273" s="17">
        <f t="shared" si="98"/>
        <v>41591.725219907406</v>
      </c>
      <c r="U1273" s="25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7">
        <f t="shared" si="96"/>
        <v>189.29</v>
      </c>
      <c r="P1274" t="s">
        <v>8274</v>
      </c>
      <c r="Q1274" s="13" t="s">
        <v>8322</v>
      </c>
      <c r="R1274" t="s">
        <v>8323</v>
      </c>
      <c r="S1274" s="17">
        <f t="shared" si="97"/>
        <v>40274.745127314818</v>
      </c>
      <c r="T1274" s="17">
        <f t="shared" si="98"/>
        <v>40344.166666666664</v>
      </c>
      <c r="U1274" s="25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7">
        <f t="shared" si="96"/>
        <v>76.67</v>
      </c>
      <c r="P1275" t="s">
        <v>8274</v>
      </c>
      <c r="Q1275" s="13" t="s">
        <v>8322</v>
      </c>
      <c r="R1275" t="s">
        <v>8323</v>
      </c>
      <c r="S1275" s="17">
        <f t="shared" si="97"/>
        <v>41852.730219907404</v>
      </c>
      <c r="T1275" s="17">
        <f t="shared" si="98"/>
        <v>41882.730219907404</v>
      </c>
      <c r="U1275" s="2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7">
        <f t="shared" si="96"/>
        <v>82.96</v>
      </c>
      <c r="P1276" t="s">
        <v>8274</v>
      </c>
      <c r="Q1276" s="13" t="s">
        <v>8322</v>
      </c>
      <c r="R1276" t="s">
        <v>8323</v>
      </c>
      <c r="S1276" s="17">
        <f t="shared" si="97"/>
        <v>41116.690104166664</v>
      </c>
      <c r="T1276" s="17">
        <f t="shared" si="98"/>
        <v>41151.690104166664</v>
      </c>
      <c r="U1276" s="25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7">
        <f t="shared" si="96"/>
        <v>62.52</v>
      </c>
      <c r="P1277" t="s">
        <v>8274</v>
      </c>
      <c r="Q1277" s="13" t="s">
        <v>8322</v>
      </c>
      <c r="R1277" t="s">
        <v>8323</v>
      </c>
      <c r="S1277" s="17">
        <f t="shared" si="97"/>
        <v>41458.867905092593</v>
      </c>
      <c r="T1277" s="17">
        <f t="shared" si="98"/>
        <v>41493.867905092593</v>
      </c>
      <c r="U1277" s="25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7">
        <f t="shared" si="96"/>
        <v>46.07</v>
      </c>
      <c r="P1278" t="s">
        <v>8274</v>
      </c>
      <c r="Q1278" s="13" t="s">
        <v>8322</v>
      </c>
      <c r="R1278" t="s">
        <v>8323</v>
      </c>
      <c r="S1278" s="17">
        <f t="shared" si="97"/>
        <v>40007.704247685186</v>
      </c>
      <c r="T1278" s="17">
        <f t="shared" si="98"/>
        <v>40057.166666666664</v>
      </c>
      <c r="U1278" s="25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7">
        <f t="shared" si="96"/>
        <v>38.54</v>
      </c>
      <c r="P1279" t="s">
        <v>8274</v>
      </c>
      <c r="Q1279" s="13" t="s">
        <v>8322</v>
      </c>
      <c r="R1279" t="s">
        <v>8323</v>
      </c>
      <c r="S1279" s="17">
        <f t="shared" si="97"/>
        <v>41121.561886574076</v>
      </c>
      <c r="T1279" s="17">
        <f t="shared" si="98"/>
        <v>41156.561886574076</v>
      </c>
      <c r="U1279" s="25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7">
        <f t="shared" si="96"/>
        <v>53.01</v>
      </c>
      <c r="P1280" t="s">
        <v>8274</v>
      </c>
      <c r="Q1280" s="13" t="s">
        <v>8322</v>
      </c>
      <c r="R1280" t="s">
        <v>8323</v>
      </c>
      <c r="S1280" s="17">
        <f t="shared" si="97"/>
        <v>41786.555162037039</v>
      </c>
      <c r="T1280" s="17">
        <f t="shared" si="98"/>
        <v>41815.083333333336</v>
      </c>
      <c r="U1280" s="25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7">
        <f t="shared" si="96"/>
        <v>73.36</v>
      </c>
      <c r="P1281" t="s">
        <v>8274</v>
      </c>
      <c r="Q1281" s="13" t="s">
        <v>8322</v>
      </c>
      <c r="R1281" t="s">
        <v>8323</v>
      </c>
      <c r="S1281" s="17">
        <f t="shared" si="97"/>
        <v>41682.099189814813</v>
      </c>
      <c r="T1281" s="17">
        <f t="shared" si="98"/>
        <v>41722.057523148149</v>
      </c>
      <c r="U1281" s="25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7">
        <f t="shared" ref="O1282:O1345" si="101">IFERROR(ROUND(E1282/M1282,2),0)</f>
        <v>127.98</v>
      </c>
      <c r="P1282" t="s">
        <v>8274</v>
      </c>
      <c r="Q1282" s="13" t="s">
        <v>8322</v>
      </c>
      <c r="R1282" t="s">
        <v>8323</v>
      </c>
      <c r="S1282" s="17">
        <f t="shared" si="97"/>
        <v>40513.757569444446</v>
      </c>
      <c r="T1282" s="17">
        <f t="shared" si="98"/>
        <v>40603.757569444446</v>
      </c>
      <c r="U1282" s="25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7">
        <f t="shared" si="101"/>
        <v>104.73</v>
      </c>
      <c r="P1283" t="s">
        <v>8274</v>
      </c>
      <c r="Q1283" s="13" t="s">
        <v>8322</v>
      </c>
      <c r="R1283" t="s">
        <v>8323</v>
      </c>
      <c r="S1283" s="17">
        <f t="shared" ref="S1283:S1346" si="102">(((K1283/60)/60)/24)+DATE(1970,1,1)</f>
        <v>41463.743472222224</v>
      </c>
      <c r="T1283" s="17">
        <f t="shared" ref="T1283:T1346" si="103">(((J1283/60)/60)/24)+DATE(1970,1,1)</f>
        <v>41483.743472222224</v>
      </c>
      <c r="U1283" s="25">
        <f t="shared" si="99"/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7">
        <f t="shared" si="101"/>
        <v>67.67</v>
      </c>
      <c r="P1284" t="s">
        <v>8274</v>
      </c>
      <c r="Q1284" s="13" t="s">
        <v>8322</v>
      </c>
      <c r="R1284" t="s">
        <v>8323</v>
      </c>
      <c r="S1284" s="17">
        <f t="shared" si="102"/>
        <v>41586.475173611114</v>
      </c>
      <c r="T1284" s="17">
        <f t="shared" si="103"/>
        <v>41617.207638888889</v>
      </c>
      <c r="U1284" s="25">
        <f t="shared" ref="U1284:U1347" si="104">YEAR(S1284)</f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7">
        <f t="shared" si="101"/>
        <v>95.93</v>
      </c>
      <c r="P1285" t="s">
        <v>8274</v>
      </c>
      <c r="Q1285" s="13" t="s">
        <v>8322</v>
      </c>
      <c r="R1285" t="s">
        <v>8323</v>
      </c>
      <c r="S1285" s="17">
        <f t="shared" si="102"/>
        <v>41320.717465277776</v>
      </c>
      <c r="T1285" s="17">
        <f t="shared" si="103"/>
        <v>41344.166666666664</v>
      </c>
      <c r="U1285" s="2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7">
        <f t="shared" si="101"/>
        <v>65.16</v>
      </c>
      <c r="P1286" t="s">
        <v>8269</v>
      </c>
      <c r="Q1286" s="13" t="s">
        <v>8314</v>
      </c>
      <c r="R1286" t="s">
        <v>8315</v>
      </c>
      <c r="S1286" s="17">
        <f t="shared" si="102"/>
        <v>42712.23474537037</v>
      </c>
      <c r="T1286" s="17">
        <f t="shared" si="103"/>
        <v>42735.707638888889</v>
      </c>
      <c r="U1286" s="25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7">
        <f t="shared" si="101"/>
        <v>32.270000000000003</v>
      </c>
      <c r="P1287" t="s">
        <v>8269</v>
      </c>
      <c r="Q1287" s="13" t="s">
        <v>8314</v>
      </c>
      <c r="R1287" t="s">
        <v>8315</v>
      </c>
      <c r="S1287" s="17">
        <f t="shared" si="102"/>
        <v>42160.583043981482</v>
      </c>
      <c r="T1287" s="17">
        <f t="shared" si="103"/>
        <v>42175.583043981482</v>
      </c>
      <c r="U1287" s="25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7">
        <f t="shared" si="101"/>
        <v>81.25</v>
      </c>
      <c r="P1288" t="s">
        <v>8269</v>
      </c>
      <c r="Q1288" s="13" t="s">
        <v>8314</v>
      </c>
      <c r="R1288" t="s">
        <v>8315</v>
      </c>
      <c r="S1288" s="17">
        <f t="shared" si="102"/>
        <v>42039.384571759263</v>
      </c>
      <c r="T1288" s="17">
        <f t="shared" si="103"/>
        <v>42052.583333333328</v>
      </c>
      <c r="U1288" s="25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7">
        <f t="shared" si="101"/>
        <v>24.2</v>
      </c>
      <c r="P1289" t="s">
        <v>8269</v>
      </c>
      <c r="Q1289" s="13" t="s">
        <v>8314</v>
      </c>
      <c r="R1289" t="s">
        <v>8315</v>
      </c>
      <c r="S1289" s="17">
        <f t="shared" si="102"/>
        <v>42107.621018518519</v>
      </c>
      <c r="T1289" s="17">
        <f t="shared" si="103"/>
        <v>42167.621018518519</v>
      </c>
      <c r="U1289" s="25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7">
        <f t="shared" si="101"/>
        <v>65.87</v>
      </c>
      <c r="P1290" t="s">
        <v>8269</v>
      </c>
      <c r="Q1290" s="13" t="s">
        <v>8314</v>
      </c>
      <c r="R1290" t="s">
        <v>8315</v>
      </c>
      <c r="S1290" s="17">
        <f t="shared" si="102"/>
        <v>42561.154664351852</v>
      </c>
      <c r="T1290" s="17">
        <f t="shared" si="103"/>
        <v>42592.166666666672</v>
      </c>
      <c r="U1290" s="25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7">
        <f t="shared" si="101"/>
        <v>36.08</v>
      </c>
      <c r="P1291" t="s">
        <v>8269</v>
      </c>
      <c r="Q1291" s="13" t="s">
        <v>8314</v>
      </c>
      <c r="R1291" t="s">
        <v>8315</v>
      </c>
      <c r="S1291" s="17">
        <f t="shared" si="102"/>
        <v>42709.134780092587</v>
      </c>
      <c r="T1291" s="17">
        <f t="shared" si="103"/>
        <v>42739.134780092587</v>
      </c>
      <c r="U1291" s="25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7">
        <f t="shared" si="101"/>
        <v>44.19</v>
      </c>
      <c r="P1292" t="s">
        <v>8269</v>
      </c>
      <c r="Q1292" s="13" t="s">
        <v>8314</v>
      </c>
      <c r="R1292" t="s">
        <v>8315</v>
      </c>
      <c r="S1292" s="17">
        <f t="shared" si="102"/>
        <v>42086.614942129629</v>
      </c>
      <c r="T1292" s="17">
        <f t="shared" si="103"/>
        <v>42117.290972222225</v>
      </c>
      <c r="U1292" s="25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7">
        <f t="shared" si="101"/>
        <v>104.07</v>
      </c>
      <c r="P1293" t="s">
        <v>8269</v>
      </c>
      <c r="Q1293" s="13" t="s">
        <v>8314</v>
      </c>
      <c r="R1293" t="s">
        <v>8315</v>
      </c>
      <c r="S1293" s="17">
        <f t="shared" si="102"/>
        <v>42064.652673611112</v>
      </c>
      <c r="T1293" s="17">
        <f t="shared" si="103"/>
        <v>42101.291666666672</v>
      </c>
      <c r="U1293" s="25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7">
        <f t="shared" si="101"/>
        <v>35.96</v>
      </c>
      <c r="P1294" t="s">
        <v>8269</v>
      </c>
      <c r="Q1294" s="13" t="s">
        <v>8314</v>
      </c>
      <c r="R1294" t="s">
        <v>8315</v>
      </c>
      <c r="S1294" s="17">
        <f t="shared" si="102"/>
        <v>42256.764212962968</v>
      </c>
      <c r="T1294" s="17">
        <f t="shared" si="103"/>
        <v>42283.957638888889</v>
      </c>
      <c r="U1294" s="25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7">
        <f t="shared" si="101"/>
        <v>127.79</v>
      </c>
      <c r="P1295" t="s">
        <v>8269</v>
      </c>
      <c r="Q1295" s="13" t="s">
        <v>8314</v>
      </c>
      <c r="R1295" t="s">
        <v>8315</v>
      </c>
      <c r="S1295" s="17">
        <f t="shared" si="102"/>
        <v>42292.701053240744</v>
      </c>
      <c r="T1295" s="17">
        <f t="shared" si="103"/>
        <v>42322.742719907401</v>
      </c>
      <c r="U1295" s="2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7">
        <f t="shared" si="101"/>
        <v>27.73</v>
      </c>
      <c r="P1296" t="s">
        <v>8269</v>
      </c>
      <c r="Q1296" s="13" t="s">
        <v>8314</v>
      </c>
      <c r="R1296" t="s">
        <v>8315</v>
      </c>
      <c r="S1296" s="17">
        <f t="shared" si="102"/>
        <v>42278.453668981485</v>
      </c>
      <c r="T1296" s="17">
        <f t="shared" si="103"/>
        <v>42296.458333333328</v>
      </c>
      <c r="U1296" s="25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7">
        <f t="shared" si="101"/>
        <v>39.83</v>
      </c>
      <c r="P1297" t="s">
        <v>8269</v>
      </c>
      <c r="Q1297" s="13" t="s">
        <v>8314</v>
      </c>
      <c r="R1297" t="s">
        <v>8315</v>
      </c>
      <c r="S1297" s="17">
        <f t="shared" si="102"/>
        <v>42184.572881944448</v>
      </c>
      <c r="T1297" s="17">
        <f t="shared" si="103"/>
        <v>42214.708333333328</v>
      </c>
      <c r="U1297" s="25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7">
        <f t="shared" si="101"/>
        <v>52.17</v>
      </c>
      <c r="P1298" t="s">
        <v>8269</v>
      </c>
      <c r="Q1298" s="13" t="s">
        <v>8314</v>
      </c>
      <c r="R1298" t="s">
        <v>8315</v>
      </c>
      <c r="S1298" s="17">
        <f t="shared" si="102"/>
        <v>42423.050613425927</v>
      </c>
      <c r="T1298" s="17">
        <f t="shared" si="103"/>
        <v>42443.008946759262</v>
      </c>
      <c r="U1298" s="25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7">
        <f t="shared" si="101"/>
        <v>92.04</v>
      </c>
      <c r="P1299" t="s">
        <v>8269</v>
      </c>
      <c r="Q1299" s="13" t="s">
        <v>8314</v>
      </c>
      <c r="R1299" t="s">
        <v>8315</v>
      </c>
      <c r="S1299" s="17">
        <f t="shared" si="102"/>
        <v>42461.747199074074</v>
      </c>
      <c r="T1299" s="17">
        <f t="shared" si="103"/>
        <v>42491.747199074074</v>
      </c>
      <c r="U1299" s="25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7">
        <f t="shared" si="101"/>
        <v>63.42</v>
      </c>
      <c r="P1300" t="s">
        <v>8269</v>
      </c>
      <c r="Q1300" s="13" t="s">
        <v>8314</v>
      </c>
      <c r="R1300" t="s">
        <v>8315</v>
      </c>
      <c r="S1300" s="17">
        <f t="shared" si="102"/>
        <v>42458.680925925932</v>
      </c>
      <c r="T1300" s="17">
        <f t="shared" si="103"/>
        <v>42488.680925925932</v>
      </c>
      <c r="U1300" s="25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7">
        <f t="shared" si="101"/>
        <v>135.63</v>
      </c>
      <c r="P1301" t="s">
        <v>8269</v>
      </c>
      <c r="Q1301" s="13" t="s">
        <v>8314</v>
      </c>
      <c r="R1301" t="s">
        <v>8315</v>
      </c>
      <c r="S1301" s="17">
        <f t="shared" si="102"/>
        <v>42169.814340277779</v>
      </c>
      <c r="T1301" s="17">
        <f t="shared" si="103"/>
        <v>42199.814340277779</v>
      </c>
      <c r="U1301" s="25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7">
        <f t="shared" si="101"/>
        <v>168.75</v>
      </c>
      <c r="P1302" t="s">
        <v>8269</v>
      </c>
      <c r="Q1302" s="13" t="s">
        <v>8314</v>
      </c>
      <c r="R1302" t="s">
        <v>8315</v>
      </c>
      <c r="S1302" s="17">
        <f t="shared" si="102"/>
        <v>42483.675208333334</v>
      </c>
      <c r="T1302" s="17">
        <f t="shared" si="103"/>
        <v>42522.789583333331</v>
      </c>
      <c r="U1302" s="25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7">
        <f t="shared" si="101"/>
        <v>70.86</v>
      </c>
      <c r="P1303" t="s">
        <v>8269</v>
      </c>
      <c r="Q1303" s="13" t="s">
        <v>8314</v>
      </c>
      <c r="R1303" t="s">
        <v>8315</v>
      </c>
      <c r="S1303" s="17">
        <f t="shared" si="102"/>
        <v>42195.749745370369</v>
      </c>
      <c r="T1303" s="17">
        <f t="shared" si="103"/>
        <v>42206.125</v>
      </c>
      <c r="U1303" s="25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7">
        <f t="shared" si="101"/>
        <v>50</v>
      </c>
      <c r="P1304" t="s">
        <v>8269</v>
      </c>
      <c r="Q1304" s="13" t="s">
        <v>8314</v>
      </c>
      <c r="R1304" t="s">
        <v>8315</v>
      </c>
      <c r="S1304" s="17">
        <f t="shared" si="102"/>
        <v>42675.057997685188</v>
      </c>
      <c r="T1304" s="17">
        <f t="shared" si="103"/>
        <v>42705.099664351852</v>
      </c>
      <c r="U1304" s="25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7">
        <f t="shared" si="101"/>
        <v>42.21</v>
      </c>
      <c r="P1305" t="s">
        <v>8269</v>
      </c>
      <c r="Q1305" s="13" t="s">
        <v>8314</v>
      </c>
      <c r="R1305" t="s">
        <v>8315</v>
      </c>
      <c r="S1305" s="17">
        <f t="shared" si="102"/>
        <v>42566.441203703704</v>
      </c>
      <c r="T1305" s="17">
        <f t="shared" si="103"/>
        <v>42582.458333333328</v>
      </c>
      <c r="U1305" s="2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7">
        <f t="shared" si="101"/>
        <v>152.41</v>
      </c>
      <c r="P1306" t="s">
        <v>8271</v>
      </c>
      <c r="Q1306" s="13" t="s">
        <v>8316</v>
      </c>
      <c r="R1306" t="s">
        <v>8318</v>
      </c>
      <c r="S1306" s="17">
        <f t="shared" si="102"/>
        <v>42747.194502314815</v>
      </c>
      <c r="T1306" s="17">
        <f t="shared" si="103"/>
        <v>42807.152835648143</v>
      </c>
      <c r="U1306" s="25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7">
        <f t="shared" si="101"/>
        <v>90.62</v>
      </c>
      <c r="P1307" t="s">
        <v>8271</v>
      </c>
      <c r="Q1307" s="13" t="s">
        <v>8316</v>
      </c>
      <c r="R1307" t="s">
        <v>8318</v>
      </c>
      <c r="S1307" s="17">
        <f t="shared" si="102"/>
        <v>42543.665601851855</v>
      </c>
      <c r="T1307" s="17">
        <f t="shared" si="103"/>
        <v>42572.729166666672</v>
      </c>
      <c r="U1307" s="25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7">
        <f t="shared" si="101"/>
        <v>201.6</v>
      </c>
      <c r="P1308" t="s">
        <v>8271</v>
      </c>
      <c r="Q1308" s="13" t="s">
        <v>8316</v>
      </c>
      <c r="R1308" t="s">
        <v>8318</v>
      </c>
      <c r="S1308" s="17">
        <f t="shared" si="102"/>
        <v>41947.457569444443</v>
      </c>
      <c r="T1308" s="17">
        <f t="shared" si="103"/>
        <v>41977.457569444443</v>
      </c>
      <c r="U1308" s="25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7">
        <f t="shared" si="101"/>
        <v>127.93</v>
      </c>
      <c r="P1309" t="s">
        <v>8271</v>
      </c>
      <c r="Q1309" s="13" t="s">
        <v>8316</v>
      </c>
      <c r="R1309" t="s">
        <v>8318</v>
      </c>
      <c r="S1309" s="17">
        <f t="shared" si="102"/>
        <v>42387.503229166665</v>
      </c>
      <c r="T1309" s="17">
        <f t="shared" si="103"/>
        <v>42417.503229166665</v>
      </c>
      <c r="U1309" s="25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7">
        <f t="shared" si="101"/>
        <v>29.89</v>
      </c>
      <c r="P1310" t="s">
        <v>8271</v>
      </c>
      <c r="Q1310" s="13" t="s">
        <v>8316</v>
      </c>
      <c r="R1310" t="s">
        <v>8318</v>
      </c>
      <c r="S1310" s="17">
        <f t="shared" si="102"/>
        <v>42611.613564814819</v>
      </c>
      <c r="T1310" s="17">
        <f t="shared" si="103"/>
        <v>42651.613564814819</v>
      </c>
      <c r="U1310" s="25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7">
        <f t="shared" si="101"/>
        <v>367.97</v>
      </c>
      <c r="P1311" t="s">
        <v>8271</v>
      </c>
      <c r="Q1311" s="13" t="s">
        <v>8316</v>
      </c>
      <c r="R1311" t="s">
        <v>8318</v>
      </c>
      <c r="S1311" s="17">
        <f t="shared" si="102"/>
        <v>42257.882731481484</v>
      </c>
      <c r="T1311" s="17">
        <f t="shared" si="103"/>
        <v>42292.882731481484</v>
      </c>
      <c r="U1311" s="25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7">
        <f t="shared" si="101"/>
        <v>129.16999999999999</v>
      </c>
      <c r="P1312" t="s">
        <v>8271</v>
      </c>
      <c r="Q1312" s="13" t="s">
        <v>8316</v>
      </c>
      <c r="R1312" t="s">
        <v>8318</v>
      </c>
      <c r="S1312" s="17">
        <f t="shared" si="102"/>
        <v>42556.667245370365</v>
      </c>
      <c r="T1312" s="17">
        <f t="shared" si="103"/>
        <v>42601.667245370365</v>
      </c>
      <c r="U1312" s="25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7">
        <f t="shared" si="101"/>
        <v>800.7</v>
      </c>
      <c r="P1313" t="s">
        <v>8271</v>
      </c>
      <c r="Q1313" s="13" t="s">
        <v>8316</v>
      </c>
      <c r="R1313" t="s">
        <v>8318</v>
      </c>
      <c r="S1313" s="17">
        <f t="shared" si="102"/>
        <v>42669.802303240736</v>
      </c>
      <c r="T1313" s="17">
        <f t="shared" si="103"/>
        <v>42704.843969907408</v>
      </c>
      <c r="U1313" s="25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7">
        <f t="shared" si="101"/>
        <v>28</v>
      </c>
      <c r="P1314" t="s">
        <v>8271</v>
      </c>
      <c r="Q1314" s="13" t="s">
        <v>8316</v>
      </c>
      <c r="R1314" t="s">
        <v>8318</v>
      </c>
      <c r="S1314" s="17">
        <f t="shared" si="102"/>
        <v>42082.702800925923</v>
      </c>
      <c r="T1314" s="17">
        <f t="shared" si="103"/>
        <v>42112.702800925923</v>
      </c>
      <c r="U1314" s="25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7">
        <f t="shared" si="101"/>
        <v>102.02</v>
      </c>
      <c r="P1315" t="s">
        <v>8271</v>
      </c>
      <c r="Q1315" s="13" t="s">
        <v>8316</v>
      </c>
      <c r="R1315" t="s">
        <v>8318</v>
      </c>
      <c r="S1315" s="17">
        <f t="shared" si="102"/>
        <v>42402.709652777776</v>
      </c>
      <c r="T1315" s="17">
        <f t="shared" si="103"/>
        <v>42432.709652777776</v>
      </c>
      <c r="U1315" s="2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7">
        <f t="shared" si="101"/>
        <v>184.36</v>
      </c>
      <c r="P1316" t="s">
        <v>8271</v>
      </c>
      <c r="Q1316" s="13" t="s">
        <v>8316</v>
      </c>
      <c r="R1316" t="s">
        <v>8318</v>
      </c>
      <c r="S1316" s="17">
        <f t="shared" si="102"/>
        <v>42604.669675925921</v>
      </c>
      <c r="T1316" s="17">
        <f t="shared" si="103"/>
        <v>42664.669675925921</v>
      </c>
      <c r="U1316" s="25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7">
        <f t="shared" si="101"/>
        <v>162.91999999999999</v>
      </c>
      <c r="P1317" t="s">
        <v>8271</v>
      </c>
      <c r="Q1317" s="13" t="s">
        <v>8316</v>
      </c>
      <c r="R1317" t="s">
        <v>8318</v>
      </c>
      <c r="S1317" s="17">
        <f t="shared" si="102"/>
        <v>42278.498240740737</v>
      </c>
      <c r="T1317" s="17">
        <f t="shared" si="103"/>
        <v>42314.041666666672</v>
      </c>
      <c r="U1317" s="25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7">
        <f t="shared" si="101"/>
        <v>1</v>
      </c>
      <c r="P1318" t="s">
        <v>8271</v>
      </c>
      <c r="Q1318" s="13" t="s">
        <v>8316</v>
      </c>
      <c r="R1318" t="s">
        <v>8318</v>
      </c>
      <c r="S1318" s="17">
        <f t="shared" si="102"/>
        <v>42393.961909722217</v>
      </c>
      <c r="T1318" s="17">
        <f t="shared" si="103"/>
        <v>42428.961909722217</v>
      </c>
      <c r="U1318" s="25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7">
        <f t="shared" si="101"/>
        <v>603.53</v>
      </c>
      <c r="P1319" t="s">
        <v>8271</v>
      </c>
      <c r="Q1319" s="13" t="s">
        <v>8316</v>
      </c>
      <c r="R1319" t="s">
        <v>8318</v>
      </c>
      <c r="S1319" s="17">
        <f t="shared" si="102"/>
        <v>42520.235486111109</v>
      </c>
      <c r="T1319" s="17">
        <f t="shared" si="103"/>
        <v>42572.583333333328</v>
      </c>
      <c r="U1319" s="25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7">
        <f t="shared" si="101"/>
        <v>45.41</v>
      </c>
      <c r="P1320" t="s">
        <v>8271</v>
      </c>
      <c r="Q1320" s="13" t="s">
        <v>8316</v>
      </c>
      <c r="R1320" t="s">
        <v>8318</v>
      </c>
      <c r="S1320" s="17">
        <f t="shared" si="102"/>
        <v>41985.043657407412</v>
      </c>
      <c r="T1320" s="17">
        <f t="shared" si="103"/>
        <v>42015.043657407412</v>
      </c>
      <c r="U1320" s="25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7">
        <f t="shared" si="101"/>
        <v>97.33</v>
      </c>
      <c r="P1321" t="s">
        <v>8271</v>
      </c>
      <c r="Q1321" s="13" t="s">
        <v>8316</v>
      </c>
      <c r="R1321" t="s">
        <v>8318</v>
      </c>
      <c r="S1321" s="17">
        <f t="shared" si="102"/>
        <v>41816.812094907407</v>
      </c>
      <c r="T1321" s="17">
        <f t="shared" si="103"/>
        <v>41831.666666666664</v>
      </c>
      <c r="U1321" s="25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7">
        <f t="shared" si="101"/>
        <v>167.67</v>
      </c>
      <c r="P1322" t="s">
        <v>8271</v>
      </c>
      <c r="Q1322" s="13" t="s">
        <v>8316</v>
      </c>
      <c r="R1322" t="s">
        <v>8318</v>
      </c>
      <c r="S1322" s="17">
        <f t="shared" si="102"/>
        <v>42705.690347222218</v>
      </c>
      <c r="T1322" s="17">
        <f t="shared" si="103"/>
        <v>42734.958333333328</v>
      </c>
      <c r="U1322" s="25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7">
        <f t="shared" si="101"/>
        <v>859.86</v>
      </c>
      <c r="P1323" t="s">
        <v>8271</v>
      </c>
      <c r="Q1323" s="13" t="s">
        <v>8316</v>
      </c>
      <c r="R1323" t="s">
        <v>8318</v>
      </c>
      <c r="S1323" s="17">
        <f t="shared" si="102"/>
        <v>42697.74927083333</v>
      </c>
      <c r="T1323" s="17">
        <f t="shared" si="103"/>
        <v>42727.74927083333</v>
      </c>
      <c r="U1323" s="25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7">
        <f t="shared" si="101"/>
        <v>26.5</v>
      </c>
      <c r="P1324" t="s">
        <v>8271</v>
      </c>
      <c r="Q1324" s="13" t="s">
        <v>8316</v>
      </c>
      <c r="R1324" t="s">
        <v>8318</v>
      </c>
      <c r="S1324" s="17">
        <f t="shared" si="102"/>
        <v>42115.656539351854</v>
      </c>
      <c r="T1324" s="17">
        <f t="shared" si="103"/>
        <v>42145.656539351854</v>
      </c>
      <c r="U1324" s="25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7">
        <f t="shared" si="101"/>
        <v>30.27</v>
      </c>
      <c r="P1325" t="s">
        <v>8271</v>
      </c>
      <c r="Q1325" s="13" t="s">
        <v>8316</v>
      </c>
      <c r="R1325" t="s">
        <v>8318</v>
      </c>
      <c r="S1325" s="17">
        <f t="shared" si="102"/>
        <v>42451.698449074072</v>
      </c>
      <c r="T1325" s="17">
        <f t="shared" si="103"/>
        <v>42486.288194444445</v>
      </c>
      <c r="U1325" s="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7">
        <f t="shared" si="101"/>
        <v>54.67</v>
      </c>
      <c r="P1326" t="s">
        <v>8271</v>
      </c>
      <c r="Q1326" s="13" t="s">
        <v>8316</v>
      </c>
      <c r="R1326" t="s">
        <v>8318</v>
      </c>
      <c r="S1326" s="17">
        <f t="shared" si="102"/>
        <v>42626.633703703701</v>
      </c>
      <c r="T1326" s="17">
        <f t="shared" si="103"/>
        <v>42656.633703703701</v>
      </c>
      <c r="U1326" s="25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7">
        <f t="shared" si="101"/>
        <v>60.75</v>
      </c>
      <c r="P1327" t="s">
        <v>8271</v>
      </c>
      <c r="Q1327" s="13" t="s">
        <v>8316</v>
      </c>
      <c r="R1327" t="s">
        <v>8318</v>
      </c>
      <c r="S1327" s="17">
        <f t="shared" si="102"/>
        <v>42704.086053240739</v>
      </c>
      <c r="T1327" s="17">
        <f t="shared" si="103"/>
        <v>42734.086053240739</v>
      </c>
      <c r="U1327" s="25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7">
        <f t="shared" si="101"/>
        <v>102.73</v>
      </c>
      <c r="P1328" t="s">
        <v>8271</v>
      </c>
      <c r="Q1328" s="13" t="s">
        <v>8316</v>
      </c>
      <c r="R1328" t="s">
        <v>8318</v>
      </c>
      <c r="S1328" s="17">
        <f t="shared" si="102"/>
        <v>41974.791990740734</v>
      </c>
      <c r="T1328" s="17">
        <f t="shared" si="103"/>
        <v>42019.791990740734</v>
      </c>
      <c r="U1328" s="25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7">
        <f t="shared" si="101"/>
        <v>41.59</v>
      </c>
      <c r="P1329" t="s">
        <v>8271</v>
      </c>
      <c r="Q1329" s="13" t="s">
        <v>8316</v>
      </c>
      <c r="R1329" t="s">
        <v>8318</v>
      </c>
      <c r="S1329" s="17">
        <f t="shared" si="102"/>
        <v>42123.678645833337</v>
      </c>
      <c r="T1329" s="17">
        <f t="shared" si="103"/>
        <v>42153.678645833337</v>
      </c>
      <c r="U1329" s="25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7">
        <f t="shared" si="101"/>
        <v>116.53</v>
      </c>
      <c r="P1330" t="s">
        <v>8271</v>
      </c>
      <c r="Q1330" s="13" t="s">
        <v>8316</v>
      </c>
      <c r="R1330" t="s">
        <v>8318</v>
      </c>
      <c r="S1330" s="17">
        <f t="shared" si="102"/>
        <v>42612.642754629633</v>
      </c>
      <c r="T1330" s="17">
        <f t="shared" si="103"/>
        <v>42657.642754629633</v>
      </c>
      <c r="U1330" s="25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7">
        <f t="shared" si="101"/>
        <v>45.33</v>
      </c>
      <c r="P1331" t="s">
        <v>8271</v>
      </c>
      <c r="Q1331" s="13" t="s">
        <v>8316</v>
      </c>
      <c r="R1331" t="s">
        <v>8318</v>
      </c>
      <c r="S1331" s="17">
        <f t="shared" si="102"/>
        <v>41935.221585648149</v>
      </c>
      <c r="T1331" s="17">
        <f t="shared" si="103"/>
        <v>41975.263252314813</v>
      </c>
      <c r="U1331" s="25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7">
        <f t="shared" si="101"/>
        <v>157.46</v>
      </c>
      <c r="P1332" t="s">
        <v>8271</v>
      </c>
      <c r="Q1332" s="13" t="s">
        <v>8316</v>
      </c>
      <c r="R1332" t="s">
        <v>8318</v>
      </c>
      <c r="S1332" s="17">
        <f t="shared" si="102"/>
        <v>42522.276724537034</v>
      </c>
      <c r="T1332" s="17">
        <f t="shared" si="103"/>
        <v>42553.166666666672</v>
      </c>
      <c r="U1332" s="25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7">
        <f t="shared" si="101"/>
        <v>100.5</v>
      </c>
      <c r="P1333" t="s">
        <v>8271</v>
      </c>
      <c r="Q1333" s="13" t="s">
        <v>8316</v>
      </c>
      <c r="R1333" t="s">
        <v>8318</v>
      </c>
      <c r="S1333" s="17">
        <f t="shared" si="102"/>
        <v>42569.50409722222</v>
      </c>
      <c r="T1333" s="17">
        <f t="shared" si="103"/>
        <v>42599.50409722222</v>
      </c>
      <c r="U1333" s="25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7">
        <f t="shared" si="101"/>
        <v>0</v>
      </c>
      <c r="P1334" t="s">
        <v>8271</v>
      </c>
      <c r="Q1334" s="13" t="s">
        <v>8316</v>
      </c>
      <c r="R1334" t="s">
        <v>8318</v>
      </c>
      <c r="S1334" s="17">
        <f t="shared" si="102"/>
        <v>42732.060277777782</v>
      </c>
      <c r="T1334" s="17">
        <f t="shared" si="103"/>
        <v>42762.060277777782</v>
      </c>
      <c r="U1334" s="25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7">
        <f t="shared" si="101"/>
        <v>0</v>
      </c>
      <c r="P1335" t="s">
        <v>8271</v>
      </c>
      <c r="Q1335" s="13" t="s">
        <v>8316</v>
      </c>
      <c r="R1335" t="s">
        <v>8318</v>
      </c>
      <c r="S1335" s="17">
        <f t="shared" si="102"/>
        <v>41806.106770833336</v>
      </c>
      <c r="T1335" s="17">
        <f t="shared" si="103"/>
        <v>41836.106770833336</v>
      </c>
      <c r="U1335" s="2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7">
        <f t="shared" si="101"/>
        <v>51.82</v>
      </c>
      <c r="P1336" t="s">
        <v>8271</v>
      </c>
      <c r="Q1336" s="13" t="s">
        <v>8316</v>
      </c>
      <c r="R1336" t="s">
        <v>8318</v>
      </c>
      <c r="S1336" s="17">
        <f t="shared" si="102"/>
        <v>42410.774155092593</v>
      </c>
      <c r="T1336" s="17">
        <f t="shared" si="103"/>
        <v>42440.774155092593</v>
      </c>
      <c r="U1336" s="25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7">
        <f t="shared" si="101"/>
        <v>308.75</v>
      </c>
      <c r="P1337" t="s">
        <v>8271</v>
      </c>
      <c r="Q1337" s="13" t="s">
        <v>8316</v>
      </c>
      <c r="R1337" t="s">
        <v>8318</v>
      </c>
      <c r="S1337" s="17">
        <f t="shared" si="102"/>
        <v>42313.936365740738</v>
      </c>
      <c r="T1337" s="17">
        <f t="shared" si="103"/>
        <v>42343.936365740738</v>
      </c>
      <c r="U1337" s="25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7">
        <f t="shared" si="101"/>
        <v>379.23</v>
      </c>
      <c r="P1338" t="s">
        <v>8271</v>
      </c>
      <c r="Q1338" s="13" t="s">
        <v>8316</v>
      </c>
      <c r="R1338" t="s">
        <v>8318</v>
      </c>
      <c r="S1338" s="17">
        <f t="shared" si="102"/>
        <v>41955.863750000004</v>
      </c>
      <c r="T1338" s="17">
        <f t="shared" si="103"/>
        <v>41990.863750000004</v>
      </c>
      <c r="U1338" s="25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7">
        <f t="shared" si="101"/>
        <v>176.36</v>
      </c>
      <c r="P1339" t="s">
        <v>8271</v>
      </c>
      <c r="Q1339" s="13" t="s">
        <v>8316</v>
      </c>
      <c r="R1339" t="s">
        <v>8318</v>
      </c>
      <c r="S1339" s="17">
        <f t="shared" si="102"/>
        <v>42767.577303240745</v>
      </c>
      <c r="T1339" s="17">
        <f t="shared" si="103"/>
        <v>42797.577303240745</v>
      </c>
      <c r="U1339" s="25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7">
        <f t="shared" si="101"/>
        <v>66.069999999999993</v>
      </c>
      <c r="P1340" t="s">
        <v>8271</v>
      </c>
      <c r="Q1340" s="13" t="s">
        <v>8316</v>
      </c>
      <c r="R1340" t="s">
        <v>8318</v>
      </c>
      <c r="S1340" s="17">
        <f t="shared" si="102"/>
        <v>42188.803622685184</v>
      </c>
      <c r="T1340" s="17">
        <f t="shared" si="103"/>
        <v>42218.803622685184</v>
      </c>
      <c r="U1340" s="25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7">
        <f t="shared" si="101"/>
        <v>89.65</v>
      </c>
      <c r="P1341" t="s">
        <v>8271</v>
      </c>
      <c r="Q1341" s="13" t="s">
        <v>8316</v>
      </c>
      <c r="R1341" t="s">
        <v>8318</v>
      </c>
      <c r="S1341" s="17">
        <f t="shared" si="102"/>
        <v>41936.647164351853</v>
      </c>
      <c r="T1341" s="17">
        <f t="shared" si="103"/>
        <v>41981.688831018517</v>
      </c>
      <c r="U1341" s="25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7">
        <f t="shared" si="101"/>
        <v>0</v>
      </c>
      <c r="P1342" t="s">
        <v>8271</v>
      </c>
      <c r="Q1342" s="13" t="s">
        <v>8316</v>
      </c>
      <c r="R1342" t="s">
        <v>8318</v>
      </c>
      <c r="S1342" s="17">
        <f t="shared" si="102"/>
        <v>41836.595520833333</v>
      </c>
      <c r="T1342" s="17">
        <f t="shared" si="103"/>
        <v>41866.595520833333</v>
      </c>
      <c r="U1342" s="25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7">
        <f t="shared" si="101"/>
        <v>382.39</v>
      </c>
      <c r="P1343" t="s">
        <v>8271</v>
      </c>
      <c r="Q1343" s="13" t="s">
        <v>8316</v>
      </c>
      <c r="R1343" t="s">
        <v>8318</v>
      </c>
      <c r="S1343" s="17">
        <f t="shared" si="102"/>
        <v>42612.624039351853</v>
      </c>
      <c r="T1343" s="17">
        <f t="shared" si="103"/>
        <v>42644.624039351853</v>
      </c>
      <c r="U1343" s="25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7">
        <f t="shared" si="101"/>
        <v>100</v>
      </c>
      <c r="P1344" t="s">
        <v>8271</v>
      </c>
      <c r="Q1344" s="13" t="s">
        <v>8316</v>
      </c>
      <c r="R1344" t="s">
        <v>8318</v>
      </c>
      <c r="S1344" s="17">
        <f t="shared" si="102"/>
        <v>42172.816423611104</v>
      </c>
      <c r="T1344" s="17">
        <f t="shared" si="103"/>
        <v>42202.816423611104</v>
      </c>
      <c r="U1344" s="25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7">
        <f t="shared" si="101"/>
        <v>158.36000000000001</v>
      </c>
      <c r="P1345" t="s">
        <v>8271</v>
      </c>
      <c r="Q1345" s="13" t="s">
        <v>8316</v>
      </c>
      <c r="R1345" t="s">
        <v>8318</v>
      </c>
      <c r="S1345" s="17">
        <f t="shared" si="102"/>
        <v>42542.526423611111</v>
      </c>
      <c r="T1345" s="17">
        <f t="shared" si="103"/>
        <v>42601.165972222225</v>
      </c>
      <c r="U1345" s="2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7">
        <f t="shared" ref="O1346:O1409" si="106">IFERROR(ROUND(E1346/M1346,2),0)</f>
        <v>40.76</v>
      </c>
      <c r="P1346" t="s">
        <v>8272</v>
      </c>
      <c r="Q1346" s="13" t="s">
        <v>8319</v>
      </c>
      <c r="R1346" t="s">
        <v>8320</v>
      </c>
      <c r="S1346" s="17">
        <f t="shared" si="102"/>
        <v>42522.789803240739</v>
      </c>
      <c r="T1346" s="17">
        <f t="shared" si="103"/>
        <v>42551.789803240739</v>
      </c>
      <c r="U1346" s="25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7">
        <f t="shared" si="106"/>
        <v>53.57</v>
      </c>
      <c r="P1347" t="s">
        <v>8272</v>
      </c>
      <c r="Q1347" s="13" t="s">
        <v>8319</v>
      </c>
      <c r="R1347" t="s">
        <v>8320</v>
      </c>
      <c r="S1347" s="17">
        <f t="shared" ref="S1347:S1410" si="107">(((K1347/60)/60)/24)+DATE(1970,1,1)</f>
        <v>41799.814340277779</v>
      </c>
      <c r="T1347" s="17">
        <f t="shared" ref="T1347:T1410" si="108">(((J1347/60)/60)/24)+DATE(1970,1,1)</f>
        <v>41834.814340277779</v>
      </c>
      <c r="U1347" s="25">
        <f t="shared" si="104"/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7">
        <f t="shared" si="106"/>
        <v>48.45</v>
      </c>
      <c r="P1348" t="s">
        <v>8272</v>
      </c>
      <c r="Q1348" s="13" t="s">
        <v>8319</v>
      </c>
      <c r="R1348" t="s">
        <v>8320</v>
      </c>
      <c r="S1348" s="17">
        <f t="shared" si="107"/>
        <v>41422.075821759259</v>
      </c>
      <c r="T1348" s="17">
        <f t="shared" si="108"/>
        <v>41452.075821759259</v>
      </c>
      <c r="U1348" s="25">
        <f t="shared" ref="U1348:U1411" si="109">YEAR(S1348)</f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7">
        <f t="shared" si="106"/>
        <v>82.42</v>
      </c>
      <c r="P1349" t="s">
        <v>8272</v>
      </c>
      <c r="Q1349" s="13" t="s">
        <v>8319</v>
      </c>
      <c r="R1349" t="s">
        <v>8320</v>
      </c>
      <c r="S1349" s="17">
        <f t="shared" si="107"/>
        <v>42040.638020833328</v>
      </c>
      <c r="T1349" s="17">
        <f t="shared" si="108"/>
        <v>42070.638020833328</v>
      </c>
      <c r="U1349" s="25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7">
        <f t="shared" si="106"/>
        <v>230.19</v>
      </c>
      <c r="P1350" t="s">
        <v>8272</v>
      </c>
      <c r="Q1350" s="13" t="s">
        <v>8319</v>
      </c>
      <c r="R1350" t="s">
        <v>8320</v>
      </c>
      <c r="S1350" s="17">
        <f t="shared" si="107"/>
        <v>41963.506168981476</v>
      </c>
      <c r="T1350" s="17">
        <f t="shared" si="108"/>
        <v>41991.506168981476</v>
      </c>
      <c r="U1350" s="25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7">
        <f t="shared" si="106"/>
        <v>59.36</v>
      </c>
      <c r="P1351" t="s">
        <v>8272</v>
      </c>
      <c r="Q1351" s="13" t="s">
        <v>8319</v>
      </c>
      <c r="R1351" t="s">
        <v>8320</v>
      </c>
      <c r="S1351" s="17">
        <f t="shared" si="107"/>
        <v>42317.33258101852</v>
      </c>
      <c r="T1351" s="17">
        <f t="shared" si="108"/>
        <v>42354.290972222225</v>
      </c>
      <c r="U1351" s="25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7">
        <f t="shared" si="106"/>
        <v>66.7</v>
      </c>
      <c r="P1352" t="s">
        <v>8272</v>
      </c>
      <c r="Q1352" s="13" t="s">
        <v>8319</v>
      </c>
      <c r="R1352" t="s">
        <v>8320</v>
      </c>
      <c r="S1352" s="17">
        <f t="shared" si="107"/>
        <v>42334.013124999998</v>
      </c>
      <c r="T1352" s="17">
        <f t="shared" si="108"/>
        <v>42364.013124999998</v>
      </c>
      <c r="U1352" s="25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7">
        <f t="shared" si="106"/>
        <v>168.78</v>
      </c>
      <c r="P1353" t="s">
        <v>8272</v>
      </c>
      <c r="Q1353" s="13" t="s">
        <v>8319</v>
      </c>
      <c r="R1353" t="s">
        <v>8320</v>
      </c>
      <c r="S1353" s="17">
        <f t="shared" si="107"/>
        <v>42382.74009259259</v>
      </c>
      <c r="T1353" s="17">
        <f t="shared" si="108"/>
        <v>42412.74009259259</v>
      </c>
      <c r="U1353" s="25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7">
        <f t="shared" si="106"/>
        <v>59.97</v>
      </c>
      <c r="P1354" t="s">
        <v>8272</v>
      </c>
      <c r="Q1354" s="13" t="s">
        <v>8319</v>
      </c>
      <c r="R1354" t="s">
        <v>8320</v>
      </c>
      <c r="S1354" s="17">
        <f t="shared" si="107"/>
        <v>42200.578310185185</v>
      </c>
      <c r="T1354" s="17">
        <f t="shared" si="108"/>
        <v>42252.165972222225</v>
      </c>
      <c r="U1354" s="25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7">
        <f t="shared" si="106"/>
        <v>31.81</v>
      </c>
      <c r="P1355" t="s">
        <v>8272</v>
      </c>
      <c r="Q1355" s="13" t="s">
        <v>8319</v>
      </c>
      <c r="R1355" t="s">
        <v>8320</v>
      </c>
      <c r="S1355" s="17">
        <f t="shared" si="107"/>
        <v>41309.11791666667</v>
      </c>
      <c r="T1355" s="17">
        <f t="shared" si="108"/>
        <v>41344</v>
      </c>
      <c r="U1355" s="2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7">
        <f t="shared" si="106"/>
        <v>24.42</v>
      </c>
      <c r="P1356" t="s">
        <v>8272</v>
      </c>
      <c r="Q1356" s="13" t="s">
        <v>8319</v>
      </c>
      <c r="R1356" t="s">
        <v>8320</v>
      </c>
      <c r="S1356" s="17">
        <f t="shared" si="107"/>
        <v>42502.807627314818</v>
      </c>
      <c r="T1356" s="17">
        <f t="shared" si="108"/>
        <v>42532.807627314818</v>
      </c>
      <c r="U1356" s="25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7">
        <f t="shared" si="106"/>
        <v>25.35</v>
      </c>
      <c r="P1357" t="s">
        <v>8272</v>
      </c>
      <c r="Q1357" s="13" t="s">
        <v>8319</v>
      </c>
      <c r="R1357" t="s">
        <v>8320</v>
      </c>
      <c r="S1357" s="17">
        <f t="shared" si="107"/>
        <v>41213.254687499997</v>
      </c>
      <c r="T1357" s="17">
        <f t="shared" si="108"/>
        <v>41243.416666666664</v>
      </c>
      <c r="U1357" s="25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7">
        <f t="shared" si="106"/>
        <v>71.44</v>
      </c>
      <c r="P1358" t="s">
        <v>8272</v>
      </c>
      <c r="Q1358" s="13" t="s">
        <v>8319</v>
      </c>
      <c r="R1358" t="s">
        <v>8320</v>
      </c>
      <c r="S1358" s="17">
        <f t="shared" si="107"/>
        <v>41430.038888888892</v>
      </c>
      <c r="T1358" s="17">
        <f t="shared" si="108"/>
        <v>41460.038888888892</v>
      </c>
      <c r="U1358" s="25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7">
        <f t="shared" si="106"/>
        <v>38.549999999999997</v>
      </c>
      <c r="P1359" t="s">
        <v>8272</v>
      </c>
      <c r="Q1359" s="13" t="s">
        <v>8319</v>
      </c>
      <c r="R1359" t="s">
        <v>8320</v>
      </c>
      <c r="S1359" s="17">
        <f t="shared" si="107"/>
        <v>41304.962233796294</v>
      </c>
      <c r="T1359" s="17">
        <f t="shared" si="108"/>
        <v>41334.249305555553</v>
      </c>
      <c r="U1359" s="25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7">
        <f t="shared" si="106"/>
        <v>68.37</v>
      </c>
      <c r="P1360" t="s">
        <v>8272</v>
      </c>
      <c r="Q1360" s="13" t="s">
        <v>8319</v>
      </c>
      <c r="R1360" t="s">
        <v>8320</v>
      </c>
      <c r="S1360" s="17">
        <f t="shared" si="107"/>
        <v>40689.570868055554</v>
      </c>
      <c r="T1360" s="17">
        <f t="shared" si="108"/>
        <v>40719.570868055554</v>
      </c>
      <c r="U1360" s="25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7">
        <f t="shared" si="106"/>
        <v>40.21</v>
      </c>
      <c r="P1361" t="s">
        <v>8272</v>
      </c>
      <c r="Q1361" s="13" t="s">
        <v>8319</v>
      </c>
      <c r="R1361" t="s">
        <v>8320</v>
      </c>
      <c r="S1361" s="17">
        <f t="shared" si="107"/>
        <v>40668.814699074072</v>
      </c>
      <c r="T1361" s="17">
        <f t="shared" si="108"/>
        <v>40730.814699074072</v>
      </c>
      <c r="U1361" s="25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7">
        <f t="shared" si="106"/>
        <v>32.07</v>
      </c>
      <c r="P1362" t="s">
        <v>8272</v>
      </c>
      <c r="Q1362" s="13" t="s">
        <v>8319</v>
      </c>
      <c r="R1362" t="s">
        <v>8320</v>
      </c>
      <c r="S1362" s="17">
        <f t="shared" si="107"/>
        <v>41095.900694444441</v>
      </c>
      <c r="T1362" s="17">
        <f t="shared" si="108"/>
        <v>41123.900694444441</v>
      </c>
      <c r="U1362" s="25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7">
        <f t="shared" si="106"/>
        <v>28.63</v>
      </c>
      <c r="P1363" t="s">
        <v>8272</v>
      </c>
      <c r="Q1363" s="13" t="s">
        <v>8319</v>
      </c>
      <c r="R1363" t="s">
        <v>8320</v>
      </c>
      <c r="S1363" s="17">
        <f t="shared" si="107"/>
        <v>41781.717268518521</v>
      </c>
      <c r="T1363" s="17">
        <f t="shared" si="108"/>
        <v>41811.717268518521</v>
      </c>
      <c r="U1363" s="25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7">
        <f t="shared" si="106"/>
        <v>43.64</v>
      </c>
      <c r="P1364" t="s">
        <v>8272</v>
      </c>
      <c r="Q1364" s="13" t="s">
        <v>8319</v>
      </c>
      <c r="R1364" t="s">
        <v>8320</v>
      </c>
      <c r="S1364" s="17">
        <f t="shared" si="107"/>
        <v>41464.934386574074</v>
      </c>
      <c r="T1364" s="17">
        <f t="shared" si="108"/>
        <v>41524.934386574074</v>
      </c>
      <c r="U1364" s="25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7">
        <f t="shared" si="106"/>
        <v>40</v>
      </c>
      <c r="P1365" t="s">
        <v>8272</v>
      </c>
      <c r="Q1365" s="13" t="s">
        <v>8319</v>
      </c>
      <c r="R1365" t="s">
        <v>8320</v>
      </c>
      <c r="S1365" s="17">
        <f t="shared" si="107"/>
        <v>42396.8440625</v>
      </c>
      <c r="T1365" s="17">
        <f t="shared" si="108"/>
        <v>42415.332638888889</v>
      </c>
      <c r="U1365" s="2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7">
        <f t="shared" si="106"/>
        <v>346.04</v>
      </c>
      <c r="P1366" t="s">
        <v>8274</v>
      </c>
      <c r="Q1366" s="13" t="s">
        <v>8322</v>
      </c>
      <c r="R1366" t="s">
        <v>8323</v>
      </c>
      <c r="S1366" s="17">
        <f t="shared" si="107"/>
        <v>41951.695671296293</v>
      </c>
      <c r="T1366" s="17">
        <f t="shared" si="108"/>
        <v>42011.6956712963</v>
      </c>
      <c r="U1366" s="25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7">
        <f t="shared" si="106"/>
        <v>81.739999999999995</v>
      </c>
      <c r="P1367" t="s">
        <v>8274</v>
      </c>
      <c r="Q1367" s="13" t="s">
        <v>8322</v>
      </c>
      <c r="R1367" t="s">
        <v>8323</v>
      </c>
      <c r="S1367" s="17">
        <f t="shared" si="107"/>
        <v>42049.733240740738</v>
      </c>
      <c r="T1367" s="17">
        <f t="shared" si="108"/>
        <v>42079.691574074073</v>
      </c>
      <c r="U1367" s="25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7">
        <f t="shared" si="106"/>
        <v>64.540000000000006</v>
      </c>
      <c r="P1368" t="s">
        <v>8274</v>
      </c>
      <c r="Q1368" s="13" t="s">
        <v>8322</v>
      </c>
      <c r="R1368" t="s">
        <v>8323</v>
      </c>
      <c r="S1368" s="17">
        <f t="shared" si="107"/>
        <v>41924.996099537035</v>
      </c>
      <c r="T1368" s="17">
        <f t="shared" si="108"/>
        <v>41970.037766203706</v>
      </c>
      <c r="U1368" s="25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7">
        <f t="shared" si="106"/>
        <v>63.48</v>
      </c>
      <c r="P1369" t="s">
        <v>8274</v>
      </c>
      <c r="Q1369" s="13" t="s">
        <v>8322</v>
      </c>
      <c r="R1369" t="s">
        <v>8323</v>
      </c>
      <c r="S1369" s="17">
        <f t="shared" si="107"/>
        <v>42292.002893518518</v>
      </c>
      <c r="T1369" s="17">
        <f t="shared" si="108"/>
        <v>42322.044560185182</v>
      </c>
      <c r="U1369" s="25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7">
        <f t="shared" si="106"/>
        <v>63.62</v>
      </c>
      <c r="P1370" t="s">
        <v>8274</v>
      </c>
      <c r="Q1370" s="13" t="s">
        <v>8322</v>
      </c>
      <c r="R1370" t="s">
        <v>8323</v>
      </c>
      <c r="S1370" s="17">
        <f t="shared" si="107"/>
        <v>42146.190902777773</v>
      </c>
      <c r="T1370" s="17">
        <f t="shared" si="108"/>
        <v>42170.190902777773</v>
      </c>
      <c r="U1370" s="25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7">
        <f t="shared" si="106"/>
        <v>83.97</v>
      </c>
      <c r="P1371" t="s">
        <v>8274</v>
      </c>
      <c r="Q1371" s="13" t="s">
        <v>8322</v>
      </c>
      <c r="R1371" t="s">
        <v>8323</v>
      </c>
      <c r="S1371" s="17">
        <f t="shared" si="107"/>
        <v>41710.594282407408</v>
      </c>
      <c r="T1371" s="17">
        <f t="shared" si="108"/>
        <v>41740.594282407408</v>
      </c>
      <c r="U1371" s="25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7">
        <f t="shared" si="106"/>
        <v>77.75</v>
      </c>
      <c r="P1372" t="s">
        <v>8274</v>
      </c>
      <c r="Q1372" s="13" t="s">
        <v>8322</v>
      </c>
      <c r="R1372" t="s">
        <v>8323</v>
      </c>
      <c r="S1372" s="17">
        <f t="shared" si="107"/>
        <v>41548.00335648148</v>
      </c>
      <c r="T1372" s="17">
        <f t="shared" si="108"/>
        <v>41563.00335648148</v>
      </c>
      <c r="U1372" s="25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7">
        <f t="shared" si="106"/>
        <v>107.07</v>
      </c>
      <c r="P1373" t="s">
        <v>8274</v>
      </c>
      <c r="Q1373" s="13" t="s">
        <v>8322</v>
      </c>
      <c r="R1373" t="s">
        <v>8323</v>
      </c>
      <c r="S1373" s="17">
        <f t="shared" si="107"/>
        <v>42101.758587962962</v>
      </c>
      <c r="T1373" s="17">
        <f t="shared" si="108"/>
        <v>42131.758587962962</v>
      </c>
      <c r="U1373" s="25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7">
        <f t="shared" si="106"/>
        <v>38.75</v>
      </c>
      <c r="P1374" t="s">
        <v>8274</v>
      </c>
      <c r="Q1374" s="13" t="s">
        <v>8322</v>
      </c>
      <c r="R1374" t="s">
        <v>8323</v>
      </c>
      <c r="S1374" s="17">
        <f t="shared" si="107"/>
        <v>41072.739953703705</v>
      </c>
      <c r="T1374" s="17">
        <f t="shared" si="108"/>
        <v>41102.739953703705</v>
      </c>
      <c r="U1374" s="25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7">
        <f t="shared" si="106"/>
        <v>201.94</v>
      </c>
      <c r="P1375" t="s">
        <v>8274</v>
      </c>
      <c r="Q1375" s="13" t="s">
        <v>8322</v>
      </c>
      <c r="R1375" t="s">
        <v>8323</v>
      </c>
      <c r="S1375" s="17">
        <f t="shared" si="107"/>
        <v>42704.95177083333</v>
      </c>
      <c r="T1375" s="17">
        <f t="shared" si="108"/>
        <v>42734.95177083333</v>
      </c>
      <c r="U1375" s="2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7">
        <f t="shared" si="106"/>
        <v>43.06</v>
      </c>
      <c r="P1376" t="s">
        <v>8274</v>
      </c>
      <c r="Q1376" s="13" t="s">
        <v>8322</v>
      </c>
      <c r="R1376" t="s">
        <v>8323</v>
      </c>
      <c r="S1376" s="17">
        <f t="shared" si="107"/>
        <v>42424.161898148144</v>
      </c>
      <c r="T1376" s="17">
        <f t="shared" si="108"/>
        <v>42454.12023148148</v>
      </c>
      <c r="U1376" s="25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7">
        <f t="shared" si="106"/>
        <v>62.87</v>
      </c>
      <c r="P1377" t="s">
        <v>8274</v>
      </c>
      <c r="Q1377" s="13" t="s">
        <v>8322</v>
      </c>
      <c r="R1377" t="s">
        <v>8323</v>
      </c>
      <c r="S1377" s="17">
        <f t="shared" si="107"/>
        <v>42720.066192129627</v>
      </c>
      <c r="T1377" s="17">
        <f t="shared" si="108"/>
        <v>42750.066192129627</v>
      </c>
      <c r="U1377" s="25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7">
        <f t="shared" si="106"/>
        <v>55.61</v>
      </c>
      <c r="P1378" t="s">
        <v>8274</v>
      </c>
      <c r="Q1378" s="13" t="s">
        <v>8322</v>
      </c>
      <c r="R1378" t="s">
        <v>8323</v>
      </c>
      <c r="S1378" s="17">
        <f t="shared" si="107"/>
        <v>42677.669050925921</v>
      </c>
      <c r="T1378" s="17">
        <f t="shared" si="108"/>
        <v>42707.710717592592</v>
      </c>
      <c r="U1378" s="25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7">
        <f t="shared" si="106"/>
        <v>48.71</v>
      </c>
      <c r="P1379" t="s">
        <v>8274</v>
      </c>
      <c r="Q1379" s="13" t="s">
        <v>8322</v>
      </c>
      <c r="R1379" t="s">
        <v>8323</v>
      </c>
      <c r="S1379" s="17">
        <f t="shared" si="107"/>
        <v>42747.219560185185</v>
      </c>
      <c r="T1379" s="17">
        <f t="shared" si="108"/>
        <v>42769.174305555556</v>
      </c>
      <c r="U1379" s="25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7">
        <f t="shared" si="106"/>
        <v>30.58</v>
      </c>
      <c r="P1380" t="s">
        <v>8274</v>
      </c>
      <c r="Q1380" s="13" t="s">
        <v>8322</v>
      </c>
      <c r="R1380" t="s">
        <v>8323</v>
      </c>
      <c r="S1380" s="17">
        <f t="shared" si="107"/>
        <v>42568.759374999994</v>
      </c>
      <c r="T1380" s="17">
        <f t="shared" si="108"/>
        <v>42583.759374999994</v>
      </c>
      <c r="U1380" s="25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7">
        <f t="shared" si="106"/>
        <v>73.91</v>
      </c>
      <c r="P1381" t="s">
        <v>8274</v>
      </c>
      <c r="Q1381" s="13" t="s">
        <v>8322</v>
      </c>
      <c r="R1381" t="s">
        <v>8323</v>
      </c>
      <c r="S1381" s="17">
        <f t="shared" si="107"/>
        <v>42130.491620370376</v>
      </c>
      <c r="T1381" s="17">
        <f t="shared" si="108"/>
        <v>42160.491620370376</v>
      </c>
      <c r="U1381" s="25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7">
        <f t="shared" si="106"/>
        <v>21.2</v>
      </c>
      <c r="P1382" t="s">
        <v>8274</v>
      </c>
      <c r="Q1382" s="13" t="s">
        <v>8322</v>
      </c>
      <c r="R1382" t="s">
        <v>8323</v>
      </c>
      <c r="S1382" s="17">
        <f t="shared" si="107"/>
        <v>42141.762800925921</v>
      </c>
      <c r="T1382" s="17">
        <f t="shared" si="108"/>
        <v>42164.083333333328</v>
      </c>
      <c r="U1382" s="25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7">
        <f t="shared" si="106"/>
        <v>73.36</v>
      </c>
      <c r="P1383" t="s">
        <v>8274</v>
      </c>
      <c r="Q1383" s="13" t="s">
        <v>8322</v>
      </c>
      <c r="R1383" t="s">
        <v>8323</v>
      </c>
      <c r="S1383" s="17">
        <f t="shared" si="107"/>
        <v>42703.214409722219</v>
      </c>
      <c r="T1383" s="17">
        <f t="shared" si="108"/>
        <v>42733.214409722219</v>
      </c>
      <c r="U1383" s="25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7">
        <f t="shared" si="106"/>
        <v>56.41</v>
      </c>
      <c r="P1384" t="s">
        <v>8274</v>
      </c>
      <c r="Q1384" s="13" t="s">
        <v>8322</v>
      </c>
      <c r="R1384" t="s">
        <v>8323</v>
      </c>
      <c r="S1384" s="17">
        <f t="shared" si="107"/>
        <v>41370.800185185188</v>
      </c>
      <c r="T1384" s="17">
        <f t="shared" si="108"/>
        <v>41400.800185185188</v>
      </c>
      <c r="U1384" s="25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7">
        <f t="shared" si="106"/>
        <v>50.25</v>
      </c>
      <c r="P1385" t="s">
        <v>8274</v>
      </c>
      <c r="Q1385" s="13" t="s">
        <v>8322</v>
      </c>
      <c r="R1385" t="s">
        <v>8323</v>
      </c>
      <c r="S1385" s="17">
        <f t="shared" si="107"/>
        <v>42707.074976851851</v>
      </c>
      <c r="T1385" s="17">
        <f t="shared" si="108"/>
        <v>42727.074976851851</v>
      </c>
      <c r="U1385" s="2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7">
        <f t="shared" si="106"/>
        <v>68.94</v>
      </c>
      <c r="P1386" t="s">
        <v>8274</v>
      </c>
      <c r="Q1386" s="13" t="s">
        <v>8322</v>
      </c>
      <c r="R1386" t="s">
        <v>8323</v>
      </c>
      <c r="S1386" s="17">
        <f t="shared" si="107"/>
        <v>42160.735208333332</v>
      </c>
      <c r="T1386" s="17">
        <f t="shared" si="108"/>
        <v>42190.735208333332</v>
      </c>
      <c r="U1386" s="25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7">
        <f t="shared" si="106"/>
        <v>65.91</v>
      </c>
      <c r="P1387" t="s">
        <v>8274</v>
      </c>
      <c r="Q1387" s="13" t="s">
        <v>8322</v>
      </c>
      <c r="R1387" t="s">
        <v>8323</v>
      </c>
      <c r="S1387" s="17">
        <f t="shared" si="107"/>
        <v>42433.688900462963</v>
      </c>
      <c r="T1387" s="17">
        <f t="shared" si="108"/>
        <v>42489.507638888885</v>
      </c>
      <c r="U1387" s="25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7">
        <f t="shared" si="106"/>
        <v>62.5</v>
      </c>
      <c r="P1388" t="s">
        <v>8274</v>
      </c>
      <c r="Q1388" s="13" t="s">
        <v>8322</v>
      </c>
      <c r="R1388" t="s">
        <v>8323</v>
      </c>
      <c r="S1388" s="17">
        <f t="shared" si="107"/>
        <v>42184.646863425922</v>
      </c>
      <c r="T1388" s="17">
        <f t="shared" si="108"/>
        <v>42214.646863425922</v>
      </c>
      <c r="U1388" s="25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7">
        <f t="shared" si="106"/>
        <v>70.06</v>
      </c>
      <c r="P1389" t="s">
        <v>8274</v>
      </c>
      <c r="Q1389" s="13" t="s">
        <v>8322</v>
      </c>
      <c r="R1389" t="s">
        <v>8323</v>
      </c>
      <c r="S1389" s="17">
        <f t="shared" si="107"/>
        <v>42126.92123842593</v>
      </c>
      <c r="T1389" s="17">
        <f t="shared" si="108"/>
        <v>42158.1875</v>
      </c>
      <c r="U1389" s="25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7">
        <f t="shared" si="106"/>
        <v>60.18</v>
      </c>
      <c r="P1390" t="s">
        <v>8274</v>
      </c>
      <c r="Q1390" s="13" t="s">
        <v>8322</v>
      </c>
      <c r="R1390" t="s">
        <v>8323</v>
      </c>
      <c r="S1390" s="17">
        <f t="shared" si="107"/>
        <v>42634.614780092597</v>
      </c>
      <c r="T1390" s="17">
        <f t="shared" si="108"/>
        <v>42660.676388888889</v>
      </c>
      <c r="U1390" s="25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7">
        <f t="shared" si="106"/>
        <v>21.38</v>
      </c>
      <c r="P1391" t="s">
        <v>8274</v>
      </c>
      <c r="Q1391" s="13" t="s">
        <v>8322</v>
      </c>
      <c r="R1391" t="s">
        <v>8323</v>
      </c>
      <c r="S1391" s="17">
        <f t="shared" si="107"/>
        <v>42565.480983796297</v>
      </c>
      <c r="T1391" s="17">
        <f t="shared" si="108"/>
        <v>42595.480983796297</v>
      </c>
      <c r="U1391" s="25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7">
        <f t="shared" si="106"/>
        <v>160.79</v>
      </c>
      <c r="P1392" t="s">
        <v>8274</v>
      </c>
      <c r="Q1392" s="13" t="s">
        <v>8322</v>
      </c>
      <c r="R1392" t="s">
        <v>8323</v>
      </c>
      <c r="S1392" s="17">
        <f t="shared" si="107"/>
        <v>42087.803310185183</v>
      </c>
      <c r="T1392" s="17">
        <f t="shared" si="108"/>
        <v>42121.716666666667</v>
      </c>
      <c r="U1392" s="25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7">
        <f t="shared" si="106"/>
        <v>42.38</v>
      </c>
      <c r="P1393" t="s">
        <v>8274</v>
      </c>
      <c r="Q1393" s="13" t="s">
        <v>8322</v>
      </c>
      <c r="R1393" t="s">
        <v>8323</v>
      </c>
      <c r="S1393" s="17">
        <f t="shared" si="107"/>
        <v>42193.650671296295</v>
      </c>
      <c r="T1393" s="17">
        <f t="shared" si="108"/>
        <v>42238.207638888889</v>
      </c>
      <c r="U1393" s="25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7">
        <f t="shared" si="106"/>
        <v>27.32</v>
      </c>
      <c r="P1394" t="s">
        <v>8274</v>
      </c>
      <c r="Q1394" s="13" t="s">
        <v>8322</v>
      </c>
      <c r="R1394" t="s">
        <v>8323</v>
      </c>
      <c r="S1394" s="17">
        <f t="shared" si="107"/>
        <v>42401.154930555553</v>
      </c>
      <c r="T1394" s="17">
        <f t="shared" si="108"/>
        <v>42432.154930555553</v>
      </c>
      <c r="U1394" s="25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7">
        <f t="shared" si="106"/>
        <v>196.83</v>
      </c>
      <c r="P1395" t="s">
        <v>8274</v>
      </c>
      <c r="Q1395" s="13" t="s">
        <v>8322</v>
      </c>
      <c r="R1395" t="s">
        <v>8323</v>
      </c>
      <c r="S1395" s="17">
        <f t="shared" si="107"/>
        <v>42553.681979166664</v>
      </c>
      <c r="T1395" s="17">
        <f t="shared" si="108"/>
        <v>42583.681979166664</v>
      </c>
      <c r="U1395" s="2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7">
        <f t="shared" si="106"/>
        <v>53.88</v>
      </c>
      <c r="P1396" t="s">
        <v>8274</v>
      </c>
      <c r="Q1396" s="13" t="s">
        <v>8322</v>
      </c>
      <c r="R1396" t="s">
        <v>8323</v>
      </c>
      <c r="S1396" s="17">
        <f t="shared" si="107"/>
        <v>42752.144976851851</v>
      </c>
      <c r="T1396" s="17">
        <f t="shared" si="108"/>
        <v>42795.125</v>
      </c>
      <c r="U1396" s="25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7">
        <f t="shared" si="106"/>
        <v>47.76</v>
      </c>
      <c r="P1397" t="s">
        <v>8274</v>
      </c>
      <c r="Q1397" s="13" t="s">
        <v>8322</v>
      </c>
      <c r="R1397" t="s">
        <v>8323</v>
      </c>
      <c r="S1397" s="17">
        <f t="shared" si="107"/>
        <v>42719.90834490741</v>
      </c>
      <c r="T1397" s="17">
        <f t="shared" si="108"/>
        <v>42749.90834490741</v>
      </c>
      <c r="U1397" s="25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7">
        <f t="shared" si="106"/>
        <v>88.19</v>
      </c>
      <c r="P1398" t="s">
        <v>8274</v>
      </c>
      <c r="Q1398" s="13" t="s">
        <v>8322</v>
      </c>
      <c r="R1398" t="s">
        <v>8323</v>
      </c>
      <c r="S1398" s="17">
        <f t="shared" si="107"/>
        <v>42018.99863425926</v>
      </c>
      <c r="T1398" s="17">
        <f t="shared" si="108"/>
        <v>42048.99863425926</v>
      </c>
      <c r="U1398" s="25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7">
        <f t="shared" si="106"/>
        <v>72.06</v>
      </c>
      <c r="P1399" t="s">
        <v>8274</v>
      </c>
      <c r="Q1399" s="13" t="s">
        <v>8322</v>
      </c>
      <c r="R1399" t="s">
        <v>8323</v>
      </c>
      <c r="S1399" s="17">
        <f t="shared" si="107"/>
        <v>42640.917939814812</v>
      </c>
      <c r="T1399" s="17">
        <f t="shared" si="108"/>
        <v>42670.888194444444</v>
      </c>
      <c r="U1399" s="25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7">
        <f t="shared" si="106"/>
        <v>74.25</v>
      </c>
      <c r="P1400" t="s">
        <v>8274</v>
      </c>
      <c r="Q1400" s="13" t="s">
        <v>8322</v>
      </c>
      <c r="R1400" t="s">
        <v>8323</v>
      </c>
      <c r="S1400" s="17">
        <f t="shared" si="107"/>
        <v>42526.874236111107</v>
      </c>
      <c r="T1400" s="17">
        <f t="shared" si="108"/>
        <v>42556.874236111107</v>
      </c>
      <c r="U1400" s="25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7">
        <f t="shared" si="106"/>
        <v>61.7</v>
      </c>
      <c r="P1401" t="s">
        <v>8274</v>
      </c>
      <c r="Q1401" s="13" t="s">
        <v>8322</v>
      </c>
      <c r="R1401" t="s">
        <v>8323</v>
      </c>
      <c r="S1401" s="17">
        <f t="shared" si="107"/>
        <v>41889.004317129627</v>
      </c>
      <c r="T1401" s="17">
        <f t="shared" si="108"/>
        <v>41919.004317129627</v>
      </c>
      <c r="U1401" s="25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7">
        <f t="shared" si="106"/>
        <v>17.239999999999998</v>
      </c>
      <c r="P1402" t="s">
        <v>8274</v>
      </c>
      <c r="Q1402" s="13" t="s">
        <v>8322</v>
      </c>
      <c r="R1402" t="s">
        <v>8323</v>
      </c>
      <c r="S1402" s="17">
        <f t="shared" si="107"/>
        <v>42498.341122685189</v>
      </c>
      <c r="T1402" s="17">
        <f t="shared" si="108"/>
        <v>42533.229166666672</v>
      </c>
      <c r="U1402" s="25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7">
        <f t="shared" si="106"/>
        <v>51.72</v>
      </c>
      <c r="P1403" t="s">
        <v>8274</v>
      </c>
      <c r="Q1403" s="13" t="s">
        <v>8322</v>
      </c>
      <c r="R1403" t="s">
        <v>8323</v>
      </c>
      <c r="S1403" s="17">
        <f t="shared" si="107"/>
        <v>41399.99622685185</v>
      </c>
      <c r="T1403" s="17">
        <f t="shared" si="108"/>
        <v>41420.99622685185</v>
      </c>
      <c r="U1403" s="25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7">
        <f t="shared" si="106"/>
        <v>24.15</v>
      </c>
      <c r="P1404" t="s">
        <v>8274</v>
      </c>
      <c r="Q1404" s="13" t="s">
        <v>8322</v>
      </c>
      <c r="R1404" t="s">
        <v>8323</v>
      </c>
      <c r="S1404" s="17">
        <f t="shared" si="107"/>
        <v>42065.053368055553</v>
      </c>
      <c r="T1404" s="17">
        <f t="shared" si="108"/>
        <v>42125.011701388896</v>
      </c>
      <c r="U1404" s="25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7">
        <f t="shared" si="106"/>
        <v>62.17</v>
      </c>
      <c r="P1405" t="s">
        <v>8274</v>
      </c>
      <c r="Q1405" s="13" t="s">
        <v>8322</v>
      </c>
      <c r="R1405" t="s">
        <v>8323</v>
      </c>
      <c r="S1405" s="17">
        <f t="shared" si="107"/>
        <v>41451.062905092593</v>
      </c>
      <c r="T1405" s="17">
        <f t="shared" si="108"/>
        <v>41481.062905092593</v>
      </c>
      <c r="U1405" s="2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7">
        <f t="shared" si="106"/>
        <v>48.2</v>
      </c>
      <c r="P1406" t="s">
        <v>8285</v>
      </c>
      <c r="Q1406" s="13" t="s">
        <v>8319</v>
      </c>
      <c r="R1406" t="s">
        <v>8338</v>
      </c>
      <c r="S1406" s="17">
        <f t="shared" si="107"/>
        <v>42032.510243055556</v>
      </c>
      <c r="T1406" s="17">
        <f t="shared" si="108"/>
        <v>42057.510243055556</v>
      </c>
      <c r="U1406" s="25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7">
        <f t="shared" si="106"/>
        <v>6.18</v>
      </c>
      <c r="P1407" t="s">
        <v>8285</v>
      </c>
      <c r="Q1407" s="13" t="s">
        <v>8319</v>
      </c>
      <c r="R1407" t="s">
        <v>8338</v>
      </c>
      <c r="S1407" s="17">
        <f t="shared" si="107"/>
        <v>41941.680567129632</v>
      </c>
      <c r="T1407" s="17">
        <f t="shared" si="108"/>
        <v>41971.722233796296</v>
      </c>
      <c r="U1407" s="25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7">
        <f t="shared" si="106"/>
        <v>5</v>
      </c>
      <c r="P1408" t="s">
        <v>8285</v>
      </c>
      <c r="Q1408" s="13" t="s">
        <v>8319</v>
      </c>
      <c r="R1408" t="s">
        <v>8338</v>
      </c>
      <c r="S1408" s="17">
        <f t="shared" si="107"/>
        <v>42297.432951388888</v>
      </c>
      <c r="T1408" s="17">
        <f t="shared" si="108"/>
        <v>42350.416666666672</v>
      </c>
      <c r="U1408" s="25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7">
        <f t="shared" si="106"/>
        <v>7.5</v>
      </c>
      <c r="P1409" t="s">
        <v>8285</v>
      </c>
      <c r="Q1409" s="13" t="s">
        <v>8319</v>
      </c>
      <c r="R1409" t="s">
        <v>8338</v>
      </c>
      <c r="S1409" s="17">
        <f t="shared" si="107"/>
        <v>41838.536782407406</v>
      </c>
      <c r="T1409" s="17">
        <f t="shared" si="108"/>
        <v>41863.536782407406</v>
      </c>
      <c r="U1409" s="25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7">
        <f t="shared" ref="O1410:O1473" si="111">IFERROR(ROUND(E1410/M1410,2),0)</f>
        <v>12</v>
      </c>
      <c r="P1410" t="s">
        <v>8285</v>
      </c>
      <c r="Q1410" s="13" t="s">
        <v>8319</v>
      </c>
      <c r="R1410" t="s">
        <v>8338</v>
      </c>
      <c r="S1410" s="17">
        <f t="shared" si="107"/>
        <v>42291.872175925921</v>
      </c>
      <c r="T1410" s="17">
        <f t="shared" si="108"/>
        <v>42321.913842592592</v>
      </c>
      <c r="U1410" s="25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7">
        <f t="shared" si="111"/>
        <v>0</v>
      </c>
      <c r="P1411" t="s">
        <v>8285</v>
      </c>
      <c r="Q1411" s="13" t="s">
        <v>8319</v>
      </c>
      <c r="R1411" t="s">
        <v>8338</v>
      </c>
      <c r="S1411" s="17">
        <f t="shared" ref="S1411:S1474" si="112">(((K1411/60)/60)/24)+DATE(1970,1,1)</f>
        <v>41945.133506944447</v>
      </c>
      <c r="T1411" s="17">
        <f t="shared" ref="T1411:T1474" si="113">(((J1411/60)/60)/24)+DATE(1970,1,1)</f>
        <v>42005.175173611111</v>
      </c>
      <c r="U1411" s="25">
        <f t="shared" si="109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7">
        <f t="shared" si="111"/>
        <v>1</v>
      </c>
      <c r="P1412" t="s">
        <v>8285</v>
      </c>
      <c r="Q1412" s="13" t="s">
        <v>8319</v>
      </c>
      <c r="R1412" t="s">
        <v>8338</v>
      </c>
      <c r="S1412" s="17">
        <f t="shared" si="112"/>
        <v>42479.318518518514</v>
      </c>
      <c r="T1412" s="17">
        <f t="shared" si="113"/>
        <v>42524.318518518514</v>
      </c>
      <c r="U1412" s="25">
        <f t="shared" ref="U1412:U1475" si="114">YEAR(S1412)</f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7">
        <f t="shared" si="111"/>
        <v>2.33</v>
      </c>
      <c r="P1413" t="s">
        <v>8285</v>
      </c>
      <c r="Q1413" s="13" t="s">
        <v>8319</v>
      </c>
      <c r="R1413" t="s">
        <v>8338</v>
      </c>
      <c r="S1413" s="17">
        <f t="shared" si="112"/>
        <v>42013.059027777781</v>
      </c>
      <c r="T1413" s="17">
        <f t="shared" si="113"/>
        <v>42041.059027777781</v>
      </c>
      <c r="U1413" s="25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7">
        <f t="shared" si="111"/>
        <v>24.62</v>
      </c>
      <c r="P1414" t="s">
        <v>8285</v>
      </c>
      <c r="Q1414" s="13" t="s">
        <v>8319</v>
      </c>
      <c r="R1414" t="s">
        <v>8338</v>
      </c>
      <c r="S1414" s="17">
        <f t="shared" si="112"/>
        <v>41947.063645833332</v>
      </c>
      <c r="T1414" s="17">
        <f t="shared" si="113"/>
        <v>41977.063645833332</v>
      </c>
      <c r="U1414" s="25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7">
        <f t="shared" si="111"/>
        <v>100</v>
      </c>
      <c r="P1415" t="s">
        <v>8285</v>
      </c>
      <c r="Q1415" s="13" t="s">
        <v>8319</v>
      </c>
      <c r="R1415" t="s">
        <v>8338</v>
      </c>
      <c r="S1415" s="17">
        <f t="shared" si="112"/>
        <v>42360.437152777777</v>
      </c>
      <c r="T1415" s="17">
        <f t="shared" si="113"/>
        <v>42420.437152777777</v>
      </c>
      <c r="U1415" s="2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7">
        <f t="shared" si="111"/>
        <v>1</v>
      </c>
      <c r="P1416" t="s">
        <v>8285</v>
      </c>
      <c r="Q1416" s="13" t="s">
        <v>8319</v>
      </c>
      <c r="R1416" t="s">
        <v>8338</v>
      </c>
      <c r="S1416" s="17">
        <f t="shared" si="112"/>
        <v>42708.25309027778</v>
      </c>
      <c r="T1416" s="17">
        <f t="shared" si="113"/>
        <v>42738.25309027778</v>
      </c>
      <c r="U1416" s="25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7">
        <f t="shared" si="111"/>
        <v>88.89</v>
      </c>
      <c r="P1417" t="s">
        <v>8285</v>
      </c>
      <c r="Q1417" s="13" t="s">
        <v>8319</v>
      </c>
      <c r="R1417" t="s">
        <v>8338</v>
      </c>
      <c r="S1417" s="17">
        <f t="shared" si="112"/>
        <v>42192.675821759258</v>
      </c>
      <c r="T1417" s="17">
        <f t="shared" si="113"/>
        <v>42232.675821759258</v>
      </c>
      <c r="U1417" s="25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7">
        <f t="shared" si="111"/>
        <v>0</v>
      </c>
      <c r="P1418" t="s">
        <v>8285</v>
      </c>
      <c r="Q1418" s="13" t="s">
        <v>8319</v>
      </c>
      <c r="R1418" t="s">
        <v>8338</v>
      </c>
      <c r="S1418" s="17">
        <f t="shared" si="112"/>
        <v>42299.926145833335</v>
      </c>
      <c r="T1418" s="17">
        <f t="shared" si="113"/>
        <v>42329.967812499999</v>
      </c>
      <c r="U1418" s="25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7">
        <f t="shared" si="111"/>
        <v>27.5</v>
      </c>
      <c r="P1419" t="s">
        <v>8285</v>
      </c>
      <c r="Q1419" s="13" t="s">
        <v>8319</v>
      </c>
      <c r="R1419" t="s">
        <v>8338</v>
      </c>
      <c r="S1419" s="17">
        <f t="shared" si="112"/>
        <v>42232.15016203704</v>
      </c>
      <c r="T1419" s="17">
        <f t="shared" si="113"/>
        <v>42262.465972222228</v>
      </c>
      <c r="U1419" s="25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7">
        <f t="shared" si="111"/>
        <v>6</v>
      </c>
      <c r="P1420" t="s">
        <v>8285</v>
      </c>
      <c r="Q1420" s="13" t="s">
        <v>8319</v>
      </c>
      <c r="R1420" t="s">
        <v>8338</v>
      </c>
      <c r="S1420" s="17">
        <f t="shared" si="112"/>
        <v>42395.456412037034</v>
      </c>
      <c r="T1420" s="17">
        <f t="shared" si="113"/>
        <v>42425.456412037034</v>
      </c>
      <c r="U1420" s="25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7">
        <f t="shared" si="111"/>
        <v>44.5</v>
      </c>
      <c r="P1421" t="s">
        <v>8285</v>
      </c>
      <c r="Q1421" s="13" t="s">
        <v>8319</v>
      </c>
      <c r="R1421" t="s">
        <v>8338</v>
      </c>
      <c r="S1421" s="17">
        <f t="shared" si="112"/>
        <v>42622.456238425926</v>
      </c>
      <c r="T1421" s="17">
        <f t="shared" si="113"/>
        <v>42652.456238425926</v>
      </c>
      <c r="U1421" s="25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7">
        <f t="shared" si="111"/>
        <v>1</v>
      </c>
      <c r="P1422" t="s">
        <v>8285</v>
      </c>
      <c r="Q1422" s="13" t="s">
        <v>8319</v>
      </c>
      <c r="R1422" t="s">
        <v>8338</v>
      </c>
      <c r="S1422" s="17">
        <f t="shared" si="112"/>
        <v>42524.667662037042</v>
      </c>
      <c r="T1422" s="17">
        <f t="shared" si="113"/>
        <v>42549.667662037042</v>
      </c>
      <c r="U1422" s="25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7">
        <f t="shared" si="111"/>
        <v>100</v>
      </c>
      <c r="P1423" t="s">
        <v>8285</v>
      </c>
      <c r="Q1423" s="13" t="s">
        <v>8319</v>
      </c>
      <c r="R1423" t="s">
        <v>8338</v>
      </c>
      <c r="S1423" s="17">
        <f t="shared" si="112"/>
        <v>42013.915613425925</v>
      </c>
      <c r="T1423" s="17">
        <f t="shared" si="113"/>
        <v>42043.915613425925</v>
      </c>
      <c r="U1423" s="25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7">
        <f t="shared" si="111"/>
        <v>13</v>
      </c>
      <c r="P1424" t="s">
        <v>8285</v>
      </c>
      <c r="Q1424" s="13" t="s">
        <v>8319</v>
      </c>
      <c r="R1424" t="s">
        <v>8338</v>
      </c>
      <c r="S1424" s="17">
        <f t="shared" si="112"/>
        <v>42604.239629629628</v>
      </c>
      <c r="T1424" s="17">
        <f t="shared" si="113"/>
        <v>42634.239629629628</v>
      </c>
      <c r="U1424" s="25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7">
        <f t="shared" si="111"/>
        <v>100</v>
      </c>
      <c r="P1425" t="s">
        <v>8285</v>
      </c>
      <c r="Q1425" s="13" t="s">
        <v>8319</v>
      </c>
      <c r="R1425" t="s">
        <v>8338</v>
      </c>
      <c r="S1425" s="17">
        <f t="shared" si="112"/>
        <v>42340.360312500001</v>
      </c>
      <c r="T1425" s="17">
        <f t="shared" si="113"/>
        <v>42370.360312500001</v>
      </c>
      <c r="U1425" s="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7">
        <f t="shared" si="111"/>
        <v>109.07</v>
      </c>
      <c r="P1426" t="s">
        <v>8285</v>
      </c>
      <c r="Q1426" s="13" t="s">
        <v>8319</v>
      </c>
      <c r="R1426" t="s">
        <v>8338</v>
      </c>
      <c r="S1426" s="17">
        <f t="shared" si="112"/>
        <v>42676.717615740738</v>
      </c>
      <c r="T1426" s="17">
        <f t="shared" si="113"/>
        <v>42689.759282407409</v>
      </c>
      <c r="U1426" s="25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7">
        <f t="shared" si="111"/>
        <v>0</v>
      </c>
      <c r="P1427" t="s">
        <v>8285</v>
      </c>
      <c r="Q1427" s="13" t="s">
        <v>8319</v>
      </c>
      <c r="R1427" t="s">
        <v>8338</v>
      </c>
      <c r="S1427" s="17">
        <f t="shared" si="112"/>
        <v>42093.131469907406</v>
      </c>
      <c r="T1427" s="17">
        <f t="shared" si="113"/>
        <v>42123.131469907406</v>
      </c>
      <c r="U1427" s="25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7">
        <f t="shared" si="111"/>
        <v>0</v>
      </c>
      <c r="P1428" t="s">
        <v>8285</v>
      </c>
      <c r="Q1428" s="13" t="s">
        <v>8319</v>
      </c>
      <c r="R1428" t="s">
        <v>8338</v>
      </c>
      <c r="S1428" s="17">
        <f t="shared" si="112"/>
        <v>42180.390277777777</v>
      </c>
      <c r="T1428" s="17">
        <f t="shared" si="113"/>
        <v>42240.390277777777</v>
      </c>
      <c r="U1428" s="25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7">
        <f t="shared" si="111"/>
        <v>104.75</v>
      </c>
      <c r="P1429" t="s">
        <v>8285</v>
      </c>
      <c r="Q1429" s="13" t="s">
        <v>8319</v>
      </c>
      <c r="R1429" t="s">
        <v>8338</v>
      </c>
      <c r="S1429" s="17">
        <f t="shared" si="112"/>
        <v>42601.851678240739</v>
      </c>
      <c r="T1429" s="17">
        <f t="shared" si="113"/>
        <v>42631.851678240739</v>
      </c>
      <c r="U1429" s="25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7">
        <f t="shared" si="111"/>
        <v>15</v>
      </c>
      <c r="P1430" t="s">
        <v>8285</v>
      </c>
      <c r="Q1430" s="13" t="s">
        <v>8319</v>
      </c>
      <c r="R1430" t="s">
        <v>8338</v>
      </c>
      <c r="S1430" s="17">
        <f t="shared" si="112"/>
        <v>42432.379826388889</v>
      </c>
      <c r="T1430" s="17">
        <f t="shared" si="113"/>
        <v>42462.338159722218</v>
      </c>
      <c r="U1430" s="25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7">
        <f t="shared" si="111"/>
        <v>0</v>
      </c>
      <c r="P1431" t="s">
        <v>8285</v>
      </c>
      <c r="Q1431" s="13" t="s">
        <v>8319</v>
      </c>
      <c r="R1431" t="s">
        <v>8338</v>
      </c>
      <c r="S1431" s="17">
        <f t="shared" si="112"/>
        <v>42074.060671296291</v>
      </c>
      <c r="T1431" s="17">
        <f t="shared" si="113"/>
        <v>42104.060671296291</v>
      </c>
      <c r="U1431" s="25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7">
        <f t="shared" si="111"/>
        <v>80.599999999999994</v>
      </c>
      <c r="P1432" t="s">
        <v>8285</v>
      </c>
      <c r="Q1432" s="13" t="s">
        <v>8319</v>
      </c>
      <c r="R1432" t="s">
        <v>8338</v>
      </c>
      <c r="S1432" s="17">
        <f t="shared" si="112"/>
        <v>41961.813518518517</v>
      </c>
      <c r="T1432" s="17">
        <f t="shared" si="113"/>
        <v>41992.813518518517</v>
      </c>
      <c r="U1432" s="25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7">
        <f t="shared" si="111"/>
        <v>115.55</v>
      </c>
      <c r="P1433" t="s">
        <v>8285</v>
      </c>
      <c r="Q1433" s="13" t="s">
        <v>8319</v>
      </c>
      <c r="R1433" t="s">
        <v>8338</v>
      </c>
      <c r="S1433" s="17">
        <f t="shared" si="112"/>
        <v>42304.210833333331</v>
      </c>
      <c r="T1433" s="17">
        <f t="shared" si="113"/>
        <v>42334.252500000002</v>
      </c>
      <c r="U1433" s="25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7">
        <f t="shared" si="111"/>
        <v>0</v>
      </c>
      <c r="P1434" t="s">
        <v>8285</v>
      </c>
      <c r="Q1434" s="13" t="s">
        <v>8319</v>
      </c>
      <c r="R1434" t="s">
        <v>8338</v>
      </c>
      <c r="S1434" s="17">
        <f t="shared" si="112"/>
        <v>42175.780416666668</v>
      </c>
      <c r="T1434" s="17">
        <f t="shared" si="113"/>
        <v>42205.780416666668</v>
      </c>
      <c r="U1434" s="25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7">
        <f t="shared" si="111"/>
        <v>80.5</v>
      </c>
      <c r="P1435" t="s">
        <v>8285</v>
      </c>
      <c r="Q1435" s="13" t="s">
        <v>8319</v>
      </c>
      <c r="R1435" t="s">
        <v>8338</v>
      </c>
      <c r="S1435" s="17">
        <f t="shared" si="112"/>
        <v>42673.625868055555</v>
      </c>
      <c r="T1435" s="17">
        <f t="shared" si="113"/>
        <v>42714.458333333328</v>
      </c>
      <c r="U1435" s="2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7">
        <f t="shared" si="111"/>
        <v>744.55</v>
      </c>
      <c r="P1436" t="s">
        <v>8285</v>
      </c>
      <c r="Q1436" s="13" t="s">
        <v>8319</v>
      </c>
      <c r="R1436" t="s">
        <v>8338</v>
      </c>
      <c r="S1436" s="17">
        <f t="shared" si="112"/>
        <v>42142.767106481479</v>
      </c>
      <c r="T1436" s="17">
        <f t="shared" si="113"/>
        <v>42163.625</v>
      </c>
      <c r="U1436" s="25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7">
        <f t="shared" si="111"/>
        <v>7.5</v>
      </c>
      <c r="P1437" t="s">
        <v>8285</v>
      </c>
      <c r="Q1437" s="13" t="s">
        <v>8319</v>
      </c>
      <c r="R1437" t="s">
        <v>8338</v>
      </c>
      <c r="S1437" s="17">
        <f t="shared" si="112"/>
        <v>42258.780324074076</v>
      </c>
      <c r="T1437" s="17">
        <f t="shared" si="113"/>
        <v>42288.780324074076</v>
      </c>
      <c r="U1437" s="25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7">
        <f t="shared" si="111"/>
        <v>38.5</v>
      </c>
      <c r="P1438" t="s">
        <v>8285</v>
      </c>
      <c r="Q1438" s="13" t="s">
        <v>8319</v>
      </c>
      <c r="R1438" t="s">
        <v>8338</v>
      </c>
      <c r="S1438" s="17">
        <f t="shared" si="112"/>
        <v>42391.35019675926</v>
      </c>
      <c r="T1438" s="17">
        <f t="shared" si="113"/>
        <v>42421.35019675926</v>
      </c>
      <c r="U1438" s="25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7">
        <f t="shared" si="111"/>
        <v>36.68</v>
      </c>
      <c r="P1439" t="s">
        <v>8285</v>
      </c>
      <c r="Q1439" s="13" t="s">
        <v>8319</v>
      </c>
      <c r="R1439" t="s">
        <v>8338</v>
      </c>
      <c r="S1439" s="17">
        <f t="shared" si="112"/>
        <v>41796.531701388885</v>
      </c>
      <c r="T1439" s="17">
        <f t="shared" si="113"/>
        <v>41833.207638888889</v>
      </c>
      <c r="U1439" s="25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7">
        <f t="shared" si="111"/>
        <v>75</v>
      </c>
      <c r="P1440" t="s">
        <v>8285</v>
      </c>
      <c r="Q1440" s="13" t="s">
        <v>8319</v>
      </c>
      <c r="R1440" t="s">
        <v>8338</v>
      </c>
      <c r="S1440" s="17">
        <f t="shared" si="112"/>
        <v>42457.871516203704</v>
      </c>
      <c r="T1440" s="17">
        <f t="shared" si="113"/>
        <v>42487.579861111109</v>
      </c>
      <c r="U1440" s="25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7">
        <f t="shared" si="111"/>
        <v>30</v>
      </c>
      <c r="P1441" t="s">
        <v>8285</v>
      </c>
      <c r="Q1441" s="13" t="s">
        <v>8319</v>
      </c>
      <c r="R1441" t="s">
        <v>8338</v>
      </c>
      <c r="S1441" s="17">
        <f t="shared" si="112"/>
        <v>42040.829872685179</v>
      </c>
      <c r="T1441" s="17">
        <f t="shared" si="113"/>
        <v>42070.829872685179</v>
      </c>
      <c r="U1441" s="25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7">
        <f t="shared" si="111"/>
        <v>1</v>
      </c>
      <c r="P1442" t="s">
        <v>8285</v>
      </c>
      <c r="Q1442" s="13" t="s">
        <v>8319</v>
      </c>
      <c r="R1442" t="s">
        <v>8338</v>
      </c>
      <c r="S1442" s="17">
        <f t="shared" si="112"/>
        <v>42486.748414351852</v>
      </c>
      <c r="T1442" s="17">
        <f t="shared" si="113"/>
        <v>42516.748414351852</v>
      </c>
      <c r="U1442" s="25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7">
        <f t="shared" si="111"/>
        <v>673.33</v>
      </c>
      <c r="P1443" t="s">
        <v>8285</v>
      </c>
      <c r="Q1443" s="13" t="s">
        <v>8319</v>
      </c>
      <c r="R1443" t="s">
        <v>8338</v>
      </c>
      <c r="S1443" s="17">
        <f t="shared" si="112"/>
        <v>42198.765844907408</v>
      </c>
      <c r="T1443" s="17">
        <f t="shared" si="113"/>
        <v>42258.765844907408</v>
      </c>
      <c r="U1443" s="25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7">
        <f t="shared" si="111"/>
        <v>0</v>
      </c>
      <c r="P1444" t="s">
        <v>8285</v>
      </c>
      <c r="Q1444" s="13" t="s">
        <v>8319</v>
      </c>
      <c r="R1444" t="s">
        <v>8338</v>
      </c>
      <c r="S1444" s="17">
        <f t="shared" si="112"/>
        <v>42485.64534722222</v>
      </c>
      <c r="T1444" s="17">
        <f t="shared" si="113"/>
        <v>42515.64534722222</v>
      </c>
      <c r="U1444" s="25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7">
        <f t="shared" si="111"/>
        <v>0</v>
      </c>
      <c r="P1445" t="s">
        <v>8285</v>
      </c>
      <c r="Q1445" s="13" t="s">
        <v>8319</v>
      </c>
      <c r="R1445" t="s">
        <v>8338</v>
      </c>
      <c r="S1445" s="17">
        <f t="shared" si="112"/>
        <v>42707.926030092596</v>
      </c>
      <c r="T1445" s="17">
        <f t="shared" si="113"/>
        <v>42737.926030092596</v>
      </c>
      <c r="U1445" s="2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7">
        <f t="shared" si="111"/>
        <v>0</v>
      </c>
      <c r="P1446" t="s">
        <v>8285</v>
      </c>
      <c r="Q1446" s="13" t="s">
        <v>8319</v>
      </c>
      <c r="R1446" t="s">
        <v>8338</v>
      </c>
      <c r="S1446" s="17">
        <f t="shared" si="112"/>
        <v>42199.873402777783</v>
      </c>
      <c r="T1446" s="17">
        <f t="shared" si="113"/>
        <v>42259.873402777783</v>
      </c>
      <c r="U1446" s="25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7">
        <f t="shared" si="111"/>
        <v>0</v>
      </c>
      <c r="P1447" t="s">
        <v>8285</v>
      </c>
      <c r="Q1447" s="13" t="s">
        <v>8319</v>
      </c>
      <c r="R1447" t="s">
        <v>8338</v>
      </c>
      <c r="S1447" s="17">
        <f t="shared" si="112"/>
        <v>42139.542303240742</v>
      </c>
      <c r="T1447" s="17">
        <f t="shared" si="113"/>
        <v>42169.542303240742</v>
      </c>
      <c r="U1447" s="25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7">
        <f t="shared" si="111"/>
        <v>0</v>
      </c>
      <c r="P1448" t="s">
        <v>8285</v>
      </c>
      <c r="Q1448" s="13" t="s">
        <v>8319</v>
      </c>
      <c r="R1448" t="s">
        <v>8338</v>
      </c>
      <c r="S1448" s="17">
        <f t="shared" si="112"/>
        <v>42461.447662037041</v>
      </c>
      <c r="T1448" s="17">
        <f t="shared" si="113"/>
        <v>42481.447662037041</v>
      </c>
      <c r="U1448" s="25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7">
        <f t="shared" si="111"/>
        <v>25</v>
      </c>
      <c r="P1449" t="s">
        <v>8285</v>
      </c>
      <c r="Q1449" s="13" t="s">
        <v>8319</v>
      </c>
      <c r="R1449" t="s">
        <v>8338</v>
      </c>
      <c r="S1449" s="17">
        <f t="shared" si="112"/>
        <v>42529.730717592596</v>
      </c>
      <c r="T1449" s="17">
        <f t="shared" si="113"/>
        <v>42559.730717592596</v>
      </c>
      <c r="U1449" s="25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7">
        <f t="shared" si="111"/>
        <v>0</v>
      </c>
      <c r="P1450" t="s">
        <v>8285</v>
      </c>
      <c r="Q1450" s="13" t="s">
        <v>8319</v>
      </c>
      <c r="R1450" t="s">
        <v>8338</v>
      </c>
      <c r="S1450" s="17">
        <f t="shared" si="112"/>
        <v>42115.936550925922</v>
      </c>
      <c r="T1450" s="17">
        <f t="shared" si="113"/>
        <v>42146.225694444445</v>
      </c>
      <c r="U1450" s="25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7">
        <f t="shared" si="111"/>
        <v>0</v>
      </c>
      <c r="P1451" t="s">
        <v>8285</v>
      </c>
      <c r="Q1451" s="13" t="s">
        <v>8319</v>
      </c>
      <c r="R1451" t="s">
        <v>8338</v>
      </c>
      <c r="S1451" s="17">
        <f t="shared" si="112"/>
        <v>42086.811400462961</v>
      </c>
      <c r="T1451" s="17">
        <f t="shared" si="113"/>
        <v>42134.811400462961</v>
      </c>
      <c r="U1451" s="25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7">
        <f t="shared" si="111"/>
        <v>1</v>
      </c>
      <c r="P1452" t="s">
        <v>8285</v>
      </c>
      <c r="Q1452" s="13" t="s">
        <v>8319</v>
      </c>
      <c r="R1452" t="s">
        <v>8338</v>
      </c>
      <c r="S1452" s="17">
        <f t="shared" si="112"/>
        <v>42390.171261574069</v>
      </c>
      <c r="T1452" s="17">
        <f t="shared" si="113"/>
        <v>42420.171261574069</v>
      </c>
      <c r="U1452" s="25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7">
        <f t="shared" si="111"/>
        <v>1</v>
      </c>
      <c r="P1453" t="s">
        <v>8285</v>
      </c>
      <c r="Q1453" s="13" t="s">
        <v>8319</v>
      </c>
      <c r="R1453" t="s">
        <v>8338</v>
      </c>
      <c r="S1453" s="17">
        <f t="shared" si="112"/>
        <v>41931.959016203706</v>
      </c>
      <c r="T1453" s="17">
        <f t="shared" si="113"/>
        <v>41962.00068287037</v>
      </c>
      <c r="U1453" s="25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7">
        <f t="shared" si="111"/>
        <v>0</v>
      </c>
      <c r="P1454" t="s">
        <v>8285</v>
      </c>
      <c r="Q1454" s="13" t="s">
        <v>8319</v>
      </c>
      <c r="R1454" t="s">
        <v>8338</v>
      </c>
      <c r="S1454" s="17">
        <f t="shared" si="112"/>
        <v>41818.703275462962</v>
      </c>
      <c r="T1454" s="17">
        <f t="shared" si="113"/>
        <v>41848.703275462962</v>
      </c>
      <c r="U1454" s="25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7">
        <f t="shared" si="111"/>
        <v>0</v>
      </c>
      <c r="P1455" t="s">
        <v>8285</v>
      </c>
      <c r="Q1455" s="13" t="s">
        <v>8319</v>
      </c>
      <c r="R1455" t="s">
        <v>8338</v>
      </c>
      <c r="S1455" s="17">
        <f t="shared" si="112"/>
        <v>42795.696145833332</v>
      </c>
      <c r="T1455" s="17">
        <f t="shared" si="113"/>
        <v>42840.654479166667</v>
      </c>
      <c r="U1455" s="2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7">
        <f t="shared" si="111"/>
        <v>15</v>
      </c>
      <c r="P1456" t="s">
        <v>8285</v>
      </c>
      <c r="Q1456" s="13" t="s">
        <v>8319</v>
      </c>
      <c r="R1456" t="s">
        <v>8338</v>
      </c>
      <c r="S1456" s="17">
        <f t="shared" si="112"/>
        <v>42463.866666666669</v>
      </c>
      <c r="T1456" s="17">
        <f t="shared" si="113"/>
        <v>42484.915972222225</v>
      </c>
      <c r="U1456" s="25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7">
        <f t="shared" si="111"/>
        <v>225</v>
      </c>
      <c r="P1457" t="s">
        <v>8285</v>
      </c>
      <c r="Q1457" s="13" t="s">
        <v>8319</v>
      </c>
      <c r="R1457" t="s">
        <v>8338</v>
      </c>
      <c r="S1457" s="17">
        <f t="shared" si="112"/>
        <v>41832.672685185185</v>
      </c>
      <c r="T1457" s="17">
        <f t="shared" si="113"/>
        <v>41887.568749999999</v>
      </c>
      <c r="U1457" s="25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7">
        <f t="shared" si="111"/>
        <v>48.33</v>
      </c>
      <c r="P1458" t="s">
        <v>8285</v>
      </c>
      <c r="Q1458" s="13" t="s">
        <v>8319</v>
      </c>
      <c r="R1458" t="s">
        <v>8338</v>
      </c>
      <c r="S1458" s="17">
        <f t="shared" si="112"/>
        <v>42708.668576388889</v>
      </c>
      <c r="T1458" s="17">
        <f t="shared" si="113"/>
        <v>42738.668576388889</v>
      </c>
      <c r="U1458" s="25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7">
        <f t="shared" si="111"/>
        <v>0</v>
      </c>
      <c r="P1459" t="s">
        <v>8285</v>
      </c>
      <c r="Q1459" s="13" t="s">
        <v>8319</v>
      </c>
      <c r="R1459" t="s">
        <v>8338</v>
      </c>
      <c r="S1459" s="17">
        <f t="shared" si="112"/>
        <v>42289.89634259259</v>
      </c>
      <c r="T1459" s="17">
        <f t="shared" si="113"/>
        <v>42319.938009259262</v>
      </c>
      <c r="U1459" s="25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7">
        <f t="shared" si="111"/>
        <v>0</v>
      </c>
      <c r="P1460" t="s">
        <v>8285</v>
      </c>
      <c r="Q1460" s="13" t="s">
        <v>8319</v>
      </c>
      <c r="R1460" t="s">
        <v>8338</v>
      </c>
      <c r="S1460" s="17">
        <f t="shared" si="112"/>
        <v>41831.705555555556</v>
      </c>
      <c r="T1460" s="17">
        <f t="shared" si="113"/>
        <v>41862.166666666664</v>
      </c>
      <c r="U1460" s="25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7">
        <f t="shared" si="111"/>
        <v>0</v>
      </c>
      <c r="P1461" t="s">
        <v>8285</v>
      </c>
      <c r="Q1461" s="13" t="s">
        <v>8319</v>
      </c>
      <c r="R1461" t="s">
        <v>8338</v>
      </c>
      <c r="S1461" s="17">
        <f t="shared" si="112"/>
        <v>42312.204814814817</v>
      </c>
      <c r="T1461" s="17">
        <f t="shared" si="113"/>
        <v>42340.725694444445</v>
      </c>
      <c r="U1461" s="25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7">
        <f t="shared" si="111"/>
        <v>0</v>
      </c>
      <c r="P1462" t="s">
        <v>8285</v>
      </c>
      <c r="Q1462" s="13" t="s">
        <v>8319</v>
      </c>
      <c r="R1462" t="s">
        <v>8338</v>
      </c>
      <c r="S1462" s="17">
        <f t="shared" si="112"/>
        <v>41915.896967592591</v>
      </c>
      <c r="T1462" s="17">
        <f t="shared" si="113"/>
        <v>41973.989583333328</v>
      </c>
      <c r="U1462" s="25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7">
        <f t="shared" si="111"/>
        <v>44.67</v>
      </c>
      <c r="P1463" t="s">
        <v>8286</v>
      </c>
      <c r="Q1463" s="13" t="s">
        <v>8319</v>
      </c>
      <c r="R1463" t="s">
        <v>8339</v>
      </c>
      <c r="S1463" s="17">
        <f t="shared" si="112"/>
        <v>41899.645300925928</v>
      </c>
      <c r="T1463" s="17">
        <f t="shared" si="113"/>
        <v>41933</v>
      </c>
      <c r="U1463" s="25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7">
        <f t="shared" si="111"/>
        <v>28.94</v>
      </c>
      <c r="P1464" t="s">
        <v>8286</v>
      </c>
      <c r="Q1464" s="13" t="s">
        <v>8319</v>
      </c>
      <c r="R1464" t="s">
        <v>8339</v>
      </c>
      <c r="S1464" s="17">
        <f t="shared" si="112"/>
        <v>41344.662858796299</v>
      </c>
      <c r="T1464" s="17">
        <f t="shared" si="113"/>
        <v>41374.662858796299</v>
      </c>
      <c r="U1464" s="25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7">
        <f t="shared" si="111"/>
        <v>35.44</v>
      </c>
      <c r="P1465" t="s">
        <v>8286</v>
      </c>
      <c r="Q1465" s="13" t="s">
        <v>8319</v>
      </c>
      <c r="R1465" t="s">
        <v>8339</v>
      </c>
      <c r="S1465" s="17">
        <f t="shared" si="112"/>
        <v>41326.911319444444</v>
      </c>
      <c r="T1465" s="17">
        <f t="shared" si="113"/>
        <v>41371.869652777779</v>
      </c>
      <c r="U1465" s="2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7">
        <f t="shared" si="111"/>
        <v>34.869999999999997</v>
      </c>
      <c r="P1466" t="s">
        <v>8286</v>
      </c>
      <c r="Q1466" s="13" t="s">
        <v>8319</v>
      </c>
      <c r="R1466" t="s">
        <v>8339</v>
      </c>
      <c r="S1466" s="17">
        <f t="shared" si="112"/>
        <v>41291.661550925928</v>
      </c>
      <c r="T1466" s="17">
        <f t="shared" si="113"/>
        <v>41321.661550925928</v>
      </c>
      <c r="U1466" s="25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7">
        <f t="shared" si="111"/>
        <v>52.62</v>
      </c>
      <c r="P1467" t="s">
        <v>8286</v>
      </c>
      <c r="Q1467" s="13" t="s">
        <v>8319</v>
      </c>
      <c r="R1467" t="s">
        <v>8339</v>
      </c>
      <c r="S1467" s="17">
        <f t="shared" si="112"/>
        <v>40959.734398148146</v>
      </c>
      <c r="T1467" s="17">
        <f t="shared" si="113"/>
        <v>40990.125</v>
      </c>
      <c r="U1467" s="25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7">
        <f t="shared" si="111"/>
        <v>69.599999999999994</v>
      </c>
      <c r="P1468" t="s">
        <v>8286</v>
      </c>
      <c r="Q1468" s="13" t="s">
        <v>8319</v>
      </c>
      <c r="R1468" t="s">
        <v>8339</v>
      </c>
      <c r="S1468" s="17">
        <f t="shared" si="112"/>
        <v>42340.172060185185</v>
      </c>
      <c r="T1468" s="17">
        <f t="shared" si="113"/>
        <v>42381.208333333328</v>
      </c>
      <c r="U1468" s="25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7">
        <f t="shared" si="111"/>
        <v>76.72</v>
      </c>
      <c r="P1469" t="s">
        <v>8286</v>
      </c>
      <c r="Q1469" s="13" t="s">
        <v>8319</v>
      </c>
      <c r="R1469" t="s">
        <v>8339</v>
      </c>
      <c r="S1469" s="17">
        <f t="shared" si="112"/>
        <v>40933.80190972222</v>
      </c>
      <c r="T1469" s="17">
        <f t="shared" si="113"/>
        <v>40993.760243055556</v>
      </c>
      <c r="U1469" s="25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7">
        <f t="shared" si="111"/>
        <v>33.19</v>
      </c>
      <c r="P1470" t="s">
        <v>8286</v>
      </c>
      <c r="Q1470" s="13" t="s">
        <v>8319</v>
      </c>
      <c r="R1470" t="s">
        <v>8339</v>
      </c>
      <c r="S1470" s="17">
        <f t="shared" si="112"/>
        <v>40646.014456018522</v>
      </c>
      <c r="T1470" s="17">
        <f t="shared" si="113"/>
        <v>40706.014456018522</v>
      </c>
      <c r="U1470" s="25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7">
        <f t="shared" si="111"/>
        <v>149.46</v>
      </c>
      <c r="P1471" t="s">
        <v>8286</v>
      </c>
      <c r="Q1471" s="13" t="s">
        <v>8319</v>
      </c>
      <c r="R1471" t="s">
        <v>8339</v>
      </c>
      <c r="S1471" s="17">
        <f t="shared" si="112"/>
        <v>41290.598483796297</v>
      </c>
      <c r="T1471" s="17">
        <f t="shared" si="113"/>
        <v>41320.598483796297</v>
      </c>
      <c r="U1471" s="25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7">
        <f t="shared" si="111"/>
        <v>23.17</v>
      </c>
      <c r="P1472" t="s">
        <v>8286</v>
      </c>
      <c r="Q1472" s="13" t="s">
        <v>8319</v>
      </c>
      <c r="R1472" t="s">
        <v>8339</v>
      </c>
      <c r="S1472" s="17">
        <f t="shared" si="112"/>
        <v>41250.827118055553</v>
      </c>
      <c r="T1472" s="17">
        <f t="shared" si="113"/>
        <v>41271.827118055553</v>
      </c>
      <c r="U1472" s="25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7">
        <f t="shared" si="111"/>
        <v>96.88</v>
      </c>
      <c r="P1473" t="s">
        <v>8286</v>
      </c>
      <c r="Q1473" s="13" t="s">
        <v>8319</v>
      </c>
      <c r="R1473" t="s">
        <v>8339</v>
      </c>
      <c r="S1473" s="17">
        <f t="shared" si="112"/>
        <v>42073.957569444443</v>
      </c>
      <c r="T1473" s="17">
        <f t="shared" si="113"/>
        <v>42103.957569444443</v>
      </c>
      <c r="U1473" s="25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7">
        <f t="shared" ref="O1474:O1537" si="116">IFERROR(ROUND(E1474/M1474,2),0)</f>
        <v>103.2</v>
      </c>
      <c r="P1474" t="s">
        <v>8286</v>
      </c>
      <c r="Q1474" s="13" t="s">
        <v>8319</v>
      </c>
      <c r="R1474" t="s">
        <v>8339</v>
      </c>
      <c r="S1474" s="17">
        <f t="shared" si="112"/>
        <v>41533.542858796296</v>
      </c>
      <c r="T1474" s="17">
        <f t="shared" si="113"/>
        <v>41563.542858796296</v>
      </c>
      <c r="U1474" s="25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7">
        <f t="shared" si="116"/>
        <v>38.46</v>
      </c>
      <c r="P1475" t="s">
        <v>8286</v>
      </c>
      <c r="Q1475" s="13" t="s">
        <v>8319</v>
      </c>
      <c r="R1475" t="s">
        <v>8339</v>
      </c>
      <c r="S1475" s="17">
        <f t="shared" ref="S1475:S1538" si="117">(((K1475/60)/60)/24)+DATE(1970,1,1)</f>
        <v>40939.979618055557</v>
      </c>
      <c r="T1475" s="17">
        <f t="shared" ref="T1475:T1538" si="118">(((J1475/60)/60)/24)+DATE(1970,1,1)</f>
        <v>40969.979618055557</v>
      </c>
      <c r="U1475" s="25">
        <f t="shared" si="114"/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7">
        <f t="shared" si="116"/>
        <v>44.32</v>
      </c>
      <c r="P1476" t="s">
        <v>8286</v>
      </c>
      <c r="Q1476" s="13" t="s">
        <v>8319</v>
      </c>
      <c r="R1476" t="s">
        <v>8339</v>
      </c>
      <c r="S1476" s="17">
        <f t="shared" si="117"/>
        <v>41500.727916666663</v>
      </c>
      <c r="T1476" s="17">
        <f t="shared" si="118"/>
        <v>41530.727916666663</v>
      </c>
      <c r="U1476" s="25">
        <f t="shared" ref="U1476:U1539" si="119">YEAR(S1476)</f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7">
        <f t="shared" si="116"/>
        <v>64.17</v>
      </c>
      <c r="P1477" t="s">
        <v>8286</v>
      </c>
      <c r="Q1477" s="13" t="s">
        <v>8319</v>
      </c>
      <c r="R1477" t="s">
        <v>8339</v>
      </c>
      <c r="S1477" s="17">
        <f t="shared" si="117"/>
        <v>41960.722951388889</v>
      </c>
      <c r="T1477" s="17">
        <f t="shared" si="118"/>
        <v>41993.207638888889</v>
      </c>
      <c r="U1477" s="25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7">
        <f t="shared" si="116"/>
        <v>43.33</v>
      </c>
      <c r="P1478" t="s">
        <v>8286</v>
      </c>
      <c r="Q1478" s="13" t="s">
        <v>8319</v>
      </c>
      <c r="R1478" t="s">
        <v>8339</v>
      </c>
      <c r="S1478" s="17">
        <f t="shared" si="117"/>
        <v>40766.041921296295</v>
      </c>
      <c r="T1478" s="17">
        <f t="shared" si="118"/>
        <v>40796.041921296295</v>
      </c>
      <c r="U1478" s="25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7">
        <f t="shared" si="116"/>
        <v>90.5</v>
      </c>
      <c r="P1479" t="s">
        <v>8286</v>
      </c>
      <c r="Q1479" s="13" t="s">
        <v>8319</v>
      </c>
      <c r="R1479" t="s">
        <v>8339</v>
      </c>
      <c r="S1479" s="17">
        <f t="shared" si="117"/>
        <v>40840.615787037037</v>
      </c>
      <c r="T1479" s="17">
        <f t="shared" si="118"/>
        <v>40900.125</v>
      </c>
      <c r="U1479" s="25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7">
        <f t="shared" si="116"/>
        <v>29.19</v>
      </c>
      <c r="P1480" t="s">
        <v>8286</v>
      </c>
      <c r="Q1480" s="13" t="s">
        <v>8319</v>
      </c>
      <c r="R1480" t="s">
        <v>8339</v>
      </c>
      <c r="S1480" s="17">
        <f t="shared" si="117"/>
        <v>41394.871678240743</v>
      </c>
      <c r="T1480" s="17">
        <f t="shared" si="118"/>
        <v>41408.871678240743</v>
      </c>
      <c r="U1480" s="25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7">
        <f t="shared" si="116"/>
        <v>30.96</v>
      </c>
      <c r="P1481" t="s">
        <v>8286</v>
      </c>
      <c r="Q1481" s="13" t="s">
        <v>8319</v>
      </c>
      <c r="R1481" t="s">
        <v>8339</v>
      </c>
      <c r="S1481" s="17">
        <f t="shared" si="117"/>
        <v>41754.745243055557</v>
      </c>
      <c r="T1481" s="17">
        <f t="shared" si="118"/>
        <v>41769.165972222225</v>
      </c>
      <c r="U1481" s="25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7">
        <f t="shared" si="116"/>
        <v>92.16</v>
      </c>
      <c r="P1482" t="s">
        <v>8286</v>
      </c>
      <c r="Q1482" s="13" t="s">
        <v>8319</v>
      </c>
      <c r="R1482" t="s">
        <v>8339</v>
      </c>
      <c r="S1482" s="17">
        <f t="shared" si="117"/>
        <v>41464.934016203704</v>
      </c>
      <c r="T1482" s="17">
        <f t="shared" si="118"/>
        <v>41481.708333333336</v>
      </c>
      <c r="U1482" s="25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7">
        <f t="shared" si="116"/>
        <v>17.5</v>
      </c>
      <c r="P1483" t="s">
        <v>8273</v>
      </c>
      <c r="Q1483" s="13" t="s">
        <v>8319</v>
      </c>
      <c r="R1483" t="s">
        <v>8321</v>
      </c>
      <c r="S1483" s="17">
        <f t="shared" si="117"/>
        <v>41550.922974537039</v>
      </c>
      <c r="T1483" s="17">
        <f t="shared" si="118"/>
        <v>41580.922974537039</v>
      </c>
      <c r="U1483" s="25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7">
        <f t="shared" si="116"/>
        <v>5</v>
      </c>
      <c r="P1484" t="s">
        <v>8273</v>
      </c>
      <c r="Q1484" s="13" t="s">
        <v>8319</v>
      </c>
      <c r="R1484" t="s">
        <v>8321</v>
      </c>
      <c r="S1484" s="17">
        <f t="shared" si="117"/>
        <v>41136.85805555556</v>
      </c>
      <c r="T1484" s="17">
        <f t="shared" si="118"/>
        <v>41159.32708333333</v>
      </c>
      <c r="U1484" s="25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7">
        <f t="shared" si="116"/>
        <v>25</v>
      </c>
      <c r="P1485" t="s">
        <v>8273</v>
      </c>
      <c r="Q1485" s="13" t="s">
        <v>8319</v>
      </c>
      <c r="R1485" t="s">
        <v>8321</v>
      </c>
      <c r="S1485" s="17">
        <f t="shared" si="117"/>
        <v>42548.192997685182</v>
      </c>
      <c r="T1485" s="17">
        <f t="shared" si="118"/>
        <v>42573.192997685182</v>
      </c>
      <c r="U1485" s="2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7">
        <f t="shared" si="116"/>
        <v>0</v>
      </c>
      <c r="P1486" t="s">
        <v>8273</v>
      </c>
      <c r="Q1486" s="13" t="s">
        <v>8319</v>
      </c>
      <c r="R1486" t="s">
        <v>8321</v>
      </c>
      <c r="S1486" s="17">
        <f t="shared" si="117"/>
        <v>41053.200960648144</v>
      </c>
      <c r="T1486" s="17">
        <f t="shared" si="118"/>
        <v>41111.618750000001</v>
      </c>
      <c r="U1486" s="25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7">
        <f t="shared" si="116"/>
        <v>50</v>
      </c>
      <c r="P1487" t="s">
        <v>8273</v>
      </c>
      <c r="Q1487" s="13" t="s">
        <v>8319</v>
      </c>
      <c r="R1487" t="s">
        <v>8321</v>
      </c>
      <c r="S1487" s="17">
        <f t="shared" si="117"/>
        <v>42130.795983796299</v>
      </c>
      <c r="T1487" s="17">
        <f t="shared" si="118"/>
        <v>42175.795983796299</v>
      </c>
      <c r="U1487" s="25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7">
        <f t="shared" si="116"/>
        <v>16</v>
      </c>
      <c r="P1488" t="s">
        <v>8273</v>
      </c>
      <c r="Q1488" s="13" t="s">
        <v>8319</v>
      </c>
      <c r="R1488" t="s">
        <v>8321</v>
      </c>
      <c r="S1488" s="17">
        <f t="shared" si="117"/>
        <v>42032.168530092589</v>
      </c>
      <c r="T1488" s="17">
        <f t="shared" si="118"/>
        <v>42062.168530092589</v>
      </c>
      <c r="U1488" s="25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7">
        <f t="shared" si="116"/>
        <v>0</v>
      </c>
      <c r="P1489" t="s">
        <v>8273</v>
      </c>
      <c r="Q1489" s="13" t="s">
        <v>8319</v>
      </c>
      <c r="R1489" t="s">
        <v>8321</v>
      </c>
      <c r="S1489" s="17">
        <f t="shared" si="117"/>
        <v>42554.917488425926</v>
      </c>
      <c r="T1489" s="17">
        <f t="shared" si="118"/>
        <v>42584.917488425926</v>
      </c>
      <c r="U1489" s="25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7">
        <f t="shared" si="116"/>
        <v>60</v>
      </c>
      <c r="P1490" t="s">
        <v>8273</v>
      </c>
      <c r="Q1490" s="13" t="s">
        <v>8319</v>
      </c>
      <c r="R1490" t="s">
        <v>8321</v>
      </c>
      <c r="S1490" s="17">
        <f t="shared" si="117"/>
        <v>41614.563194444447</v>
      </c>
      <c r="T1490" s="17">
        <f t="shared" si="118"/>
        <v>41644.563194444447</v>
      </c>
      <c r="U1490" s="25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7">
        <f t="shared" si="116"/>
        <v>0</v>
      </c>
      <c r="P1491" t="s">
        <v>8273</v>
      </c>
      <c r="Q1491" s="13" t="s">
        <v>8319</v>
      </c>
      <c r="R1491" t="s">
        <v>8321</v>
      </c>
      <c r="S1491" s="17">
        <f t="shared" si="117"/>
        <v>41198.611712962964</v>
      </c>
      <c r="T1491" s="17">
        <f t="shared" si="118"/>
        <v>41228.653379629628</v>
      </c>
      <c r="U1491" s="25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7">
        <f t="shared" si="116"/>
        <v>47.11</v>
      </c>
      <c r="P1492" t="s">
        <v>8273</v>
      </c>
      <c r="Q1492" s="13" t="s">
        <v>8319</v>
      </c>
      <c r="R1492" t="s">
        <v>8321</v>
      </c>
      <c r="S1492" s="17">
        <f t="shared" si="117"/>
        <v>41520.561041666668</v>
      </c>
      <c r="T1492" s="17">
        <f t="shared" si="118"/>
        <v>41549.561041666668</v>
      </c>
      <c r="U1492" s="25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7">
        <f t="shared" si="116"/>
        <v>100</v>
      </c>
      <c r="P1493" t="s">
        <v>8273</v>
      </c>
      <c r="Q1493" s="13" t="s">
        <v>8319</v>
      </c>
      <c r="R1493" t="s">
        <v>8321</v>
      </c>
      <c r="S1493" s="17">
        <f t="shared" si="117"/>
        <v>41991.713460648149</v>
      </c>
      <c r="T1493" s="17">
        <f t="shared" si="118"/>
        <v>42050.651388888888</v>
      </c>
      <c r="U1493" s="25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7">
        <f t="shared" si="116"/>
        <v>15</v>
      </c>
      <c r="P1494" t="s">
        <v>8273</v>
      </c>
      <c r="Q1494" s="13" t="s">
        <v>8319</v>
      </c>
      <c r="R1494" t="s">
        <v>8321</v>
      </c>
      <c r="S1494" s="17">
        <f t="shared" si="117"/>
        <v>40682.884791666671</v>
      </c>
      <c r="T1494" s="17">
        <f t="shared" si="118"/>
        <v>40712.884791666671</v>
      </c>
      <c r="U1494" s="25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7">
        <f t="shared" si="116"/>
        <v>0</v>
      </c>
      <c r="P1495" t="s">
        <v>8273</v>
      </c>
      <c r="Q1495" s="13" t="s">
        <v>8319</v>
      </c>
      <c r="R1495" t="s">
        <v>8321</v>
      </c>
      <c r="S1495" s="17">
        <f t="shared" si="117"/>
        <v>41411.866608796299</v>
      </c>
      <c r="T1495" s="17">
        <f t="shared" si="118"/>
        <v>41441.866608796299</v>
      </c>
      <c r="U1495" s="2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7">
        <f t="shared" si="116"/>
        <v>40.450000000000003</v>
      </c>
      <c r="P1496" t="s">
        <v>8273</v>
      </c>
      <c r="Q1496" s="13" t="s">
        <v>8319</v>
      </c>
      <c r="R1496" t="s">
        <v>8321</v>
      </c>
      <c r="S1496" s="17">
        <f t="shared" si="117"/>
        <v>42067.722372685181</v>
      </c>
      <c r="T1496" s="17">
        <f t="shared" si="118"/>
        <v>42097.651388888888</v>
      </c>
      <c r="U1496" s="25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7">
        <f t="shared" si="116"/>
        <v>0</v>
      </c>
      <c r="P1497" t="s">
        <v>8273</v>
      </c>
      <c r="Q1497" s="13" t="s">
        <v>8319</v>
      </c>
      <c r="R1497" t="s">
        <v>8321</v>
      </c>
      <c r="S1497" s="17">
        <f t="shared" si="117"/>
        <v>40752.789710648147</v>
      </c>
      <c r="T1497" s="17">
        <f t="shared" si="118"/>
        <v>40782.789710648147</v>
      </c>
      <c r="U1497" s="25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7">
        <f t="shared" si="116"/>
        <v>0</v>
      </c>
      <c r="P1498" t="s">
        <v>8273</v>
      </c>
      <c r="Q1498" s="13" t="s">
        <v>8319</v>
      </c>
      <c r="R1498" t="s">
        <v>8321</v>
      </c>
      <c r="S1498" s="17">
        <f t="shared" si="117"/>
        <v>41838.475219907406</v>
      </c>
      <c r="T1498" s="17">
        <f t="shared" si="118"/>
        <v>41898.475219907406</v>
      </c>
      <c r="U1498" s="25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7">
        <f t="shared" si="116"/>
        <v>1</v>
      </c>
      <c r="P1499" t="s">
        <v>8273</v>
      </c>
      <c r="Q1499" s="13" t="s">
        <v>8319</v>
      </c>
      <c r="R1499" t="s">
        <v>8321</v>
      </c>
      <c r="S1499" s="17">
        <f t="shared" si="117"/>
        <v>41444.64261574074</v>
      </c>
      <c r="T1499" s="17">
        <f t="shared" si="118"/>
        <v>41486.821527777778</v>
      </c>
      <c r="U1499" s="25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7">
        <f t="shared" si="116"/>
        <v>19</v>
      </c>
      <c r="P1500" t="s">
        <v>8273</v>
      </c>
      <c r="Q1500" s="13" t="s">
        <v>8319</v>
      </c>
      <c r="R1500" t="s">
        <v>8321</v>
      </c>
      <c r="S1500" s="17">
        <f t="shared" si="117"/>
        <v>41840.983541666668</v>
      </c>
      <c r="T1500" s="17">
        <f t="shared" si="118"/>
        <v>41885.983541666668</v>
      </c>
      <c r="U1500" s="25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7">
        <f t="shared" si="116"/>
        <v>5</v>
      </c>
      <c r="P1501" t="s">
        <v>8273</v>
      </c>
      <c r="Q1501" s="13" t="s">
        <v>8319</v>
      </c>
      <c r="R1501" t="s">
        <v>8321</v>
      </c>
      <c r="S1501" s="17">
        <f t="shared" si="117"/>
        <v>42527.007326388892</v>
      </c>
      <c r="T1501" s="17">
        <f t="shared" si="118"/>
        <v>42587.007326388892</v>
      </c>
      <c r="U1501" s="25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7">
        <f t="shared" si="116"/>
        <v>46.73</v>
      </c>
      <c r="P1502" t="s">
        <v>8273</v>
      </c>
      <c r="Q1502" s="13" t="s">
        <v>8319</v>
      </c>
      <c r="R1502" t="s">
        <v>8321</v>
      </c>
      <c r="S1502" s="17">
        <f t="shared" si="117"/>
        <v>41365.904594907406</v>
      </c>
      <c r="T1502" s="17">
        <f t="shared" si="118"/>
        <v>41395.904594907406</v>
      </c>
      <c r="U1502" s="25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7">
        <f t="shared" si="116"/>
        <v>97.73</v>
      </c>
      <c r="P1503" t="s">
        <v>8283</v>
      </c>
      <c r="Q1503" s="13" t="s">
        <v>8335</v>
      </c>
      <c r="R1503" t="s">
        <v>8336</v>
      </c>
      <c r="S1503" s="17">
        <f t="shared" si="117"/>
        <v>42163.583599537036</v>
      </c>
      <c r="T1503" s="17">
        <f t="shared" si="118"/>
        <v>42193.583599537036</v>
      </c>
      <c r="U1503" s="25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7">
        <f t="shared" si="116"/>
        <v>67.84</v>
      </c>
      <c r="P1504" t="s">
        <v>8283</v>
      </c>
      <c r="Q1504" s="13" t="s">
        <v>8335</v>
      </c>
      <c r="R1504" t="s">
        <v>8336</v>
      </c>
      <c r="S1504" s="17">
        <f t="shared" si="117"/>
        <v>42426.542592592596</v>
      </c>
      <c r="T1504" s="17">
        <f t="shared" si="118"/>
        <v>42454.916666666672</v>
      </c>
      <c r="U1504" s="25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7">
        <f t="shared" si="116"/>
        <v>56.98</v>
      </c>
      <c r="P1505" t="s">
        <v>8283</v>
      </c>
      <c r="Q1505" s="13" t="s">
        <v>8335</v>
      </c>
      <c r="R1505" t="s">
        <v>8336</v>
      </c>
      <c r="S1505" s="17">
        <f t="shared" si="117"/>
        <v>42606.347233796296</v>
      </c>
      <c r="T1505" s="17">
        <f t="shared" si="118"/>
        <v>42666.347233796296</v>
      </c>
      <c r="U1505" s="2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7">
        <f t="shared" si="116"/>
        <v>67.16</v>
      </c>
      <c r="P1506" t="s">
        <v>8283</v>
      </c>
      <c r="Q1506" s="13" t="s">
        <v>8335</v>
      </c>
      <c r="R1506" t="s">
        <v>8336</v>
      </c>
      <c r="S1506" s="17">
        <f t="shared" si="117"/>
        <v>41772.657685185186</v>
      </c>
      <c r="T1506" s="17">
        <f t="shared" si="118"/>
        <v>41800.356249999997</v>
      </c>
      <c r="U1506" s="25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7">
        <f t="shared" si="116"/>
        <v>48.04</v>
      </c>
      <c r="P1507" t="s">
        <v>8283</v>
      </c>
      <c r="Q1507" s="13" t="s">
        <v>8335</v>
      </c>
      <c r="R1507" t="s">
        <v>8336</v>
      </c>
      <c r="S1507" s="17">
        <f t="shared" si="117"/>
        <v>42414.44332175926</v>
      </c>
      <c r="T1507" s="17">
        <f t="shared" si="118"/>
        <v>42451.834027777775</v>
      </c>
      <c r="U1507" s="25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7">
        <f t="shared" si="116"/>
        <v>38.86</v>
      </c>
      <c r="P1508" t="s">
        <v>8283</v>
      </c>
      <c r="Q1508" s="13" t="s">
        <v>8335</v>
      </c>
      <c r="R1508" t="s">
        <v>8336</v>
      </c>
      <c r="S1508" s="17">
        <f t="shared" si="117"/>
        <v>41814.785925925928</v>
      </c>
      <c r="T1508" s="17">
        <f t="shared" si="118"/>
        <v>41844.785925925928</v>
      </c>
      <c r="U1508" s="25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7">
        <f t="shared" si="116"/>
        <v>78.180000000000007</v>
      </c>
      <c r="P1509" t="s">
        <v>8283</v>
      </c>
      <c r="Q1509" s="13" t="s">
        <v>8335</v>
      </c>
      <c r="R1509" t="s">
        <v>8336</v>
      </c>
      <c r="S1509" s="17">
        <f t="shared" si="117"/>
        <v>40254.450335648151</v>
      </c>
      <c r="T1509" s="17">
        <f t="shared" si="118"/>
        <v>40313.340277777781</v>
      </c>
      <c r="U1509" s="25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7">
        <f t="shared" si="116"/>
        <v>97.11</v>
      </c>
      <c r="P1510" t="s">
        <v>8283</v>
      </c>
      <c r="Q1510" s="13" t="s">
        <v>8335</v>
      </c>
      <c r="R1510" t="s">
        <v>8336</v>
      </c>
      <c r="S1510" s="17">
        <f t="shared" si="117"/>
        <v>41786.614363425928</v>
      </c>
      <c r="T1510" s="17">
        <f t="shared" si="118"/>
        <v>41817.614363425928</v>
      </c>
      <c r="U1510" s="25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7">
        <f t="shared" si="116"/>
        <v>110.39</v>
      </c>
      <c r="P1511" t="s">
        <v>8283</v>
      </c>
      <c r="Q1511" s="13" t="s">
        <v>8335</v>
      </c>
      <c r="R1511" t="s">
        <v>8336</v>
      </c>
      <c r="S1511" s="17">
        <f t="shared" si="117"/>
        <v>42751.533391203702</v>
      </c>
      <c r="T1511" s="17">
        <f t="shared" si="118"/>
        <v>42780.957638888889</v>
      </c>
      <c r="U1511" s="25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7">
        <f t="shared" si="116"/>
        <v>39.92</v>
      </c>
      <c r="P1512" t="s">
        <v>8283</v>
      </c>
      <c r="Q1512" s="13" t="s">
        <v>8335</v>
      </c>
      <c r="R1512" t="s">
        <v>8336</v>
      </c>
      <c r="S1512" s="17">
        <f t="shared" si="117"/>
        <v>41809.385162037033</v>
      </c>
      <c r="T1512" s="17">
        <f t="shared" si="118"/>
        <v>41839.385162037033</v>
      </c>
      <c r="U1512" s="25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7">
        <f t="shared" si="116"/>
        <v>75.98</v>
      </c>
      <c r="P1513" t="s">
        <v>8283</v>
      </c>
      <c r="Q1513" s="13" t="s">
        <v>8335</v>
      </c>
      <c r="R1513" t="s">
        <v>8336</v>
      </c>
      <c r="S1513" s="17">
        <f t="shared" si="117"/>
        <v>42296.583379629628</v>
      </c>
      <c r="T1513" s="17">
        <f t="shared" si="118"/>
        <v>42326.625046296293</v>
      </c>
      <c r="U1513" s="25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7">
        <f t="shared" si="116"/>
        <v>58.38</v>
      </c>
      <c r="P1514" t="s">
        <v>8283</v>
      </c>
      <c r="Q1514" s="13" t="s">
        <v>8335</v>
      </c>
      <c r="R1514" t="s">
        <v>8336</v>
      </c>
      <c r="S1514" s="17">
        <f t="shared" si="117"/>
        <v>42741.684479166666</v>
      </c>
      <c r="T1514" s="17">
        <f t="shared" si="118"/>
        <v>42771.684479166666</v>
      </c>
      <c r="U1514" s="25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7">
        <f t="shared" si="116"/>
        <v>55.82</v>
      </c>
      <c r="P1515" t="s">
        <v>8283</v>
      </c>
      <c r="Q1515" s="13" t="s">
        <v>8335</v>
      </c>
      <c r="R1515" t="s">
        <v>8336</v>
      </c>
      <c r="S1515" s="17">
        <f t="shared" si="117"/>
        <v>41806.637337962966</v>
      </c>
      <c r="T1515" s="17">
        <f t="shared" si="118"/>
        <v>41836.637337962966</v>
      </c>
      <c r="U1515" s="2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7">
        <f t="shared" si="116"/>
        <v>151.24</v>
      </c>
      <c r="P1516" t="s">
        <v>8283</v>
      </c>
      <c r="Q1516" s="13" t="s">
        <v>8335</v>
      </c>
      <c r="R1516" t="s">
        <v>8336</v>
      </c>
      <c r="S1516" s="17">
        <f t="shared" si="117"/>
        <v>42234.597685185188</v>
      </c>
      <c r="T1516" s="17">
        <f t="shared" si="118"/>
        <v>42274.597685185188</v>
      </c>
      <c r="U1516" s="25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7">
        <f t="shared" si="116"/>
        <v>849.67</v>
      </c>
      <c r="P1517" t="s">
        <v>8283</v>
      </c>
      <c r="Q1517" s="13" t="s">
        <v>8335</v>
      </c>
      <c r="R1517" t="s">
        <v>8336</v>
      </c>
      <c r="S1517" s="17">
        <f t="shared" si="117"/>
        <v>42415.253437499996</v>
      </c>
      <c r="T1517" s="17">
        <f t="shared" si="118"/>
        <v>42445.211770833332</v>
      </c>
      <c r="U1517" s="25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7">
        <f t="shared" si="116"/>
        <v>159.24</v>
      </c>
      <c r="P1518" t="s">
        <v>8283</v>
      </c>
      <c r="Q1518" s="13" t="s">
        <v>8335</v>
      </c>
      <c r="R1518" t="s">
        <v>8336</v>
      </c>
      <c r="S1518" s="17">
        <f t="shared" si="117"/>
        <v>42619.466342592597</v>
      </c>
      <c r="T1518" s="17">
        <f t="shared" si="118"/>
        <v>42649.583333333328</v>
      </c>
      <c r="U1518" s="25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7">
        <f t="shared" si="116"/>
        <v>39.51</v>
      </c>
      <c r="P1519" t="s">
        <v>8283</v>
      </c>
      <c r="Q1519" s="13" t="s">
        <v>8335</v>
      </c>
      <c r="R1519" t="s">
        <v>8336</v>
      </c>
      <c r="S1519" s="17">
        <f t="shared" si="117"/>
        <v>41948.56658564815</v>
      </c>
      <c r="T1519" s="17">
        <f t="shared" si="118"/>
        <v>41979.25</v>
      </c>
      <c r="U1519" s="25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7">
        <f t="shared" si="116"/>
        <v>130.53</v>
      </c>
      <c r="P1520" t="s">
        <v>8283</v>
      </c>
      <c r="Q1520" s="13" t="s">
        <v>8335</v>
      </c>
      <c r="R1520" t="s">
        <v>8336</v>
      </c>
      <c r="S1520" s="17">
        <f t="shared" si="117"/>
        <v>41760.8200462963</v>
      </c>
      <c r="T1520" s="17">
        <f t="shared" si="118"/>
        <v>41790.8200462963</v>
      </c>
      <c r="U1520" s="25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7">
        <f t="shared" si="116"/>
        <v>64.16</v>
      </c>
      <c r="P1521" t="s">
        <v>8283</v>
      </c>
      <c r="Q1521" s="13" t="s">
        <v>8335</v>
      </c>
      <c r="R1521" t="s">
        <v>8336</v>
      </c>
      <c r="S1521" s="17">
        <f t="shared" si="117"/>
        <v>41782.741701388892</v>
      </c>
      <c r="T1521" s="17">
        <f t="shared" si="118"/>
        <v>41810.915972222225</v>
      </c>
      <c r="U1521" s="25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7">
        <f t="shared" si="116"/>
        <v>111.53</v>
      </c>
      <c r="P1522" t="s">
        <v>8283</v>
      </c>
      <c r="Q1522" s="13" t="s">
        <v>8335</v>
      </c>
      <c r="R1522" t="s">
        <v>8336</v>
      </c>
      <c r="S1522" s="17">
        <f t="shared" si="117"/>
        <v>41955.857789351852</v>
      </c>
      <c r="T1522" s="17">
        <f t="shared" si="118"/>
        <v>41992.166666666672</v>
      </c>
      <c r="U1522" s="25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7">
        <f t="shared" si="116"/>
        <v>170.45</v>
      </c>
      <c r="P1523" t="s">
        <v>8283</v>
      </c>
      <c r="Q1523" s="13" t="s">
        <v>8335</v>
      </c>
      <c r="R1523" t="s">
        <v>8336</v>
      </c>
      <c r="S1523" s="17">
        <f t="shared" si="117"/>
        <v>42493.167719907404</v>
      </c>
      <c r="T1523" s="17">
        <f t="shared" si="118"/>
        <v>42528.167719907404</v>
      </c>
      <c r="U1523" s="25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7">
        <f t="shared" si="116"/>
        <v>133.74</v>
      </c>
      <c r="P1524" t="s">
        <v>8283</v>
      </c>
      <c r="Q1524" s="13" t="s">
        <v>8335</v>
      </c>
      <c r="R1524" t="s">
        <v>8336</v>
      </c>
      <c r="S1524" s="17">
        <f t="shared" si="117"/>
        <v>41899.830312500002</v>
      </c>
      <c r="T1524" s="17">
        <f t="shared" si="118"/>
        <v>41929.830312500002</v>
      </c>
      <c r="U1524" s="25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7">
        <f t="shared" si="116"/>
        <v>95.83</v>
      </c>
      <c r="P1525" t="s">
        <v>8283</v>
      </c>
      <c r="Q1525" s="13" t="s">
        <v>8335</v>
      </c>
      <c r="R1525" t="s">
        <v>8336</v>
      </c>
      <c r="S1525" s="17">
        <f t="shared" si="117"/>
        <v>41964.751342592594</v>
      </c>
      <c r="T1525" s="17">
        <f t="shared" si="118"/>
        <v>41996</v>
      </c>
      <c r="U1525" s="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7">
        <f t="shared" si="116"/>
        <v>221.79</v>
      </c>
      <c r="P1526" t="s">
        <v>8283</v>
      </c>
      <c r="Q1526" s="13" t="s">
        <v>8335</v>
      </c>
      <c r="R1526" t="s">
        <v>8336</v>
      </c>
      <c r="S1526" s="17">
        <f t="shared" si="117"/>
        <v>42756.501041666663</v>
      </c>
      <c r="T1526" s="17">
        <f t="shared" si="118"/>
        <v>42786.501041666663</v>
      </c>
      <c r="U1526" s="25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7">
        <f t="shared" si="116"/>
        <v>32.32</v>
      </c>
      <c r="P1527" t="s">
        <v>8283</v>
      </c>
      <c r="Q1527" s="13" t="s">
        <v>8335</v>
      </c>
      <c r="R1527" t="s">
        <v>8336</v>
      </c>
      <c r="S1527" s="17">
        <f t="shared" si="117"/>
        <v>42570.702986111108</v>
      </c>
      <c r="T1527" s="17">
        <f t="shared" si="118"/>
        <v>42600.702986111108</v>
      </c>
      <c r="U1527" s="25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7">
        <f t="shared" si="116"/>
        <v>98.84</v>
      </c>
      <c r="P1528" t="s">
        <v>8283</v>
      </c>
      <c r="Q1528" s="13" t="s">
        <v>8335</v>
      </c>
      <c r="R1528" t="s">
        <v>8336</v>
      </c>
      <c r="S1528" s="17">
        <f t="shared" si="117"/>
        <v>42339.276006944448</v>
      </c>
      <c r="T1528" s="17">
        <f t="shared" si="118"/>
        <v>42388.276006944448</v>
      </c>
      <c r="U1528" s="25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7">
        <f t="shared" si="116"/>
        <v>55.22</v>
      </c>
      <c r="P1529" t="s">
        <v>8283</v>
      </c>
      <c r="Q1529" s="13" t="s">
        <v>8335</v>
      </c>
      <c r="R1529" t="s">
        <v>8336</v>
      </c>
      <c r="S1529" s="17">
        <f t="shared" si="117"/>
        <v>42780.600532407407</v>
      </c>
      <c r="T1529" s="17">
        <f t="shared" si="118"/>
        <v>42808.558865740735</v>
      </c>
      <c r="U1529" s="25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7">
        <f t="shared" si="116"/>
        <v>52.79</v>
      </c>
      <c r="P1530" t="s">
        <v>8283</v>
      </c>
      <c r="Q1530" s="13" t="s">
        <v>8335</v>
      </c>
      <c r="R1530" t="s">
        <v>8336</v>
      </c>
      <c r="S1530" s="17">
        <f t="shared" si="117"/>
        <v>42736.732893518521</v>
      </c>
      <c r="T1530" s="17">
        <f t="shared" si="118"/>
        <v>42767</v>
      </c>
      <c r="U1530" s="25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7">
        <f t="shared" si="116"/>
        <v>135.66999999999999</v>
      </c>
      <c r="P1531" t="s">
        <v>8283</v>
      </c>
      <c r="Q1531" s="13" t="s">
        <v>8335</v>
      </c>
      <c r="R1531" t="s">
        <v>8336</v>
      </c>
      <c r="S1531" s="17">
        <f t="shared" si="117"/>
        <v>42052.628703703704</v>
      </c>
      <c r="T1531" s="17">
        <f t="shared" si="118"/>
        <v>42082.587037037039</v>
      </c>
      <c r="U1531" s="25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7">
        <f t="shared" si="116"/>
        <v>53.99</v>
      </c>
      <c r="P1532" t="s">
        <v>8283</v>
      </c>
      <c r="Q1532" s="13" t="s">
        <v>8335</v>
      </c>
      <c r="R1532" t="s">
        <v>8336</v>
      </c>
      <c r="S1532" s="17">
        <f t="shared" si="117"/>
        <v>42275.767303240747</v>
      </c>
      <c r="T1532" s="17">
        <f t="shared" si="118"/>
        <v>42300.767303240747</v>
      </c>
      <c r="U1532" s="25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7">
        <f t="shared" si="116"/>
        <v>56.64</v>
      </c>
      <c r="P1533" t="s">
        <v>8283</v>
      </c>
      <c r="Q1533" s="13" t="s">
        <v>8335</v>
      </c>
      <c r="R1533" t="s">
        <v>8336</v>
      </c>
      <c r="S1533" s="17">
        <f t="shared" si="117"/>
        <v>41941.802384259259</v>
      </c>
      <c r="T1533" s="17">
        <f t="shared" si="118"/>
        <v>41974.125</v>
      </c>
      <c r="U1533" s="25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7">
        <f t="shared" si="116"/>
        <v>82.32</v>
      </c>
      <c r="P1534" t="s">
        <v>8283</v>
      </c>
      <c r="Q1534" s="13" t="s">
        <v>8335</v>
      </c>
      <c r="R1534" t="s">
        <v>8336</v>
      </c>
      <c r="S1534" s="17">
        <f t="shared" si="117"/>
        <v>42391.475289351853</v>
      </c>
      <c r="T1534" s="17">
        <f t="shared" si="118"/>
        <v>42415.625</v>
      </c>
      <c r="U1534" s="25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7">
        <f t="shared" si="116"/>
        <v>88.26</v>
      </c>
      <c r="P1535" t="s">
        <v>8283</v>
      </c>
      <c r="Q1535" s="13" t="s">
        <v>8335</v>
      </c>
      <c r="R1535" t="s">
        <v>8336</v>
      </c>
      <c r="S1535" s="17">
        <f t="shared" si="117"/>
        <v>42443.00204861111</v>
      </c>
      <c r="T1535" s="17">
        <f t="shared" si="118"/>
        <v>42492.165972222225</v>
      </c>
      <c r="U1535" s="2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7">
        <f t="shared" si="116"/>
        <v>84.91</v>
      </c>
      <c r="P1536" t="s">
        <v>8283</v>
      </c>
      <c r="Q1536" s="13" t="s">
        <v>8335</v>
      </c>
      <c r="R1536" t="s">
        <v>8336</v>
      </c>
      <c r="S1536" s="17">
        <f t="shared" si="117"/>
        <v>42221.67432870371</v>
      </c>
      <c r="T1536" s="17">
        <f t="shared" si="118"/>
        <v>42251.67432870371</v>
      </c>
      <c r="U1536" s="25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7">
        <f t="shared" si="116"/>
        <v>48.15</v>
      </c>
      <c r="P1537" t="s">
        <v>8283</v>
      </c>
      <c r="Q1537" s="13" t="s">
        <v>8335</v>
      </c>
      <c r="R1537" t="s">
        <v>8336</v>
      </c>
      <c r="S1537" s="17">
        <f t="shared" si="117"/>
        <v>42484.829062500001</v>
      </c>
      <c r="T1537" s="17">
        <f t="shared" si="118"/>
        <v>42513.916666666672</v>
      </c>
      <c r="U1537" s="25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7">
        <f t="shared" ref="O1538:O1601" si="121">IFERROR(ROUND(E1538/M1538,2),0)</f>
        <v>66.02</v>
      </c>
      <c r="P1538" t="s">
        <v>8283</v>
      </c>
      <c r="Q1538" s="13" t="s">
        <v>8335</v>
      </c>
      <c r="R1538" t="s">
        <v>8336</v>
      </c>
      <c r="S1538" s="17">
        <f t="shared" si="117"/>
        <v>42213.802199074074</v>
      </c>
      <c r="T1538" s="17">
        <f t="shared" si="118"/>
        <v>42243.802199074074</v>
      </c>
      <c r="U1538" s="25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7">
        <f t="shared" si="121"/>
        <v>96.38</v>
      </c>
      <c r="P1539" t="s">
        <v>8283</v>
      </c>
      <c r="Q1539" s="13" t="s">
        <v>8335</v>
      </c>
      <c r="R1539" t="s">
        <v>8336</v>
      </c>
      <c r="S1539" s="17">
        <f t="shared" ref="S1539:S1602" si="122">(((K1539/60)/60)/24)+DATE(1970,1,1)</f>
        <v>42552.315127314811</v>
      </c>
      <c r="T1539" s="17">
        <f t="shared" ref="T1539:T1602" si="123">(((J1539/60)/60)/24)+DATE(1970,1,1)</f>
        <v>42588.75</v>
      </c>
      <c r="U1539" s="25">
        <f t="shared" si="119"/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7">
        <f t="shared" si="121"/>
        <v>156.16999999999999</v>
      </c>
      <c r="P1540" t="s">
        <v>8283</v>
      </c>
      <c r="Q1540" s="13" t="s">
        <v>8335</v>
      </c>
      <c r="R1540" t="s">
        <v>8336</v>
      </c>
      <c r="S1540" s="17">
        <f t="shared" si="122"/>
        <v>41981.782060185185</v>
      </c>
      <c r="T1540" s="17">
        <f t="shared" si="123"/>
        <v>42026.782060185185</v>
      </c>
      <c r="U1540" s="25">
        <f t="shared" ref="U1540:U1603" si="124">YEAR(S1540)</f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7">
        <f t="shared" si="121"/>
        <v>95.76</v>
      </c>
      <c r="P1541" t="s">
        <v>8283</v>
      </c>
      <c r="Q1541" s="13" t="s">
        <v>8335</v>
      </c>
      <c r="R1541" t="s">
        <v>8336</v>
      </c>
      <c r="S1541" s="17">
        <f t="shared" si="122"/>
        <v>42705.919201388882</v>
      </c>
      <c r="T1541" s="17">
        <f t="shared" si="123"/>
        <v>42738.919201388882</v>
      </c>
      <c r="U1541" s="25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7">
        <f t="shared" si="121"/>
        <v>180.41</v>
      </c>
      <c r="P1542" t="s">
        <v>8283</v>
      </c>
      <c r="Q1542" s="13" t="s">
        <v>8335</v>
      </c>
      <c r="R1542" t="s">
        <v>8336</v>
      </c>
      <c r="S1542" s="17">
        <f t="shared" si="122"/>
        <v>41939.00712962963</v>
      </c>
      <c r="T1542" s="17">
        <f t="shared" si="123"/>
        <v>41969.052083333328</v>
      </c>
      <c r="U1542" s="25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7">
        <f t="shared" si="121"/>
        <v>3</v>
      </c>
      <c r="P1543" t="s">
        <v>8287</v>
      </c>
      <c r="Q1543" s="13" t="s">
        <v>8335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 s="25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7">
        <f t="shared" si="121"/>
        <v>20</v>
      </c>
      <c r="P1544" t="s">
        <v>8287</v>
      </c>
      <c r="Q1544" s="13" t="s">
        <v>8335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 s="25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7">
        <f t="shared" si="121"/>
        <v>10</v>
      </c>
      <c r="P1545" t="s">
        <v>8287</v>
      </c>
      <c r="Q1545" s="13" t="s">
        <v>8335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 s="2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7">
        <f t="shared" si="121"/>
        <v>0</v>
      </c>
      <c r="P1546" t="s">
        <v>8287</v>
      </c>
      <c r="Q1546" s="13" t="s">
        <v>8335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 s="25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7">
        <f t="shared" si="121"/>
        <v>1</v>
      </c>
      <c r="P1547" t="s">
        <v>8287</v>
      </c>
      <c r="Q1547" s="13" t="s">
        <v>8335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 s="25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7">
        <f t="shared" si="121"/>
        <v>26.27</v>
      </c>
      <c r="P1548" t="s">
        <v>8287</v>
      </c>
      <c r="Q1548" s="13" t="s">
        <v>8335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 s="25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7">
        <f t="shared" si="121"/>
        <v>0</v>
      </c>
      <c r="P1549" t="s">
        <v>8287</v>
      </c>
      <c r="Q1549" s="13" t="s">
        <v>8335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 s="25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7">
        <f t="shared" si="121"/>
        <v>60</v>
      </c>
      <c r="P1550" t="s">
        <v>8287</v>
      </c>
      <c r="Q1550" s="13" t="s">
        <v>8335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 s="25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7">
        <f t="shared" si="121"/>
        <v>28.33</v>
      </c>
      <c r="P1551" t="s">
        <v>8287</v>
      </c>
      <c r="Q1551" s="13" t="s">
        <v>8335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 s="25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7">
        <f t="shared" si="121"/>
        <v>14.43</v>
      </c>
      <c r="P1552" t="s">
        <v>8287</v>
      </c>
      <c r="Q1552" s="13" t="s">
        <v>8335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 s="25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7">
        <f t="shared" si="121"/>
        <v>0</v>
      </c>
      <c r="P1553" t="s">
        <v>8287</v>
      </c>
      <c r="Q1553" s="13" t="s">
        <v>8335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 s="25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7">
        <f t="shared" si="121"/>
        <v>132.19</v>
      </c>
      <c r="P1554" t="s">
        <v>8287</v>
      </c>
      <c r="Q1554" s="13" t="s">
        <v>8335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 s="25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7">
        <f t="shared" si="121"/>
        <v>0</v>
      </c>
      <c r="P1555" t="s">
        <v>8287</v>
      </c>
      <c r="Q1555" s="13" t="s">
        <v>8335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 s="2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7">
        <f t="shared" si="121"/>
        <v>0</v>
      </c>
      <c r="P1556" t="s">
        <v>8287</v>
      </c>
      <c r="Q1556" s="13" t="s">
        <v>8335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 s="25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7">
        <f t="shared" si="121"/>
        <v>0</v>
      </c>
      <c r="P1557" t="s">
        <v>8287</v>
      </c>
      <c r="Q1557" s="13" t="s">
        <v>8335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 s="25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7">
        <f t="shared" si="121"/>
        <v>56.42</v>
      </c>
      <c r="P1558" t="s">
        <v>8287</v>
      </c>
      <c r="Q1558" s="13" t="s">
        <v>8335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 s="25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7">
        <f t="shared" si="121"/>
        <v>100</v>
      </c>
      <c r="P1559" t="s">
        <v>8287</v>
      </c>
      <c r="Q1559" s="13" t="s">
        <v>8335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 s="25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7">
        <f t="shared" si="121"/>
        <v>11.67</v>
      </c>
      <c r="P1560" t="s">
        <v>8287</v>
      </c>
      <c r="Q1560" s="13" t="s">
        <v>8335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 s="25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7">
        <f t="shared" si="121"/>
        <v>50</v>
      </c>
      <c r="P1561" t="s">
        <v>8287</v>
      </c>
      <c r="Q1561" s="13" t="s">
        <v>8335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 s="25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7">
        <f t="shared" si="121"/>
        <v>23.5</v>
      </c>
      <c r="P1562" t="s">
        <v>8287</v>
      </c>
      <c r="Q1562" s="13" t="s">
        <v>8335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 s="25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7">
        <f t="shared" si="121"/>
        <v>67</v>
      </c>
      <c r="P1563" t="s">
        <v>8288</v>
      </c>
      <c r="Q1563" s="13" t="s">
        <v>8319</v>
      </c>
      <c r="R1563" t="s">
        <v>8341</v>
      </c>
      <c r="S1563" s="17">
        <f t="shared" si="122"/>
        <v>41555.041701388887</v>
      </c>
      <c r="T1563" s="17">
        <f t="shared" si="123"/>
        <v>41585.083368055559</v>
      </c>
      <c r="U1563" s="25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7">
        <f t="shared" si="121"/>
        <v>0</v>
      </c>
      <c r="P1564" t="s">
        <v>8288</v>
      </c>
      <c r="Q1564" s="13" t="s">
        <v>8319</v>
      </c>
      <c r="R1564" t="s">
        <v>8341</v>
      </c>
      <c r="S1564" s="17">
        <f t="shared" si="122"/>
        <v>40079.566157407404</v>
      </c>
      <c r="T1564" s="17">
        <f t="shared" si="123"/>
        <v>40149.034722222219</v>
      </c>
      <c r="U1564" s="25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7">
        <f t="shared" si="121"/>
        <v>42.5</v>
      </c>
      <c r="P1565" t="s">
        <v>8288</v>
      </c>
      <c r="Q1565" s="13" t="s">
        <v>8319</v>
      </c>
      <c r="R1565" t="s">
        <v>8341</v>
      </c>
      <c r="S1565" s="17">
        <f t="shared" si="122"/>
        <v>41652.742488425924</v>
      </c>
      <c r="T1565" s="17">
        <f t="shared" si="123"/>
        <v>41712.700821759259</v>
      </c>
      <c r="U1565" s="2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7">
        <f t="shared" si="121"/>
        <v>10</v>
      </c>
      <c r="P1566" t="s">
        <v>8288</v>
      </c>
      <c r="Q1566" s="13" t="s">
        <v>8319</v>
      </c>
      <c r="R1566" t="s">
        <v>8341</v>
      </c>
      <c r="S1566" s="17">
        <f t="shared" si="122"/>
        <v>42121.367002314815</v>
      </c>
      <c r="T1566" s="17">
        <f t="shared" si="123"/>
        <v>42152.836805555555</v>
      </c>
      <c r="U1566" s="25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7">
        <f t="shared" si="121"/>
        <v>100</v>
      </c>
      <c r="P1567" t="s">
        <v>8288</v>
      </c>
      <c r="Q1567" s="13" t="s">
        <v>8319</v>
      </c>
      <c r="R1567" t="s">
        <v>8341</v>
      </c>
      <c r="S1567" s="17">
        <f t="shared" si="122"/>
        <v>40672.729872685188</v>
      </c>
      <c r="T1567" s="17">
        <f t="shared" si="123"/>
        <v>40702.729872685188</v>
      </c>
      <c r="U1567" s="25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7">
        <f t="shared" si="121"/>
        <v>108.05</v>
      </c>
      <c r="P1568" t="s">
        <v>8288</v>
      </c>
      <c r="Q1568" s="13" t="s">
        <v>8319</v>
      </c>
      <c r="R1568" t="s">
        <v>8341</v>
      </c>
      <c r="S1568" s="17">
        <f t="shared" si="122"/>
        <v>42549.916712962964</v>
      </c>
      <c r="T1568" s="17">
        <f t="shared" si="123"/>
        <v>42578.916666666672</v>
      </c>
      <c r="U1568" s="25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7">
        <f t="shared" si="121"/>
        <v>26.92</v>
      </c>
      <c r="P1569" t="s">
        <v>8288</v>
      </c>
      <c r="Q1569" s="13" t="s">
        <v>8319</v>
      </c>
      <c r="R1569" t="s">
        <v>8341</v>
      </c>
      <c r="S1569" s="17">
        <f t="shared" si="122"/>
        <v>41671.936863425923</v>
      </c>
      <c r="T1569" s="17">
        <f t="shared" si="123"/>
        <v>41687</v>
      </c>
      <c r="U1569" s="25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7">
        <f t="shared" si="121"/>
        <v>155</v>
      </c>
      <c r="P1570" t="s">
        <v>8288</v>
      </c>
      <c r="Q1570" s="13" t="s">
        <v>8319</v>
      </c>
      <c r="R1570" t="s">
        <v>8341</v>
      </c>
      <c r="S1570" s="17">
        <f t="shared" si="122"/>
        <v>41962.062326388885</v>
      </c>
      <c r="T1570" s="17">
        <f t="shared" si="123"/>
        <v>41997.062326388885</v>
      </c>
      <c r="U1570" s="25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7">
        <f t="shared" si="121"/>
        <v>0</v>
      </c>
      <c r="P1571" t="s">
        <v>8288</v>
      </c>
      <c r="Q1571" s="13" t="s">
        <v>8319</v>
      </c>
      <c r="R1571" t="s">
        <v>8341</v>
      </c>
      <c r="S1571" s="17">
        <f t="shared" si="122"/>
        <v>41389.679560185185</v>
      </c>
      <c r="T1571" s="17">
        <f t="shared" si="123"/>
        <v>41419.679560185185</v>
      </c>
      <c r="U1571" s="25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7">
        <f t="shared" si="121"/>
        <v>47.77</v>
      </c>
      <c r="P1572" t="s">
        <v>8288</v>
      </c>
      <c r="Q1572" s="13" t="s">
        <v>8319</v>
      </c>
      <c r="R1572" t="s">
        <v>8341</v>
      </c>
      <c r="S1572" s="17">
        <f t="shared" si="122"/>
        <v>42438.813449074078</v>
      </c>
      <c r="T1572" s="17">
        <f t="shared" si="123"/>
        <v>42468.771782407406</v>
      </c>
      <c r="U1572" s="25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7">
        <f t="shared" si="121"/>
        <v>20</v>
      </c>
      <c r="P1573" t="s">
        <v>8288</v>
      </c>
      <c r="Q1573" s="13" t="s">
        <v>8319</v>
      </c>
      <c r="R1573" t="s">
        <v>8341</v>
      </c>
      <c r="S1573" s="17">
        <f t="shared" si="122"/>
        <v>42144.769479166673</v>
      </c>
      <c r="T1573" s="17">
        <f t="shared" si="123"/>
        <v>42174.769479166673</v>
      </c>
      <c r="U1573" s="25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7">
        <f t="shared" si="121"/>
        <v>41.67</v>
      </c>
      <c r="P1574" t="s">
        <v>8288</v>
      </c>
      <c r="Q1574" s="13" t="s">
        <v>8319</v>
      </c>
      <c r="R1574" t="s">
        <v>8341</v>
      </c>
      <c r="S1574" s="17">
        <f t="shared" si="122"/>
        <v>42404.033090277779</v>
      </c>
      <c r="T1574" s="17">
        <f t="shared" si="123"/>
        <v>42428.999305555553</v>
      </c>
      <c r="U1574" s="25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7">
        <f t="shared" si="121"/>
        <v>74.33</v>
      </c>
      <c r="P1575" t="s">
        <v>8288</v>
      </c>
      <c r="Q1575" s="13" t="s">
        <v>8319</v>
      </c>
      <c r="R1575" t="s">
        <v>8341</v>
      </c>
      <c r="S1575" s="17">
        <f t="shared" si="122"/>
        <v>42786.000023148154</v>
      </c>
      <c r="T1575" s="17">
        <f t="shared" si="123"/>
        <v>42826.165972222225</v>
      </c>
      <c r="U1575" s="2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7">
        <f t="shared" si="121"/>
        <v>84.33</v>
      </c>
      <c r="P1576" t="s">
        <v>8288</v>
      </c>
      <c r="Q1576" s="13" t="s">
        <v>8319</v>
      </c>
      <c r="R1576" t="s">
        <v>8341</v>
      </c>
      <c r="S1576" s="17">
        <f t="shared" si="122"/>
        <v>42017.927418981482</v>
      </c>
      <c r="T1576" s="17">
        <f t="shared" si="123"/>
        <v>42052.927418981482</v>
      </c>
      <c r="U1576" s="25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7">
        <f t="shared" si="121"/>
        <v>65.459999999999994</v>
      </c>
      <c r="P1577" t="s">
        <v>8288</v>
      </c>
      <c r="Q1577" s="13" t="s">
        <v>8319</v>
      </c>
      <c r="R1577" t="s">
        <v>8341</v>
      </c>
      <c r="S1577" s="17">
        <f t="shared" si="122"/>
        <v>41799.524259259262</v>
      </c>
      <c r="T1577" s="17">
        <f t="shared" si="123"/>
        <v>41829.524259259262</v>
      </c>
      <c r="U1577" s="25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7">
        <f t="shared" si="121"/>
        <v>65</v>
      </c>
      <c r="P1578" t="s">
        <v>8288</v>
      </c>
      <c r="Q1578" s="13" t="s">
        <v>8319</v>
      </c>
      <c r="R1578" t="s">
        <v>8341</v>
      </c>
      <c r="S1578" s="17">
        <f t="shared" si="122"/>
        <v>42140.879259259258</v>
      </c>
      <c r="T1578" s="17">
        <f t="shared" si="123"/>
        <v>42185.879259259258</v>
      </c>
      <c r="U1578" s="25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7">
        <f t="shared" si="121"/>
        <v>27.5</v>
      </c>
      <c r="P1579" t="s">
        <v>8288</v>
      </c>
      <c r="Q1579" s="13" t="s">
        <v>8319</v>
      </c>
      <c r="R1579" t="s">
        <v>8341</v>
      </c>
      <c r="S1579" s="17">
        <f t="shared" si="122"/>
        <v>41054.847777777781</v>
      </c>
      <c r="T1579" s="17">
        <f t="shared" si="123"/>
        <v>41114.847777777781</v>
      </c>
      <c r="U1579" s="25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7">
        <f t="shared" si="121"/>
        <v>51.25</v>
      </c>
      <c r="P1580" t="s">
        <v>8288</v>
      </c>
      <c r="Q1580" s="13" t="s">
        <v>8319</v>
      </c>
      <c r="R1580" t="s">
        <v>8341</v>
      </c>
      <c r="S1580" s="17">
        <f t="shared" si="122"/>
        <v>40399.065868055557</v>
      </c>
      <c r="T1580" s="17">
        <f t="shared" si="123"/>
        <v>40423.083333333336</v>
      </c>
      <c r="U1580" s="25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7">
        <f t="shared" si="121"/>
        <v>14</v>
      </c>
      <c r="P1581" t="s">
        <v>8288</v>
      </c>
      <c r="Q1581" s="13" t="s">
        <v>8319</v>
      </c>
      <c r="R1581" t="s">
        <v>8341</v>
      </c>
      <c r="S1581" s="17">
        <f t="shared" si="122"/>
        <v>41481.996423611112</v>
      </c>
      <c r="T1581" s="17">
        <f t="shared" si="123"/>
        <v>41514.996423611112</v>
      </c>
      <c r="U1581" s="25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7">
        <f t="shared" si="121"/>
        <v>0</v>
      </c>
      <c r="P1582" t="s">
        <v>8288</v>
      </c>
      <c r="Q1582" s="13" t="s">
        <v>8319</v>
      </c>
      <c r="R1582" t="s">
        <v>8341</v>
      </c>
      <c r="S1582" s="17">
        <f t="shared" si="122"/>
        <v>40990.050069444449</v>
      </c>
      <c r="T1582" s="17">
        <f t="shared" si="123"/>
        <v>41050.050069444449</v>
      </c>
      <c r="U1582" s="25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7">
        <f t="shared" si="121"/>
        <v>5</v>
      </c>
      <c r="P1583" t="s">
        <v>8289</v>
      </c>
      <c r="Q1583" s="13" t="s">
        <v>8335</v>
      </c>
      <c r="R1583" t="s">
        <v>8342</v>
      </c>
      <c r="S1583" s="17">
        <f t="shared" si="122"/>
        <v>42325.448958333334</v>
      </c>
      <c r="T1583" s="17">
        <f t="shared" si="123"/>
        <v>42357.448958333334</v>
      </c>
      <c r="U1583" s="25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7">
        <f t="shared" si="121"/>
        <v>31</v>
      </c>
      <c r="P1584" t="s">
        <v>8289</v>
      </c>
      <c r="Q1584" s="13" t="s">
        <v>8335</v>
      </c>
      <c r="R1584" t="s">
        <v>8342</v>
      </c>
      <c r="S1584" s="17">
        <f t="shared" si="122"/>
        <v>42246.789965277778</v>
      </c>
      <c r="T1584" s="17">
        <f t="shared" si="123"/>
        <v>42303.888888888891</v>
      </c>
      <c r="U1584" s="25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7">
        <f t="shared" si="121"/>
        <v>15</v>
      </c>
      <c r="P1585" t="s">
        <v>8289</v>
      </c>
      <c r="Q1585" s="13" t="s">
        <v>8335</v>
      </c>
      <c r="R1585" t="s">
        <v>8342</v>
      </c>
      <c r="S1585" s="17">
        <f t="shared" si="122"/>
        <v>41877.904988425929</v>
      </c>
      <c r="T1585" s="17">
        <f t="shared" si="123"/>
        <v>41907.904988425929</v>
      </c>
      <c r="U1585" s="2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7">
        <f t="shared" si="121"/>
        <v>0</v>
      </c>
      <c r="P1586" t="s">
        <v>8289</v>
      </c>
      <c r="Q1586" s="13" t="s">
        <v>8335</v>
      </c>
      <c r="R1586" t="s">
        <v>8342</v>
      </c>
      <c r="S1586" s="17">
        <f t="shared" si="122"/>
        <v>41779.649317129632</v>
      </c>
      <c r="T1586" s="17">
        <f t="shared" si="123"/>
        <v>41789.649317129632</v>
      </c>
      <c r="U1586" s="25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7">
        <f t="shared" si="121"/>
        <v>131.66999999999999</v>
      </c>
      <c r="P1587" t="s">
        <v>8289</v>
      </c>
      <c r="Q1587" s="13" t="s">
        <v>8335</v>
      </c>
      <c r="R1587" t="s">
        <v>8342</v>
      </c>
      <c r="S1587" s="17">
        <f t="shared" si="122"/>
        <v>42707.895462962959</v>
      </c>
      <c r="T1587" s="17">
        <f t="shared" si="123"/>
        <v>42729.458333333328</v>
      </c>
      <c r="U1587" s="25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7">
        <f t="shared" si="121"/>
        <v>0</v>
      </c>
      <c r="P1588" t="s">
        <v>8289</v>
      </c>
      <c r="Q1588" s="13" t="s">
        <v>8335</v>
      </c>
      <c r="R1588" t="s">
        <v>8342</v>
      </c>
      <c r="S1588" s="17">
        <f t="shared" si="122"/>
        <v>42069.104421296302</v>
      </c>
      <c r="T1588" s="17">
        <f t="shared" si="123"/>
        <v>42099.062754629631</v>
      </c>
      <c r="U1588" s="25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7">
        <f t="shared" si="121"/>
        <v>1</v>
      </c>
      <c r="P1589" t="s">
        <v>8289</v>
      </c>
      <c r="Q1589" s="13" t="s">
        <v>8335</v>
      </c>
      <c r="R1589" t="s">
        <v>8342</v>
      </c>
      <c r="S1589" s="17">
        <f t="shared" si="122"/>
        <v>41956.950983796298</v>
      </c>
      <c r="T1589" s="17">
        <f t="shared" si="123"/>
        <v>41986.950983796298</v>
      </c>
      <c r="U1589" s="25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7">
        <f t="shared" si="121"/>
        <v>0</v>
      </c>
      <c r="P1590" t="s">
        <v>8289</v>
      </c>
      <c r="Q1590" s="13" t="s">
        <v>8335</v>
      </c>
      <c r="R1590" t="s">
        <v>8342</v>
      </c>
      <c r="S1590" s="17">
        <f t="shared" si="122"/>
        <v>42005.24998842593</v>
      </c>
      <c r="T1590" s="17">
        <f t="shared" si="123"/>
        <v>42035.841666666667</v>
      </c>
      <c r="U1590" s="25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7">
        <f t="shared" si="121"/>
        <v>0</v>
      </c>
      <c r="P1591" t="s">
        <v>8289</v>
      </c>
      <c r="Q1591" s="13" t="s">
        <v>8335</v>
      </c>
      <c r="R1591" t="s">
        <v>8342</v>
      </c>
      <c r="S1591" s="17">
        <f t="shared" si="122"/>
        <v>42256.984791666662</v>
      </c>
      <c r="T1591" s="17">
        <f t="shared" si="123"/>
        <v>42286.984791666662</v>
      </c>
      <c r="U1591" s="25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7">
        <f t="shared" si="121"/>
        <v>510</v>
      </c>
      <c r="P1592" t="s">
        <v>8289</v>
      </c>
      <c r="Q1592" s="13" t="s">
        <v>8335</v>
      </c>
      <c r="R1592" t="s">
        <v>8342</v>
      </c>
      <c r="S1592" s="17">
        <f t="shared" si="122"/>
        <v>42240.857222222221</v>
      </c>
      <c r="T1592" s="17">
        <f t="shared" si="123"/>
        <v>42270.857222222221</v>
      </c>
      <c r="U1592" s="25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7">
        <f t="shared" si="121"/>
        <v>44.48</v>
      </c>
      <c r="P1593" t="s">
        <v>8289</v>
      </c>
      <c r="Q1593" s="13" t="s">
        <v>8335</v>
      </c>
      <c r="R1593" t="s">
        <v>8342</v>
      </c>
      <c r="S1593" s="17">
        <f t="shared" si="122"/>
        <v>42433.726168981477</v>
      </c>
      <c r="T1593" s="17">
        <f t="shared" si="123"/>
        <v>42463.68450231482</v>
      </c>
      <c r="U1593" s="25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7">
        <f t="shared" si="121"/>
        <v>0</v>
      </c>
      <c r="P1594" t="s">
        <v>8289</v>
      </c>
      <c r="Q1594" s="13" t="s">
        <v>8335</v>
      </c>
      <c r="R1594" t="s">
        <v>8342</v>
      </c>
      <c r="S1594" s="17">
        <f t="shared" si="122"/>
        <v>42046.072743055556</v>
      </c>
      <c r="T1594" s="17">
        <f t="shared" si="123"/>
        <v>42091.031076388885</v>
      </c>
      <c r="U1594" s="25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7">
        <f t="shared" si="121"/>
        <v>1</v>
      </c>
      <c r="P1595" t="s">
        <v>8289</v>
      </c>
      <c r="Q1595" s="13" t="s">
        <v>8335</v>
      </c>
      <c r="R1595" t="s">
        <v>8342</v>
      </c>
      <c r="S1595" s="17">
        <f t="shared" si="122"/>
        <v>42033.845543981486</v>
      </c>
      <c r="T1595" s="17">
        <f t="shared" si="123"/>
        <v>42063.845543981486</v>
      </c>
      <c r="U1595" s="2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7">
        <f t="shared" si="121"/>
        <v>20.5</v>
      </c>
      <c r="P1596" t="s">
        <v>8289</v>
      </c>
      <c r="Q1596" s="13" t="s">
        <v>8335</v>
      </c>
      <c r="R1596" t="s">
        <v>8342</v>
      </c>
      <c r="S1596" s="17">
        <f t="shared" si="122"/>
        <v>42445.712754629625</v>
      </c>
      <c r="T1596" s="17">
        <f t="shared" si="123"/>
        <v>42505.681249999994</v>
      </c>
      <c r="U1596" s="25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7">
        <f t="shared" si="121"/>
        <v>40</v>
      </c>
      <c r="P1597" t="s">
        <v>8289</v>
      </c>
      <c r="Q1597" s="13" t="s">
        <v>8335</v>
      </c>
      <c r="R1597" t="s">
        <v>8342</v>
      </c>
      <c r="S1597" s="17">
        <f t="shared" si="122"/>
        <v>41780.050092592595</v>
      </c>
      <c r="T1597" s="17">
        <f t="shared" si="123"/>
        <v>41808.842361111114</v>
      </c>
      <c r="U1597" s="25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7">
        <f t="shared" si="121"/>
        <v>25</v>
      </c>
      <c r="P1598" t="s">
        <v>8289</v>
      </c>
      <c r="Q1598" s="13" t="s">
        <v>8335</v>
      </c>
      <c r="R1598" t="s">
        <v>8342</v>
      </c>
      <c r="S1598" s="17">
        <f t="shared" si="122"/>
        <v>41941.430196759262</v>
      </c>
      <c r="T1598" s="17">
        <f t="shared" si="123"/>
        <v>41986.471863425926</v>
      </c>
      <c r="U1598" s="25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7">
        <f t="shared" si="121"/>
        <v>0</v>
      </c>
      <c r="P1599" t="s">
        <v>8289</v>
      </c>
      <c r="Q1599" s="13" t="s">
        <v>8335</v>
      </c>
      <c r="R1599" t="s">
        <v>8342</v>
      </c>
      <c r="S1599" s="17">
        <f t="shared" si="122"/>
        <v>42603.354131944448</v>
      </c>
      <c r="T1599" s="17">
        <f t="shared" si="123"/>
        <v>42633.354131944448</v>
      </c>
      <c r="U1599" s="25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7">
        <f t="shared" si="121"/>
        <v>1</v>
      </c>
      <c r="P1600" t="s">
        <v>8289</v>
      </c>
      <c r="Q1600" s="13" t="s">
        <v>8335</v>
      </c>
      <c r="R1600" t="s">
        <v>8342</v>
      </c>
      <c r="S1600" s="17">
        <f t="shared" si="122"/>
        <v>42151.667337962965</v>
      </c>
      <c r="T1600" s="17">
        <f t="shared" si="123"/>
        <v>42211.667337962965</v>
      </c>
      <c r="U1600" s="25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7">
        <f t="shared" si="121"/>
        <v>0</v>
      </c>
      <c r="P1601" t="s">
        <v>8289</v>
      </c>
      <c r="Q1601" s="13" t="s">
        <v>8335</v>
      </c>
      <c r="R1601" t="s">
        <v>8342</v>
      </c>
      <c r="S1601" s="17">
        <f t="shared" si="122"/>
        <v>42438.53907407407</v>
      </c>
      <c r="T1601" s="17">
        <f t="shared" si="123"/>
        <v>42468.497407407413</v>
      </c>
      <c r="U1601" s="25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7">
        <f t="shared" ref="O1602:O1665" si="126">IFERROR(ROUND(E1602/M1602,2),0)</f>
        <v>40.78</v>
      </c>
      <c r="P1602" t="s">
        <v>8289</v>
      </c>
      <c r="Q1602" s="13" t="s">
        <v>8335</v>
      </c>
      <c r="R1602" t="s">
        <v>8342</v>
      </c>
      <c r="S1602" s="17">
        <f t="shared" si="122"/>
        <v>41791.057314814818</v>
      </c>
      <c r="T1602" s="17">
        <f t="shared" si="123"/>
        <v>41835.21597222222</v>
      </c>
      <c r="U1602" s="25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7">
        <f t="shared" si="126"/>
        <v>48.33</v>
      </c>
      <c r="P1603" t="s">
        <v>8274</v>
      </c>
      <c r="Q1603" s="13" t="s">
        <v>8322</v>
      </c>
      <c r="R1603" t="s">
        <v>8323</v>
      </c>
      <c r="S1603" s="17">
        <f t="shared" ref="S1603:S1666" si="127">(((K1603/60)/60)/24)+DATE(1970,1,1)</f>
        <v>40638.092974537038</v>
      </c>
      <c r="T1603" s="17">
        <f t="shared" ref="T1603:T1666" si="128">(((J1603/60)/60)/24)+DATE(1970,1,1)</f>
        <v>40668.092974537038</v>
      </c>
      <c r="U1603" s="25">
        <f t="shared" si="124"/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7">
        <f t="shared" si="126"/>
        <v>46.95</v>
      </c>
      <c r="P1604" t="s">
        <v>8274</v>
      </c>
      <c r="Q1604" s="13" t="s">
        <v>8322</v>
      </c>
      <c r="R1604" t="s">
        <v>8323</v>
      </c>
      <c r="S1604" s="17">
        <f t="shared" si="127"/>
        <v>40788.297650462962</v>
      </c>
      <c r="T1604" s="17">
        <f t="shared" si="128"/>
        <v>40830.958333333336</v>
      </c>
      <c r="U1604" s="25">
        <f t="shared" ref="U1604:U1667" si="129">YEAR(S1604)</f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7">
        <f t="shared" si="126"/>
        <v>66.69</v>
      </c>
      <c r="P1605" t="s">
        <v>8274</v>
      </c>
      <c r="Q1605" s="13" t="s">
        <v>8322</v>
      </c>
      <c r="R1605" t="s">
        <v>8323</v>
      </c>
      <c r="S1605" s="17">
        <f t="shared" si="127"/>
        <v>40876.169664351852</v>
      </c>
      <c r="T1605" s="17">
        <f t="shared" si="128"/>
        <v>40936.169664351852</v>
      </c>
      <c r="U1605" s="2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7">
        <f t="shared" si="126"/>
        <v>48.84</v>
      </c>
      <c r="P1606" t="s">
        <v>8274</v>
      </c>
      <c r="Q1606" s="13" t="s">
        <v>8322</v>
      </c>
      <c r="R1606" t="s">
        <v>8323</v>
      </c>
      <c r="S1606" s="17">
        <f t="shared" si="127"/>
        <v>40945.845312500001</v>
      </c>
      <c r="T1606" s="17">
        <f t="shared" si="128"/>
        <v>40985.80364583333</v>
      </c>
      <c r="U1606" s="25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7">
        <f t="shared" si="126"/>
        <v>137.31</v>
      </c>
      <c r="P1607" t="s">
        <v>8274</v>
      </c>
      <c r="Q1607" s="13" t="s">
        <v>8322</v>
      </c>
      <c r="R1607" t="s">
        <v>8323</v>
      </c>
      <c r="S1607" s="17">
        <f t="shared" si="127"/>
        <v>40747.012881944444</v>
      </c>
      <c r="T1607" s="17">
        <f t="shared" si="128"/>
        <v>40756.291666666664</v>
      </c>
      <c r="U1607" s="25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7">
        <f t="shared" si="126"/>
        <v>87.83</v>
      </c>
      <c r="P1608" t="s">
        <v>8274</v>
      </c>
      <c r="Q1608" s="13" t="s">
        <v>8322</v>
      </c>
      <c r="R1608" t="s">
        <v>8323</v>
      </c>
      <c r="S1608" s="17">
        <f t="shared" si="127"/>
        <v>40536.111550925925</v>
      </c>
      <c r="T1608" s="17">
        <f t="shared" si="128"/>
        <v>40626.069884259261</v>
      </c>
      <c r="U1608" s="25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7">
        <f t="shared" si="126"/>
        <v>70.790000000000006</v>
      </c>
      <c r="P1609" t="s">
        <v>8274</v>
      </c>
      <c r="Q1609" s="13" t="s">
        <v>8322</v>
      </c>
      <c r="R1609" t="s">
        <v>8323</v>
      </c>
      <c r="S1609" s="17">
        <f t="shared" si="127"/>
        <v>41053.80846064815</v>
      </c>
      <c r="T1609" s="17">
        <f t="shared" si="128"/>
        <v>41074.80846064815</v>
      </c>
      <c r="U1609" s="25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7">
        <f t="shared" si="126"/>
        <v>52.83</v>
      </c>
      <c r="P1610" t="s">
        <v>8274</v>
      </c>
      <c r="Q1610" s="13" t="s">
        <v>8322</v>
      </c>
      <c r="R1610" t="s">
        <v>8323</v>
      </c>
      <c r="S1610" s="17">
        <f t="shared" si="127"/>
        <v>41607.83085648148</v>
      </c>
      <c r="T1610" s="17">
        <f t="shared" si="128"/>
        <v>41640.226388888892</v>
      </c>
      <c r="U1610" s="25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7">
        <f t="shared" si="126"/>
        <v>443.75</v>
      </c>
      <c r="P1611" t="s">
        <v>8274</v>
      </c>
      <c r="Q1611" s="13" t="s">
        <v>8322</v>
      </c>
      <c r="R1611" t="s">
        <v>8323</v>
      </c>
      <c r="S1611" s="17">
        <f t="shared" si="127"/>
        <v>40796.001261574071</v>
      </c>
      <c r="T1611" s="17">
        <f t="shared" si="128"/>
        <v>40849.333333333336</v>
      </c>
      <c r="U1611" s="25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7">
        <f t="shared" si="126"/>
        <v>48.54</v>
      </c>
      <c r="P1612" t="s">
        <v>8274</v>
      </c>
      <c r="Q1612" s="13" t="s">
        <v>8322</v>
      </c>
      <c r="R1612" t="s">
        <v>8323</v>
      </c>
      <c r="S1612" s="17">
        <f t="shared" si="127"/>
        <v>41228.924884259257</v>
      </c>
      <c r="T1612" s="17">
        <f t="shared" si="128"/>
        <v>41258.924884259257</v>
      </c>
      <c r="U1612" s="25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7">
        <f t="shared" si="126"/>
        <v>37.07</v>
      </c>
      <c r="P1613" t="s">
        <v>8274</v>
      </c>
      <c r="Q1613" s="13" t="s">
        <v>8322</v>
      </c>
      <c r="R1613" t="s">
        <v>8323</v>
      </c>
      <c r="S1613" s="17">
        <f t="shared" si="127"/>
        <v>41409.00037037037</v>
      </c>
      <c r="T1613" s="17">
        <f t="shared" si="128"/>
        <v>41430.00037037037</v>
      </c>
      <c r="U1613" s="25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7">
        <f t="shared" si="126"/>
        <v>50</v>
      </c>
      <c r="P1614" t="s">
        <v>8274</v>
      </c>
      <c r="Q1614" s="13" t="s">
        <v>8322</v>
      </c>
      <c r="R1614" t="s">
        <v>8323</v>
      </c>
      <c r="S1614" s="17">
        <f t="shared" si="127"/>
        <v>41246.874814814815</v>
      </c>
      <c r="T1614" s="17">
        <f t="shared" si="128"/>
        <v>41276.874814814815</v>
      </c>
      <c r="U1614" s="25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7">
        <f t="shared" si="126"/>
        <v>39.04</v>
      </c>
      <c r="P1615" t="s">
        <v>8274</v>
      </c>
      <c r="Q1615" s="13" t="s">
        <v>8322</v>
      </c>
      <c r="R1615" t="s">
        <v>8323</v>
      </c>
      <c r="S1615" s="17">
        <f t="shared" si="127"/>
        <v>41082.069467592592</v>
      </c>
      <c r="T1615" s="17">
        <f t="shared" si="128"/>
        <v>41112.069467592592</v>
      </c>
      <c r="U1615" s="2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7">
        <f t="shared" si="126"/>
        <v>66.69</v>
      </c>
      <c r="P1616" t="s">
        <v>8274</v>
      </c>
      <c r="Q1616" s="13" t="s">
        <v>8322</v>
      </c>
      <c r="R1616" t="s">
        <v>8323</v>
      </c>
      <c r="S1616" s="17">
        <f t="shared" si="127"/>
        <v>41794.981122685182</v>
      </c>
      <c r="T1616" s="17">
        <f t="shared" si="128"/>
        <v>41854.708333333336</v>
      </c>
      <c r="U1616" s="25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7">
        <f t="shared" si="126"/>
        <v>67.13</v>
      </c>
      <c r="P1617" t="s">
        <v>8274</v>
      </c>
      <c r="Q1617" s="13" t="s">
        <v>8322</v>
      </c>
      <c r="R1617" t="s">
        <v>8323</v>
      </c>
      <c r="S1617" s="17">
        <f t="shared" si="127"/>
        <v>40845.050879629627</v>
      </c>
      <c r="T1617" s="17">
        <f t="shared" si="128"/>
        <v>40890.092546296299</v>
      </c>
      <c r="U1617" s="25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7">
        <f t="shared" si="126"/>
        <v>66.37</v>
      </c>
      <c r="P1618" t="s">
        <v>8274</v>
      </c>
      <c r="Q1618" s="13" t="s">
        <v>8322</v>
      </c>
      <c r="R1618" t="s">
        <v>8323</v>
      </c>
      <c r="S1618" s="17">
        <f t="shared" si="127"/>
        <v>41194.715520833335</v>
      </c>
      <c r="T1618" s="17">
        <f t="shared" si="128"/>
        <v>41235.916666666664</v>
      </c>
      <c r="U1618" s="25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7">
        <f t="shared" si="126"/>
        <v>64.62</v>
      </c>
      <c r="P1619" t="s">
        <v>8274</v>
      </c>
      <c r="Q1619" s="13" t="s">
        <v>8322</v>
      </c>
      <c r="R1619" t="s">
        <v>8323</v>
      </c>
      <c r="S1619" s="17">
        <f t="shared" si="127"/>
        <v>41546.664212962962</v>
      </c>
      <c r="T1619" s="17">
        <f t="shared" si="128"/>
        <v>41579.791666666664</v>
      </c>
      <c r="U1619" s="25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7">
        <f t="shared" si="126"/>
        <v>58.37</v>
      </c>
      <c r="P1620" t="s">
        <v>8274</v>
      </c>
      <c r="Q1620" s="13" t="s">
        <v>8322</v>
      </c>
      <c r="R1620" t="s">
        <v>8323</v>
      </c>
      <c r="S1620" s="17">
        <f t="shared" si="127"/>
        <v>41301.654340277775</v>
      </c>
      <c r="T1620" s="17">
        <f t="shared" si="128"/>
        <v>41341.654340277775</v>
      </c>
      <c r="U1620" s="25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7">
        <f t="shared" si="126"/>
        <v>86.96</v>
      </c>
      <c r="P1621" t="s">
        <v>8274</v>
      </c>
      <c r="Q1621" s="13" t="s">
        <v>8322</v>
      </c>
      <c r="R1621" t="s">
        <v>8323</v>
      </c>
      <c r="S1621" s="17">
        <f t="shared" si="127"/>
        <v>41876.18618055556</v>
      </c>
      <c r="T1621" s="17">
        <f t="shared" si="128"/>
        <v>41897.18618055556</v>
      </c>
      <c r="U1621" s="25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7">
        <f t="shared" si="126"/>
        <v>66.47</v>
      </c>
      <c r="P1622" t="s">
        <v>8274</v>
      </c>
      <c r="Q1622" s="13" t="s">
        <v>8322</v>
      </c>
      <c r="R1622" t="s">
        <v>8323</v>
      </c>
      <c r="S1622" s="17">
        <f t="shared" si="127"/>
        <v>41321.339583333334</v>
      </c>
      <c r="T1622" s="17">
        <f t="shared" si="128"/>
        <v>41328.339583333334</v>
      </c>
      <c r="U1622" s="25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7">
        <f t="shared" si="126"/>
        <v>163.78</v>
      </c>
      <c r="P1623" t="s">
        <v>8274</v>
      </c>
      <c r="Q1623" s="13" t="s">
        <v>8322</v>
      </c>
      <c r="R1623" t="s">
        <v>8323</v>
      </c>
      <c r="S1623" s="17">
        <f t="shared" si="127"/>
        <v>41003.60665509259</v>
      </c>
      <c r="T1623" s="17">
        <f t="shared" si="128"/>
        <v>41057.165972222225</v>
      </c>
      <c r="U1623" s="25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7">
        <f t="shared" si="126"/>
        <v>107.98</v>
      </c>
      <c r="P1624" t="s">
        <v>8274</v>
      </c>
      <c r="Q1624" s="13" t="s">
        <v>8322</v>
      </c>
      <c r="R1624" t="s">
        <v>8323</v>
      </c>
      <c r="S1624" s="17">
        <f t="shared" si="127"/>
        <v>41950.29483796296</v>
      </c>
      <c r="T1624" s="17">
        <f t="shared" si="128"/>
        <v>41990.332638888889</v>
      </c>
      <c r="U1624" s="25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7">
        <f t="shared" si="126"/>
        <v>42.11</v>
      </c>
      <c r="P1625" t="s">
        <v>8274</v>
      </c>
      <c r="Q1625" s="13" t="s">
        <v>8322</v>
      </c>
      <c r="R1625" t="s">
        <v>8323</v>
      </c>
      <c r="S1625" s="17">
        <f t="shared" si="127"/>
        <v>41453.688530092593</v>
      </c>
      <c r="T1625" s="17">
        <f t="shared" si="128"/>
        <v>41513.688530092593</v>
      </c>
      <c r="U1625" s="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7">
        <f t="shared" si="126"/>
        <v>47.2</v>
      </c>
      <c r="P1626" t="s">
        <v>8274</v>
      </c>
      <c r="Q1626" s="13" t="s">
        <v>8322</v>
      </c>
      <c r="R1626" t="s">
        <v>8323</v>
      </c>
      <c r="S1626" s="17">
        <f t="shared" si="127"/>
        <v>41243.367303240739</v>
      </c>
      <c r="T1626" s="17">
        <f t="shared" si="128"/>
        <v>41283.367303240739</v>
      </c>
      <c r="U1626" s="25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7">
        <f t="shared" si="126"/>
        <v>112.02</v>
      </c>
      <c r="P1627" t="s">
        <v>8274</v>
      </c>
      <c r="Q1627" s="13" t="s">
        <v>8322</v>
      </c>
      <c r="R1627" t="s">
        <v>8323</v>
      </c>
      <c r="S1627" s="17">
        <f t="shared" si="127"/>
        <v>41135.699687500004</v>
      </c>
      <c r="T1627" s="17">
        <f t="shared" si="128"/>
        <v>41163.699687500004</v>
      </c>
      <c r="U1627" s="25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7">
        <f t="shared" si="126"/>
        <v>74.95</v>
      </c>
      <c r="P1628" t="s">
        <v>8274</v>
      </c>
      <c r="Q1628" s="13" t="s">
        <v>8322</v>
      </c>
      <c r="R1628" t="s">
        <v>8323</v>
      </c>
      <c r="S1628" s="17">
        <f t="shared" si="127"/>
        <v>41579.847997685189</v>
      </c>
      <c r="T1628" s="17">
        <f t="shared" si="128"/>
        <v>41609.889664351853</v>
      </c>
      <c r="U1628" s="25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7">
        <f t="shared" si="126"/>
        <v>61.58</v>
      </c>
      <c r="P1629" t="s">
        <v>8274</v>
      </c>
      <c r="Q1629" s="13" t="s">
        <v>8322</v>
      </c>
      <c r="R1629" t="s">
        <v>8323</v>
      </c>
      <c r="S1629" s="17">
        <f t="shared" si="127"/>
        <v>41205.707048611112</v>
      </c>
      <c r="T1629" s="17">
        <f t="shared" si="128"/>
        <v>41239.207638888889</v>
      </c>
      <c r="U1629" s="25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7">
        <f t="shared" si="126"/>
        <v>45.88</v>
      </c>
      <c r="P1630" t="s">
        <v>8274</v>
      </c>
      <c r="Q1630" s="13" t="s">
        <v>8322</v>
      </c>
      <c r="R1630" t="s">
        <v>8323</v>
      </c>
      <c r="S1630" s="17">
        <f t="shared" si="127"/>
        <v>41774.737060185187</v>
      </c>
      <c r="T1630" s="17">
        <f t="shared" si="128"/>
        <v>41807.737060185187</v>
      </c>
      <c r="U1630" s="25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7">
        <f t="shared" si="126"/>
        <v>75.849999999999994</v>
      </c>
      <c r="P1631" t="s">
        <v>8274</v>
      </c>
      <c r="Q1631" s="13" t="s">
        <v>8322</v>
      </c>
      <c r="R1631" t="s">
        <v>8323</v>
      </c>
      <c r="S1631" s="17">
        <f t="shared" si="127"/>
        <v>41645.867280092592</v>
      </c>
      <c r="T1631" s="17">
        <f t="shared" si="128"/>
        <v>41690.867280092592</v>
      </c>
      <c r="U1631" s="25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7">
        <f t="shared" si="126"/>
        <v>84.21</v>
      </c>
      <c r="P1632" t="s">
        <v>8274</v>
      </c>
      <c r="Q1632" s="13" t="s">
        <v>8322</v>
      </c>
      <c r="R1632" t="s">
        <v>8323</v>
      </c>
      <c r="S1632" s="17">
        <f t="shared" si="127"/>
        <v>40939.837673611109</v>
      </c>
      <c r="T1632" s="17">
        <f t="shared" si="128"/>
        <v>40970.290972222225</v>
      </c>
      <c r="U1632" s="25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7">
        <f t="shared" si="126"/>
        <v>117.23</v>
      </c>
      <c r="P1633" t="s">
        <v>8274</v>
      </c>
      <c r="Q1633" s="13" t="s">
        <v>8322</v>
      </c>
      <c r="R1633" t="s">
        <v>8323</v>
      </c>
      <c r="S1633" s="17">
        <f t="shared" si="127"/>
        <v>41164.859502314815</v>
      </c>
      <c r="T1633" s="17">
        <f t="shared" si="128"/>
        <v>41194.859502314815</v>
      </c>
      <c r="U1633" s="25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7">
        <f t="shared" si="126"/>
        <v>86.49</v>
      </c>
      <c r="P1634" t="s">
        <v>8274</v>
      </c>
      <c r="Q1634" s="13" t="s">
        <v>8322</v>
      </c>
      <c r="R1634" t="s">
        <v>8323</v>
      </c>
      <c r="S1634" s="17">
        <f t="shared" si="127"/>
        <v>40750.340902777774</v>
      </c>
      <c r="T1634" s="17">
        <f t="shared" si="128"/>
        <v>40810.340902777774</v>
      </c>
      <c r="U1634" s="25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7">
        <f t="shared" si="126"/>
        <v>172.41</v>
      </c>
      <c r="P1635" t="s">
        <v>8274</v>
      </c>
      <c r="Q1635" s="13" t="s">
        <v>8322</v>
      </c>
      <c r="R1635" t="s">
        <v>8323</v>
      </c>
      <c r="S1635" s="17">
        <f t="shared" si="127"/>
        <v>40896.883750000001</v>
      </c>
      <c r="T1635" s="17">
        <f t="shared" si="128"/>
        <v>40924.208333333336</v>
      </c>
      <c r="U1635" s="2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7">
        <f t="shared" si="126"/>
        <v>62.81</v>
      </c>
      <c r="P1636" t="s">
        <v>8274</v>
      </c>
      <c r="Q1636" s="13" t="s">
        <v>8322</v>
      </c>
      <c r="R1636" t="s">
        <v>8323</v>
      </c>
      <c r="S1636" s="17">
        <f t="shared" si="127"/>
        <v>40658.189826388887</v>
      </c>
      <c r="T1636" s="17">
        <f t="shared" si="128"/>
        <v>40696.249305555553</v>
      </c>
      <c r="U1636" s="25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7">
        <f t="shared" si="126"/>
        <v>67.73</v>
      </c>
      <c r="P1637" t="s">
        <v>8274</v>
      </c>
      <c r="Q1637" s="13" t="s">
        <v>8322</v>
      </c>
      <c r="R1637" t="s">
        <v>8323</v>
      </c>
      <c r="S1637" s="17">
        <f t="shared" si="127"/>
        <v>42502.868761574078</v>
      </c>
      <c r="T1637" s="17">
        <f t="shared" si="128"/>
        <v>42562.868761574078</v>
      </c>
      <c r="U1637" s="25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7">
        <f t="shared" si="126"/>
        <v>53.56</v>
      </c>
      <c r="P1638" t="s">
        <v>8274</v>
      </c>
      <c r="Q1638" s="13" t="s">
        <v>8322</v>
      </c>
      <c r="R1638" t="s">
        <v>8323</v>
      </c>
      <c r="S1638" s="17">
        <f t="shared" si="127"/>
        <v>40663.08666666667</v>
      </c>
      <c r="T1638" s="17">
        <f t="shared" si="128"/>
        <v>40706.166666666664</v>
      </c>
      <c r="U1638" s="25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7">
        <f t="shared" si="126"/>
        <v>34.6</v>
      </c>
      <c r="P1639" t="s">
        <v>8274</v>
      </c>
      <c r="Q1639" s="13" t="s">
        <v>8322</v>
      </c>
      <c r="R1639" t="s">
        <v>8323</v>
      </c>
      <c r="S1639" s="17">
        <f t="shared" si="127"/>
        <v>40122.751620370371</v>
      </c>
      <c r="T1639" s="17">
        <f t="shared" si="128"/>
        <v>40178.98541666667</v>
      </c>
      <c r="U1639" s="25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7">
        <f t="shared" si="126"/>
        <v>38.89</v>
      </c>
      <c r="P1640" t="s">
        <v>8274</v>
      </c>
      <c r="Q1640" s="13" t="s">
        <v>8322</v>
      </c>
      <c r="R1640" t="s">
        <v>8323</v>
      </c>
      <c r="S1640" s="17">
        <f t="shared" si="127"/>
        <v>41288.68712962963</v>
      </c>
      <c r="T1640" s="17">
        <f t="shared" si="128"/>
        <v>41333.892361111109</v>
      </c>
      <c r="U1640" s="25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7">
        <f t="shared" si="126"/>
        <v>94.74</v>
      </c>
      <c r="P1641" t="s">
        <v>8274</v>
      </c>
      <c r="Q1641" s="13" t="s">
        <v>8322</v>
      </c>
      <c r="R1641" t="s">
        <v>8323</v>
      </c>
      <c r="S1641" s="17">
        <f t="shared" si="127"/>
        <v>40941.652372685188</v>
      </c>
      <c r="T1641" s="17">
        <f t="shared" si="128"/>
        <v>40971.652372685188</v>
      </c>
      <c r="U1641" s="25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7">
        <f t="shared" si="126"/>
        <v>39.97</v>
      </c>
      <c r="P1642" t="s">
        <v>8274</v>
      </c>
      <c r="Q1642" s="13" t="s">
        <v>8322</v>
      </c>
      <c r="R1642" t="s">
        <v>8323</v>
      </c>
      <c r="S1642" s="17">
        <f t="shared" si="127"/>
        <v>40379.23096064815</v>
      </c>
      <c r="T1642" s="17">
        <f t="shared" si="128"/>
        <v>40393.082638888889</v>
      </c>
      <c r="U1642" s="25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7">
        <f t="shared" si="126"/>
        <v>97.5</v>
      </c>
      <c r="P1643" t="s">
        <v>8290</v>
      </c>
      <c r="Q1643" s="13" t="s">
        <v>8322</v>
      </c>
      <c r="R1643" t="s">
        <v>8343</v>
      </c>
      <c r="S1643" s="17">
        <f t="shared" si="127"/>
        <v>41962.596574074079</v>
      </c>
      <c r="T1643" s="17">
        <f t="shared" si="128"/>
        <v>41992.596574074079</v>
      </c>
      <c r="U1643" s="25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7">
        <f t="shared" si="126"/>
        <v>42.86</v>
      </c>
      <c r="P1644" t="s">
        <v>8290</v>
      </c>
      <c r="Q1644" s="13" t="s">
        <v>8322</v>
      </c>
      <c r="R1644" t="s">
        <v>8343</v>
      </c>
      <c r="S1644" s="17">
        <f t="shared" si="127"/>
        <v>40688.024618055555</v>
      </c>
      <c r="T1644" s="17">
        <f t="shared" si="128"/>
        <v>40708.024618055555</v>
      </c>
      <c r="U1644" s="25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7">
        <f t="shared" si="126"/>
        <v>168.51</v>
      </c>
      <c r="P1645" t="s">
        <v>8290</v>
      </c>
      <c r="Q1645" s="13" t="s">
        <v>8322</v>
      </c>
      <c r="R1645" t="s">
        <v>8343</v>
      </c>
      <c r="S1645" s="17">
        <f t="shared" si="127"/>
        <v>41146.824212962965</v>
      </c>
      <c r="T1645" s="17">
        <f t="shared" si="128"/>
        <v>41176.824212962965</v>
      </c>
      <c r="U1645" s="2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7">
        <f t="shared" si="126"/>
        <v>85.55</v>
      </c>
      <c r="P1646" t="s">
        <v>8290</v>
      </c>
      <c r="Q1646" s="13" t="s">
        <v>8322</v>
      </c>
      <c r="R1646" t="s">
        <v>8343</v>
      </c>
      <c r="S1646" s="17">
        <f t="shared" si="127"/>
        <v>41175.05972222222</v>
      </c>
      <c r="T1646" s="17">
        <f t="shared" si="128"/>
        <v>41235.101388888892</v>
      </c>
      <c r="U1646" s="25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7">
        <f t="shared" si="126"/>
        <v>554</v>
      </c>
      <c r="P1647" t="s">
        <v>8290</v>
      </c>
      <c r="Q1647" s="13" t="s">
        <v>8322</v>
      </c>
      <c r="R1647" t="s">
        <v>8343</v>
      </c>
      <c r="S1647" s="17">
        <f t="shared" si="127"/>
        <v>41521.617361111108</v>
      </c>
      <c r="T1647" s="17">
        <f t="shared" si="128"/>
        <v>41535.617361111108</v>
      </c>
      <c r="U1647" s="25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7">
        <f t="shared" si="126"/>
        <v>26.55</v>
      </c>
      <c r="P1648" t="s">
        <v>8290</v>
      </c>
      <c r="Q1648" s="13" t="s">
        <v>8322</v>
      </c>
      <c r="R1648" t="s">
        <v>8343</v>
      </c>
      <c r="S1648" s="17">
        <f t="shared" si="127"/>
        <v>41833.450266203705</v>
      </c>
      <c r="T1648" s="17">
        <f t="shared" si="128"/>
        <v>41865.757638888892</v>
      </c>
      <c r="U1648" s="25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7">
        <f t="shared" si="126"/>
        <v>113.83</v>
      </c>
      <c r="P1649" t="s">
        <v>8290</v>
      </c>
      <c r="Q1649" s="13" t="s">
        <v>8322</v>
      </c>
      <c r="R1649" t="s">
        <v>8343</v>
      </c>
      <c r="S1649" s="17">
        <f t="shared" si="127"/>
        <v>41039.409456018519</v>
      </c>
      <c r="T1649" s="17">
        <f t="shared" si="128"/>
        <v>41069.409456018519</v>
      </c>
      <c r="U1649" s="25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7">
        <f t="shared" si="126"/>
        <v>32.01</v>
      </c>
      <c r="P1650" t="s">
        <v>8290</v>
      </c>
      <c r="Q1650" s="13" t="s">
        <v>8322</v>
      </c>
      <c r="R1650" t="s">
        <v>8343</v>
      </c>
      <c r="S1650" s="17">
        <f t="shared" si="127"/>
        <v>40592.704652777778</v>
      </c>
      <c r="T1650" s="17">
        <f t="shared" si="128"/>
        <v>40622.662986111114</v>
      </c>
      <c r="U1650" s="25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7">
        <f t="shared" si="126"/>
        <v>47.19</v>
      </c>
      <c r="P1651" t="s">
        <v>8290</v>
      </c>
      <c r="Q1651" s="13" t="s">
        <v>8322</v>
      </c>
      <c r="R1651" t="s">
        <v>8343</v>
      </c>
      <c r="S1651" s="17">
        <f t="shared" si="127"/>
        <v>41737.684664351851</v>
      </c>
      <c r="T1651" s="17">
        <f t="shared" si="128"/>
        <v>41782.684664351851</v>
      </c>
      <c r="U1651" s="25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7">
        <f t="shared" si="126"/>
        <v>88.47</v>
      </c>
      <c r="P1652" t="s">
        <v>8290</v>
      </c>
      <c r="Q1652" s="13" t="s">
        <v>8322</v>
      </c>
      <c r="R1652" t="s">
        <v>8343</v>
      </c>
      <c r="S1652" s="17">
        <f t="shared" si="127"/>
        <v>41526.435613425929</v>
      </c>
      <c r="T1652" s="17">
        <f t="shared" si="128"/>
        <v>41556.435613425929</v>
      </c>
      <c r="U1652" s="25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7">
        <f t="shared" si="126"/>
        <v>100.75</v>
      </c>
      <c r="P1653" t="s">
        <v>8290</v>
      </c>
      <c r="Q1653" s="13" t="s">
        <v>8322</v>
      </c>
      <c r="R1653" t="s">
        <v>8343</v>
      </c>
      <c r="S1653" s="17">
        <f t="shared" si="127"/>
        <v>40625.900694444441</v>
      </c>
      <c r="T1653" s="17">
        <f t="shared" si="128"/>
        <v>40659.290972222225</v>
      </c>
      <c r="U1653" s="25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7">
        <f t="shared" si="126"/>
        <v>64.709999999999994</v>
      </c>
      <c r="P1654" t="s">
        <v>8290</v>
      </c>
      <c r="Q1654" s="13" t="s">
        <v>8322</v>
      </c>
      <c r="R1654" t="s">
        <v>8343</v>
      </c>
      <c r="S1654" s="17">
        <f t="shared" si="127"/>
        <v>41572.492974537039</v>
      </c>
      <c r="T1654" s="17">
        <f t="shared" si="128"/>
        <v>41602.534641203703</v>
      </c>
      <c r="U1654" s="25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7">
        <f t="shared" si="126"/>
        <v>51.85</v>
      </c>
      <c r="P1655" t="s">
        <v>8290</v>
      </c>
      <c r="Q1655" s="13" t="s">
        <v>8322</v>
      </c>
      <c r="R1655" t="s">
        <v>8343</v>
      </c>
      <c r="S1655" s="17">
        <f t="shared" si="127"/>
        <v>40626.834444444445</v>
      </c>
      <c r="T1655" s="17">
        <f t="shared" si="128"/>
        <v>40657.834444444445</v>
      </c>
      <c r="U1655" s="2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7">
        <f t="shared" si="126"/>
        <v>38.79</v>
      </c>
      <c r="P1656" t="s">
        <v>8290</v>
      </c>
      <c r="Q1656" s="13" t="s">
        <v>8322</v>
      </c>
      <c r="R1656" t="s">
        <v>8343</v>
      </c>
      <c r="S1656" s="17">
        <f t="shared" si="127"/>
        <v>40987.890740740739</v>
      </c>
      <c r="T1656" s="17">
        <f t="shared" si="128"/>
        <v>41017.890740740739</v>
      </c>
      <c r="U1656" s="25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7">
        <f t="shared" si="126"/>
        <v>44.65</v>
      </c>
      <c r="P1657" t="s">
        <v>8290</v>
      </c>
      <c r="Q1657" s="13" t="s">
        <v>8322</v>
      </c>
      <c r="R1657" t="s">
        <v>8343</v>
      </c>
      <c r="S1657" s="17">
        <f t="shared" si="127"/>
        <v>40974.791898148149</v>
      </c>
      <c r="T1657" s="17">
        <f t="shared" si="128"/>
        <v>41004.750231481477</v>
      </c>
      <c r="U1657" s="25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7">
        <f t="shared" si="126"/>
        <v>156.77000000000001</v>
      </c>
      <c r="P1658" t="s">
        <v>8290</v>
      </c>
      <c r="Q1658" s="13" t="s">
        <v>8322</v>
      </c>
      <c r="R1658" t="s">
        <v>8343</v>
      </c>
      <c r="S1658" s="17">
        <f t="shared" si="127"/>
        <v>41226.928842592592</v>
      </c>
      <c r="T1658" s="17">
        <f t="shared" si="128"/>
        <v>41256.928842592592</v>
      </c>
      <c r="U1658" s="25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7">
        <f t="shared" si="126"/>
        <v>118.7</v>
      </c>
      <c r="P1659" t="s">
        <v>8290</v>
      </c>
      <c r="Q1659" s="13" t="s">
        <v>8322</v>
      </c>
      <c r="R1659" t="s">
        <v>8343</v>
      </c>
      <c r="S1659" s="17">
        <f t="shared" si="127"/>
        <v>41023.782037037039</v>
      </c>
      <c r="T1659" s="17">
        <f t="shared" si="128"/>
        <v>41053.782037037039</v>
      </c>
      <c r="U1659" s="25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7">
        <f t="shared" si="126"/>
        <v>74.150000000000006</v>
      </c>
      <c r="P1660" t="s">
        <v>8290</v>
      </c>
      <c r="Q1660" s="13" t="s">
        <v>8322</v>
      </c>
      <c r="R1660" t="s">
        <v>8343</v>
      </c>
      <c r="S1660" s="17">
        <f t="shared" si="127"/>
        <v>41223.22184027778</v>
      </c>
      <c r="T1660" s="17">
        <f t="shared" si="128"/>
        <v>41261.597222222219</v>
      </c>
      <c r="U1660" s="25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7">
        <f t="shared" si="126"/>
        <v>12.53</v>
      </c>
      <c r="P1661" t="s">
        <v>8290</v>
      </c>
      <c r="Q1661" s="13" t="s">
        <v>8322</v>
      </c>
      <c r="R1661" t="s">
        <v>8343</v>
      </c>
      <c r="S1661" s="17">
        <f t="shared" si="127"/>
        <v>41596.913437499999</v>
      </c>
      <c r="T1661" s="17">
        <f t="shared" si="128"/>
        <v>41625.5</v>
      </c>
      <c r="U1661" s="25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7">
        <f t="shared" si="126"/>
        <v>27.86</v>
      </c>
      <c r="P1662" t="s">
        <v>8290</v>
      </c>
      <c r="Q1662" s="13" t="s">
        <v>8322</v>
      </c>
      <c r="R1662" t="s">
        <v>8343</v>
      </c>
      <c r="S1662" s="17">
        <f t="shared" si="127"/>
        <v>42459.693865740745</v>
      </c>
      <c r="T1662" s="17">
        <f t="shared" si="128"/>
        <v>42490.915972222225</v>
      </c>
      <c r="U1662" s="25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7">
        <f t="shared" si="126"/>
        <v>80.180000000000007</v>
      </c>
      <c r="P1663" t="s">
        <v>8290</v>
      </c>
      <c r="Q1663" s="13" t="s">
        <v>8322</v>
      </c>
      <c r="R1663" t="s">
        <v>8343</v>
      </c>
      <c r="S1663" s="17">
        <f t="shared" si="127"/>
        <v>42343.998043981483</v>
      </c>
      <c r="T1663" s="17">
        <f t="shared" si="128"/>
        <v>42386.875</v>
      </c>
      <c r="U1663" s="25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7">
        <f t="shared" si="126"/>
        <v>132.44</v>
      </c>
      <c r="P1664" t="s">
        <v>8290</v>
      </c>
      <c r="Q1664" s="13" t="s">
        <v>8322</v>
      </c>
      <c r="R1664" t="s">
        <v>8343</v>
      </c>
      <c r="S1664" s="17">
        <f t="shared" si="127"/>
        <v>40848.198333333334</v>
      </c>
      <c r="T1664" s="17">
        <f t="shared" si="128"/>
        <v>40908.239999999998</v>
      </c>
      <c r="U1664" s="25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7">
        <f t="shared" si="126"/>
        <v>33.75</v>
      </c>
      <c r="P1665" t="s">
        <v>8290</v>
      </c>
      <c r="Q1665" s="13" t="s">
        <v>8322</v>
      </c>
      <c r="R1665" t="s">
        <v>8343</v>
      </c>
      <c r="S1665" s="17">
        <f t="shared" si="127"/>
        <v>42006.02207175926</v>
      </c>
      <c r="T1665" s="17">
        <f t="shared" si="128"/>
        <v>42036.02207175926</v>
      </c>
      <c r="U1665" s="2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7">
        <f t="shared" ref="O1666:O1729" si="131">IFERROR(ROUND(E1666/M1666,2),0)</f>
        <v>34.380000000000003</v>
      </c>
      <c r="P1666" t="s">
        <v>8290</v>
      </c>
      <c r="Q1666" s="13" t="s">
        <v>8322</v>
      </c>
      <c r="R1666" t="s">
        <v>8343</v>
      </c>
      <c r="S1666" s="17">
        <f t="shared" si="127"/>
        <v>40939.761782407404</v>
      </c>
      <c r="T1666" s="17">
        <f t="shared" si="128"/>
        <v>40984.165972222225</v>
      </c>
      <c r="U1666" s="25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7">
        <f t="shared" si="131"/>
        <v>44.96</v>
      </c>
      <c r="P1667" t="s">
        <v>8290</v>
      </c>
      <c r="Q1667" s="13" t="s">
        <v>8322</v>
      </c>
      <c r="R1667" t="s">
        <v>8343</v>
      </c>
      <c r="S1667" s="17">
        <f t="shared" ref="S1667:S1730" si="132">(((K1667/60)/60)/24)+DATE(1970,1,1)</f>
        <v>40564.649456018517</v>
      </c>
      <c r="T1667" s="17">
        <f t="shared" ref="T1667:T1730" si="133">(((J1667/60)/60)/24)+DATE(1970,1,1)</f>
        <v>40596.125</v>
      </c>
      <c r="U1667" s="25">
        <f t="shared" si="129"/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7">
        <f t="shared" si="131"/>
        <v>41.04</v>
      </c>
      <c r="P1668" t="s">
        <v>8290</v>
      </c>
      <c r="Q1668" s="13" t="s">
        <v>8322</v>
      </c>
      <c r="R1668" t="s">
        <v>8343</v>
      </c>
      <c r="S1668" s="17">
        <f t="shared" si="132"/>
        <v>41331.253159722226</v>
      </c>
      <c r="T1668" s="17">
        <f t="shared" si="133"/>
        <v>41361.211493055554</v>
      </c>
      <c r="U1668" s="25">
        <f t="shared" ref="U1668:U1731" si="134">YEAR(S1668)</f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7">
        <f t="shared" si="131"/>
        <v>52.6</v>
      </c>
      <c r="P1669" t="s">
        <v>8290</v>
      </c>
      <c r="Q1669" s="13" t="s">
        <v>8322</v>
      </c>
      <c r="R1669" t="s">
        <v>8343</v>
      </c>
      <c r="S1669" s="17">
        <f t="shared" si="132"/>
        <v>41682.0705787037</v>
      </c>
      <c r="T1669" s="17">
        <f t="shared" si="133"/>
        <v>41709.290972222225</v>
      </c>
      <c r="U1669" s="25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7">
        <f t="shared" si="131"/>
        <v>70.78</v>
      </c>
      <c r="P1670" t="s">
        <v>8290</v>
      </c>
      <c r="Q1670" s="13" t="s">
        <v>8322</v>
      </c>
      <c r="R1670" t="s">
        <v>8343</v>
      </c>
      <c r="S1670" s="17">
        <f t="shared" si="132"/>
        <v>40845.14975694444</v>
      </c>
      <c r="T1670" s="17">
        <f t="shared" si="133"/>
        <v>40875.191423611112</v>
      </c>
      <c r="U1670" s="25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7">
        <f t="shared" si="131"/>
        <v>53.75</v>
      </c>
      <c r="P1671" t="s">
        <v>8290</v>
      </c>
      <c r="Q1671" s="13" t="s">
        <v>8322</v>
      </c>
      <c r="R1671" t="s">
        <v>8343</v>
      </c>
      <c r="S1671" s="17">
        <f t="shared" si="132"/>
        <v>42461.885138888887</v>
      </c>
      <c r="T1671" s="17">
        <f t="shared" si="133"/>
        <v>42521.885138888887</v>
      </c>
      <c r="U1671" s="25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7">
        <f t="shared" si="131"/>
        <v>44.61</v>
      </c>
      <c r="P1672" t="s">
        <v>8290</v>
      </c>
      <c r="Q1672" s="13" t="s">
        <v>8322</v>
      </c>
      <c r="R1672" t="s">
        <v>8343</v>
      </c>
      <c r="S1672" s="17">
        <f t="shared" si="132"/>
        <v>40313.930543981485</v>
      </c>
      <c r="T1672" s="17">
        <f t="shared" si="133"/>
        <v>40364.166666666664</v>
      </c>
      <c r="U1672" s="25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7">
        <f t="shared" si="131"/>
        <v>26.15</v>
      </c>
      <c r="P1673" t="s">
        <v>8290</v>
      </c>
      <c r="Q1673" s="13" t="s">
        <v>8322</v>
      </c>
      <c r="R1673" t="s">
        <v>8343</v>
      </c>
      <c r="S1673" s="17">
        <f t="shared" si="132"/>
        <v>42553.54414351852</v>
      </c>
      <c r="T1673" s="17">
        <f t="shared" si="133"/>
        <v>42583.54414351852</v>
      </c>
      <c r="U1673" s="25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7">
        <f t="shared" si="131"/>
        <v>39.18</v>
      </c>
      <c r="P1674" t="s">
        <v>8290</v>
      </c>
      <c r="Q1674" s="13" t="s">
        <v>8322</v>
      </c>
      <c r="R1674" t="s">
        <v>8343</v>
      </c>
      <c r="S1674" s="17">
        <f t="shared" si="132"/>
        <v>41034.656597222223</v>
      </c>
      <c r="T1674" s="17">
        <f t="shared" si="133"/>
        <v>41064.656597222223</v>
      </c>
      <c r="U1674" s="25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7">
        <f t="shared" si="131"/>
        <v>45.59</v>
      </c>
      <c r="P1675" t="s">
        <v>8290</v>
      </c>
      <c r="Q1675" s="13" t="s">
        <v>8322</v>
      </c>
      <c r="R1675" t="s">
        <v>8343</v>
      </c>
      <c r="S1675" s="17">
        <f t="shared" si="132"/>
        <v>42039.878379629634</v>
      </c>
      <c r="T1675" s="17">
        <f t="shared" si="133"/>
        <v>42069.878379629634</v>
      </c>
      <c r="U1675" s="2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7">
        <f t="shared" si="131"/>
        <v>89.25</v>
      </c>
      <c r="P1676" t="s">
        <v>8290</v>
      </c>
      <c r="Q1676" s="13" t="s">
        <v>8322</v>
      </c>
      <c r="R1676" t="s">
        <v>8343</v>
      </c>
      <c r="S1676" s="17">
        <f t="shared" si="132"/>
        <v>42569.605393518519</v>
      </c>
      <c r="T1676" s="17">
        <f t="shared" si="133"/>
        <v>42600.290972222225</v>
      </c>
      <c r="U1676" s="25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7">
        <f t="shared" si="131"/>
        <v>40.42</v>
      </c>
      <c r="P1677" t="s">
        <v>8290</v>
      </c>
      <c r="Q1677" s="13" t="s">
        <v>8322</v>
      </c>
      <c r="R1677" t="s">
        <v>8343</v>
      </c>
      <c r="S1677" s="17">
        <f t="shared" si="132"/>
        <v>40802.733101851853</v>
      </c>
      <c r="T1677" s="17">
        <f t="shared" si="133"/>
        <v>40832.918749999997</v>
      </c>
      <c r="U1677" s="25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7">
        <f t="shared" si="131"/>
        <v>82.38</v>
      </c>
      <c r="P1678" t="s">
        <v>8290</v>
      </c>
      <c r="Q1678" s="13" t="s">
        <v>8322</v>
      </c>
      <c r="R1678" t="s">
        <v>8343</v>
      </c>
      <c r="S1678" s="17">
        <f t="shared" si="132"/>
        <v>40973.72623842593</v>
      </c>
      <c r="T1678" s="17">
        <f t="shared" si="133"/>
        <v>41020.165972222225</v>
      </c>
      <c r="U1678" s="25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7">
        <f t="shared" si="131"/>
        <v>159.52000000000001</v>
      </c>
      <c r="P1679" t="s">
        <v>8290</v>
      </c>
      <c r="Q1679" s="13" t="s">
        <v>8322</v>
      </c>
      <c r="R1679" t="s">
        <v>8343</v>
      </c>
      <c r="S1679" s="17">
        <f t="shared" si="132"/>
        <v>42416.407129629632</v>
      </c>
      <c r="T1679" s="17">
        <f t="shared" si="133"/>
        <v>42476.249305555553</v>
      </c>
      <c r="U1679" s="25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7">
        <f t="shared" si="131"/>
        <v>36.24</v>
      </c>
      <c r="P1680" t="s">
        <v>8290</v>
      </c>
      <c r="Q1680" s="13" t="s">
        <v>8322</v>
      </c>
      <c r="R1680" t="s">
        <v>8343</v>
      </c>
      <c r="S1680" s="17">
        <f t="shared" si="132"/>
        <v>41662.854988425926</v>
      </c>
      <c r="T1680" s="17">
        <f t="shared" si="133"/>
        <v>41676.854988425926</v>
      </c>
      <c r="U1680" s="25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7">
        <f t="shared" si="131"/>
        <v>62.5</v>
      </c>
      <c r="P1681" t="s">
        <v>8290</v>
      </c>
      <c r="Q1681" s="13" t="s">
        <v>8322</v>
      </c>
      <c r="R1681" t="s">
        <v>8343</v>
      </c>
      <c r="S1681" s="17">
        <f t="shared" si="132"/>
        <v>40723.068807870368</v>
      </c>
      <c r="T1681" s="17">
        <f t="shared" si="133"/>
        <v>40746.068807870368</v>
      </c>
      <c r="U1681" s="25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7">
        <f t="shared" si="131"/>
        <v>47</v>
      </c>
      <c r="P1682" t="s">
        <v>8290</v>
      </c>
      <c r="Q1682" s="13" t="s">
        <v>8322</v>
      </c>
      <c r="R1682" t="s">
        <v>8343</v>
      </c>
      <c r="S1682" s="17">
        <f t="shared" si="132"/>
        <v>41802.757719907408</v>
      </c>
      <c r="T1682" s="17">
        <f t="shared" si="133"/>
        <v>41832.757719907408</v>
      </c>
      <c r="U1682" s="25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7">
        <f t="shared" si="131"/>
        <v>74.58</v>
      </c>
      <c r="P1683" t="s">
        <v>8291</v>
      </c>
      <c r="Q1683" s="13" t="s">
        <v>8322</v>
      </c>
      <c r="R1683" t="s">
        <v>8344</v>
      </c>
      <c r="S1683" s="17">
        <f t="shared" si="132"/>
        <v>42774.121342592596</v>
      </c>
      <c r="T1683" s="17">
        <f t="shared" si="133"/>
        <v>42823.083333333328</v>
      </c>
      <c r="U1683" s="25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7">
        <f t="shared" si="131"/>
        <v>0</v>
      </c>
      <c r="P1684" t="s">
        <v>8291</v>
      </c>
      <c r="Q1684" s="13" t="s">
        <v>8322</v>
      </c>
      <c r="R1684" t="s">
        <v>8344</v>
      </c>
      <c r="S1684" s="17">
        <f t="shared" si="132"/>
        <v>42779.21365740741</v>
      </c>
      <c r="T1684" s="17">
        <f t="shared" si="133"/>
        <v>42839.171990740739</v>
      </c>
      <c r="U1684" s="25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7">
        <f t="shared" si="131"/>
        <v>76</v>
      </c>
      <c r="P1685" t="s">
        <v>8291</v>
      </c>
      <c r="Q1685" s="13" t="s">
        <v>8322</v>
      </c>
      <c r="R1685" t="s">
        <v>8344</v>
      </c>
      <c r="S1685" s="17">
        <f t="shared" si="132"/>
        <v>42808.781689814816</v>
      </c>
      <c r="T1685" s="17">
        <f t="shared" si="133"/>
        <v>42832.781689814816</v>
      </c>
      <c r="U1685" s="2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7">
        <f t="shared" si="131"/>
        <v>86.44</v>
      </c>
      <c r="P1686" t="s">
        <v>8291</v>
      </c>
      <c r="Q1686" s="13" t="s">
        <v>8322</v>
      </c>
      <c r="R1686" t="s">
        <v>8344</v>
      </c>
      <c r="S1686" s="17">
        <f t="shared" si="132"/>
        <v>42783.815289351856</v>
      </c>
      <c r="T1686" s="17">
        <f t="shared" si="133"/>
        <v>42811.773622685185</v>
      </c>
      <c r="U1686" s="25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7">
        <f t="shared" si="131"/>
        <v>24</v>
      </c>
      <c r="P1687" t="s">
        <v>8291</v>
      </c>
      <c r="Q1687" s="13" t="s">
        <v>8322</v>
      </c>
      <c r="R1687" t="s">
        <v>8344</v>
      </c>
      <c r="S1687" s="17">
        <f t="shared" si="132"/>
        <v>42788.2502662037</v>
      </c>
      <c r="T1687" s="17">
        <f t="shared" si="133"/>
        <v>42818.208599537036</v>
      </c>
      <c r="U1687" s="25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7">
        <f t="shared" si="131"/>
        <v>18</v>
      </c>
      <c r="P1688" t="s">
        <v>8291</v>
      </c>
      <c r="Q1688" s="13" t="s">
        <v>8322</v>
      </c>
      <c r="R1688" t="s">
        <v>8344</v>
      </c>
      <c r="S1688" s="17">
        <f t="shared" si="132"/>
        <v>42792.843969907408</v>
      </c>
      <c r="T1688" s="17">
        <f t="shared" si="133"/>
        <v>42852.802303240736</v>
      </c>
      <c r="U1688" s="25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7">
        <f t="shared" si="131"/>
        <v>80.13</v>
      </c>
      <c r="P1689" t="s">
        <v>8291</v>
      </c>
      <c r="Q1689" s="13" t="s">
        <v>8322</v>
      </c>
      <c r="R1689" t="s">
        <v>8344</v>
      </c>
      <c r="S1689" s="17">
        <f t="shared" si="132"/>
        <v>42802.046817129631</v>
      </c>
      <c r="T1689" s="17">
        <f t="shared" si="133"/>
        <v>42835.84375</v>
      </c>
      <c r="U1689" s="25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7">
        <f t="shared" si="131"/>
        <v>253.14</v>
      </c>
      <c r="P1690" t="s">
        <v>8291</v>
      </c>
      <c r="Q1690" s="13" t="s">
        <v>8322</v>
      </c>
      <c r="R1690" t="s">
        <v>8344</v>
      </c>
      <c r="S1690" s="17">
        <f t="shared" si="132"/>
        <v>42804.534652777773</v>
      </c>
      <c r="T1690" s="17">
        <f t="shared" si="133"/>
        <v>42834.492986111116</v>
      </c>
      <c r="U1690" s="25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7">
        <f t="shared" si="131"/>
        <v>171.43</v>
      </c>
      <c r="P1691" t="s">
        <v>8291</v>
      </c>
      <c r="Q1691" s="13" t="s">
        <v>8322</v>
      </c>
      <c r="R1691" t="s">
        <v>8344</v>
      </c>
      <c r="S1691" s="17">
        <f t="shared" si="132"/>
        <v>42780.942476851851</v>
      </c>
      <c r="T1691" s="17">
        <f t="shared" si="133"/>
        <v>42810.900810185187</v>
      </c>
      <c r="U1691" s="25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7">
        <f t="shared" si="131"/>
        <v>57.73</v>
      </c>
      <c r="P1692" t="s">
        <v>8291</v>
      </c>
      <c r="Q1692" s="13" t="s">
        <v>8322</v>
      </c>
      <c r="R1692" t="s">
        <v>8344</v>
      </c>
      <c r="S1692" s="17">
        <f t="shared" si="132"/>
        <v>42801.43104166667</v>
      </c>
      <c r="T1692" s="17">
        <f t="shared" si="133"/>
        <v>42831.389374999999</v>
      </c>
      <c r="U1692" s="25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7">
        <f t="shared" si="131"/>
        <v>264.26</v>
      </c>
      <c r="P1693" t="s">
        <v>8291</v>
      </c>
      <c r="Q1693" s="13" t="s">
        <v>8322</v>
      </c>
      <c r="R1693" t="s">
        <v>8344</v>
      </c>
      <c r="S1693" s="17">
        <f t="shared" si="132"/>
        <v>42795.701481481476</v>
      </c>
      <c r="T1693" s="17">
        <f t="shared" si="133"/>
        <v>42828.041666666672</v>
      </c>
      <c r="U1693" s="25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7">
        <f t="shared" si="131"/>
        <v>159.33000000000001</v>
      </c>
      <c r="P1694" t="s">
        <v>8291</v>
      </c>
      <c r="Q1694" s="13" t="s">
        <v>8322</v>
      </c>
      <c r="R1694" t="s">
        <v>8344</v>
      </c>
      <c r="S1694" s="17">
        <f t="shared" si="132"/>
        <v>42788.151238425926</v>
      </c>
      <c r="T1694" s="17">
        <f t="shared" si="133"/>
        <v>42820.999305555553</v>
      </c>
      <c r="U1694" s="25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7">
        <f t="shared" si="131"/>
        <v>35</v>
      </c>
      <c r="P1695" t="s">
        <v>8291</v>
      </c>
      <c r="Q1695" s="13" t="s">
        <v>8322</v>
      </c>
      <c r="R1695" t="s">
        <v>8344</v>
      </c>
      <c r="S1695" s="17">
        <f t="shared" si="132"/>
        <v>42803.920277777783</v>
      </c>
      <c r="T1695" s="17">
        <f t="shared" si="133"/>
        <v>42834.833333333328</v>
      </c>
      <c r="U1695" s="2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7">
        <f t="shared" si="131"/>
        <v>5</v>
      </c>
      <c r="P1696" t="s">
        <v>8291</v>
      </c>
      <c r="Q1696" s="13" t="s">
        <v>8322</v>
      </c>
      <c r="R1696" t="s">
        <v>8344</v>
      </c>
      <c r="S1696" s="17">
        <f t="shared" si="132"/>
        <v>42791.669837962967</v>
      </c>
      <c r="T1696" s="17">
        <f t="shared" si="133"/>
        <v>42821.191666666666</v>
      </c>
      <c r="U1696" s="25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7">
        <f t="shared" si="131"/>
        <v>61.09</v>
      </c>
      <c r="P1697" t="s">
        <v>8291</v>
      </c>
      <c r="Q1697" s="13" t="s">
        <v>8322</v>
      </c>
      <c r="R1697" t="s">
        <v>8344</v>
      </c>
      <c r="S1697" s="17">
        <f t="shared" si="132"/>
        <v>42801.031412037039</v>
      </c>
      <c r="T1697" s="17">
        <f t="shared" si="133"/>
        <v>42835.041666666672</v>
      </c>
      <c r="U1697" s="25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7">
        <f t="shared" si="131"/>
        <v>0</v>
      </c>
      <c r="P1698" t="s">
        <v>8291</v>
      </c>
      <c r="Q1698" s="13" t="s">
        <v>8322</v>
      </c>
      <c r="R1698" t="s">
        <v>8344</v>
      </c>
      <c r="S1698" s="17">
        <f t="shared" si="132"/>
        <v>42796.069571759261</v>
      </c>
      <c r="T1698" s="17">
        <f t="shared" si="133"/>
        <v>42826.027905092589</v>
      </c>
      <c r="U1698" s="25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7">
        <f t="shared" si="131"/>
        <v>114.82</v>
      </c>
      <c r="P1699" t="s">
        <v>8291</v>
      </c>
      <c r="Q1699" s="13" t="s">
        <v>8322</v>
      </c>
      <c r="R1699" t="s">
        <v>8344</v>
      </c>
      <c r="S1699" s="17">
        <f t="shared" si="132"/>
        <v>42805.032962962956</v>
      </c>
      <c r="T1699" s="17">
        <f t="shared" si="133"/>
        <v>42834.991296296299</v>
      </c>
      <c r="U1699" s="25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7">
        <f t="shared" si="131"/>
        <v>0</v>
      </c>
      <c r="P1700" t="s">
        <v>8291</v>
      </c>
      <c r="Q1700" s="13" t="s">
        <v>8322</v>
      </c>
      <c r="R1700" t="s">
        <v>8344</v>
      </c>
      <c r="S1700" s="17">
        <f t="shared" si="132"/>
        <v>42796.207870370374</v>
      </c>
      <c r="T1700" s="17">
        <f t="shared" si="133"/>
        <v>42820.147916666669</v>
      </c>
      <c r="U1700" s="25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7">
        <f t="shared" si="131"/>
        <v>54</v>
      </c>
      <c r="P1701" t="s">
        <v>8291</v>
      </c>
      <c r="Q1701" s="13" t="s">
        <v>8322</v>
      </c>
      <c r="R1701" t="s">
        <v>8344</v>
      </c>
      <c r="S1701" s="17">
        <f t="shared" si="132"/>
        <v>42806.863946759258</v>
      </c>
      <c r="T1701" s="17">
        <f t="shared" si="133"/>
        <v>42836.863946759258</v>
      </c>
      <c r="U1701" s="25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7">
        <f t="shared" si="131"/>
        <v>65.97</v>
      </c>
      <c r="P1702" t="s">
        <v>8291</v>
      </c>
      <c r="Q1702" s="13" t="s">
        <v>8322</v>
      </c>
      <c r="R1702" t="s">
        <v>8344</v>
      </c>
      <c r="S1702" s="17">
        <f t="shared" si="132"/>
        <v>42796.071643518517</v>
      </c>
      <c r="T1702" s="17">
        <f t="shared" si="133"/>
        <v>42826.166666666672</v>
      </c>
      <c r="U1702" s="25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7">
        <f t="shared" si="131"/>
        <v>5</v>
      </c>
      <c r="P1703" t="s">
        <v>8291</v>
      </c>
      <c r="Q1703" s="13" t="s">
        <v>8322</v>
      </c>
      <c r="R1703" t="s">
        <v>8344</v>
      </c>
      <c r="S1703" s="17">
        <f t="shared" si="132"/>
        <v>41989.664409722223</v>
      </c>
      <c r="T1703" s="17">
        <f t="shared" si="133"/>
        <v>42019.664409722223</v>
      </c>
      <c r="U1703" s="25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7">
        <f t="shared" si="131"/>
        <v>1</v>
      </c>
      <c r="P1704" t="s">
        <v>8291</v>
      </c>
      <c r="Q1704" s="13" t="s">
        <v>8322</v>
      </c>
      <c r="R1704" t="s">
        <v>8344</v>
      </c>
      <c r="S1704" s="17">
        <f t="shared" si="132"/>
        <v>42063.869791666672</v>
      </c>
      <c r="T1704" s="17">
        <f t="shared" si="133"/>
        <v>42093.828125</v>
      </c>
      <c r="U1704" s="25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7">
        <f t="shared" si="131"/>
        <v>25.5</v>
      </c>
      <c r="P1705" t="s">
        <v>8291</v>
      </c>
      <c r="Q1705" s="13" t="s">
        <v>8322</v>
      </c>
      <c r="R1705" t="s">
        <v>8344</v>
      </c>
      <c r="S1705" s="17">
        <f t="shared" si="132"/>
        <v>42187.281678240746</v>
      </c>
      <c r="T1705" s="17">
        <f t="shared" si="133"/>
        <v>42247.281678240746</v>
      </c>
      <c r="U1705" s="2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7">
        <f t="shared" si="131"/>
        <v>118.36</v>
      </c>
      <c r="P1706" t="s">
        <v>8291</v>
      </c>
      <c r="Q1706" s="13" t="s">
        <v>8322</v>
      </c>
      <c r="R1706" t="s">
        <v>8344</v>
      </c>
      <c r="S1706" s="17">
        <f t="shared" si="132"/>
        <v>42021.139733796299</v>
      </c>
      <c r="T1706" s="17">
        <f t="shared" si="133"/>
        <v>42051.139733796299</v>
      </c>
      <c r="U1706" s="25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7">
        <f t="shared" si="131"/>
        <v>0</v>
      </c>
      <c r="P1707" t="s">
        <v>8291</v>
      </c>
      <c r="Q1707" s="13" t="s">
        <v>8322</v>
      </c>
      <c r="R1707" t="s">
        <v>8344</v>
      </c>
      <c r="S1707" s="17">
        <f t="shared" si="132"/>
        <v>42245.016736111109</v>
      </c>
      <c r="T1707" s="17">
        <f t="shared" si="133"/>
        <v>42256.666666666672</v>
      </c>
      <c r="U1707" s="25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7">
        <f t="shared" si="131"/>
        <v>0</v>
      </c>
      <c r="P1708" t="s">
        <v>8291</v>
      </c>
      <c r="Q1708" s="13" t="s">
        <v>8322</v>
      </c>
      <c r="R1708" t="s">
        <v>8344</v>
      </c>
      <c r="S1708" s="17">
        <f t="shared" si="132"/>
        <v>42179.306388888886</v>
      </c>
      <c r="T1708" s="17">
        <f t="shared" si="133"/>
        <v>42239.306388888886</v>
      </c>
      <c r="U1708" s="25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7">
        <f t="shared" si="131"/>
        <v>54.11</v>
      </c>
      <c r="P1709" t="s">
        <v>8291</v>
      </c>
      <c r="Q1709" s="13" t="s">
        <v>8322</v>
      </c>
      <c r="R1709" t="s">
        <v>8344</v>
      </c>
      <c r="S1709" s="17">
        <f t="shared" si="132"/>
        <v>42427.721006944441</v>
      </c>
      <c r="T1709" s="17">
        <f t="shared" si="133"/>
        <v>42457.679340277777</v>
      </c>
      <c r="U1709" s="25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7">
        <f t="shared" si="131"/>
        <v>0</v>
      </c>
      <c r="P1710" t="s">
        <v>8291</v>
      </c>
      <c r="Q1710" s="13" t="s">
        <v>8322</v>
      </c>
      <c r="R1710" t="s">
        <v>8344</v>
      </c>
      <c r="S1710" s="17">
        <f t="shared" si="132"/>
        <v>42451.866967592592</v>
      </c>
      <c r="T1710" s="17">
        <f t="shared" si="133"/>
        <v>42491.866967592592</v>
      </c>
      <c r="U1710" s="25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7">
        <f t="shared" si="131"/>
        <v>21.25</v>
      </c>
      <c r="P1711" t="s">
        <v>8291</v>
      </c>
      <c r="Q1711" s="13" t="s">
        <v>8322</v>
      </c>
      <c r="R1711" t="s">
        <v>8344</v>
      </c>
      <c r="S1711" s="17">
        <f t="shared" si="132"/>
        <v>41841.56381944444</v>
      </c>
      <c r="T1711" s="17">
        <f t="shared" si="133"/>
        <v>41882.818749999999</v>
      </c>
      <c r="U1711" s="25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7">
        <f t="shared" si="131"/>
        <v>34</v>
      </c>
      <c r="P1712" t="s">
        <v>8291</v>
      </c>
      <c r="Q1712" s="13" t="s">
        <v>8322</v>
      </c>
      <c r="R1712" t="s">
        <v>8344</v>
      </c>
      <c r="S1712" s="17">
        <f t="shared" si="132"/>
        <v>42341.59129629629</v>
      </c>
      <c r="T1712" s="17">
        <f t="shared" si="133"/>
        <v>42387.541666666672</v>
      </c>
      <c r="U1712" s="25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7">
        <f t="shared" si="131"/>
        <v>525</v>
      </c>
      <c r="P1713" t="s">
        <v>8291</v>
      </c>
      <c r="Q1713" s="13" t="s">
        <v>8322</v>
      </c>
      <c r="R1713" t="s">
        <v>8344</v>
      </c>
      <c r="S1713" s="17">
        <f t="shared" si="132"/>
        <v>41852.646226851852</v>
      </c>
      <c r="T1713" s="17">
        <f t="shared" si="133"/>
        <v>41883.646226851852</v>
      </c>
      <c r="U1713" s="25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7">
        <f t="shared" si="131"/>
        <v>0</v>
      </c>
      <c r="P1714" t="s">
        <v>8291</v>
      </c>
      <c r="Q1714" s="13" t="s">
        <v>8322</v>
      </c>
      <c r="R1714" t="s">
        <v>8344</v>
      </c>
      <c r="S1714" s="17">
        <f t="shared" si="132"/>
        <v>42125.913807870369</v>
      </c>
      <c r="T1714" s="17">
        <f t="shared" si="133"/>
        <v>42185.913807870369</v>
      </c>
      <c r="U1714" s="25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7">
        <f t="shared" si="131"/>
        <v>50</v>
      </c>
      <c r="P1715" t="s">
        <v>8291</v>
      </c>
      <c r="Q1715" s="13" t="s">
        <v>8322</v>
      </c>
      <c r="R1715" t="s">
        <v>8344</v>
      </c>
      <c r="S1715" s="17">
        <f t="shared" si="132"/>
        <v>41887.801064814819</v>
      </c>
      <c r="T1715" s="17">
        <f t="shared" si="133"/>
        <v>41917.801064814819</v>
      </c>
      <c r="U1715" s="2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7">
        <f t="shared" si="131"/>
        <v>115.71</v>
      </c>
      <c r="P1716" t="s">
        <v>8291</v>
      </c>
      <c r="Q1716" s="13" t="s">
        <v>8322</v>
      </c>
      <c r="R1716" t="s">
        <v>8344</v>
      </c>
      <c r="S1716" s="17">
        <f t="shared" si="132"/>
        <v>42095.918530092589</v>
      </c>
      <c r="T1716" s="17">
        <f t="shared" si="133"/>
        <v>42125.918530092589</v>
      </c>
      <c r="U1716" s="25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7">
        <f t="shared" si="131"/>
        <v>5.5</v>
      </c>
      <c r="P1717" t="s">
        <v>8291</v>
      </c>
      <c r="Q1717" s="13" t="s">
        <v>8322</v>
      </c>
      <c r="R1717" t="s">
        <v>8344</v>
      </c>
      <c r="S1717" s="17">
        <f t="shared" si="132"/>
        <v>42064.217418981483</v>
      </c>
      <c r="T1717" s="17">
        <f t="shared" si="133"/>
        <v>42094.140277777777</v>
      </c>
      <c r="U1717" s="25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7">
        <f t="shared" si="131"/>
        <v>50</v>
      </c>
      <c r="P1718" t="s">
        <v>8291</v>
      </c>
      <c r="Q1718" s="13" t="s">
        <v>8322</v>
      </c>
      <c r="R1718" t="s">
        <v>8344</v>
      </c>
      <c r="S1718" s="17">
        <f t="shared" si="132"/>
        <v>42673.577534722222</v>
      </c>
      <c r="T1718" s="17">
        <f t="shared" si="133"/>
        <v>42713.619201388887</v>
      </c>
      <c r="U1718" s="25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7">
        <f t="shared" si="131"/>
        <v>34.020000000000003</v>
      </c>
      <c r="P1719" t="s">
        <v>8291</v>
      </c>
      <c r="Q1719" s="13" t="s">
        <v>8322</v>
      </c>
      <c r="R1719" t="s">
        <v>8344</v>
      </c>
      <c r="S1719" s="17">
        <f t="shared" si="132"/>
        <v>42460.98192129629</v>
      </c>
      <c r="T1719" s="17">
        <f t="shared" si="133"/>
        <v>42481.166666666672</v>
      </c>
      <c r="U1719" s="25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7">
        <f t="shared" si="131"/>
        <v>37.5</v>
      </c>
      <c r="P1720" t="s">
        <v>8291</v>
      </c>
      <c r="Q1720" s="13" t="s">
        <v>8322</v>
      </c>
      <c r="R1720" t="s">
        <v>8344</v>
      </c>
      <c r="S1720" s="17">
        <f t="shared" si="132"/>
        <v>42460.610520833332</v>
      </c>
      <c r="T1720" s="17">
        <f t="shared" si="133"/>
        <v>42504.207638888889</v>
      </c>
      <c r="U1720" s="25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7">
        <f t="shared" si="131"/>
        <v>11.67</v>
      </c>
      <c r="P1721" t="s">
        <v>8291</v>
      </c>
      <c r="Q1721" s="13" t="s">
        <v>8322</v>
      </c>
      <c r="R1721" t="s">
        <v>8344</v>
      </c>
      <c r="S1721" s="17">
        <f t="shared" si="132"/>
        <v>41869.534618055557</v>
      </c>
      <c r="T1721" s="17">
        <f t="shared" si="133"/>
        <v>41899.534618055557</v>
      </c>
      <c r="U1721" s="25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7">
        <f t="shared" si="131"/>
        <v>28.13</v>
      </c>
      <c r="P1722" t="s">
        <v>8291</v>
      </c>
      <c r="Q1722" s="13" t="s">
        <v>8322</v>
      </c>
      <c r="R1722" t="s">
        <v>8344</v>
      </c>
      <c r="S1722" s="17">
        <f t="shared" si="132"/>
        <v>41922.783229166671</v>
      </c>
      <c r="T1722" s="17">
        <f t="shared" si="133"/>
        <v>41952.824895833335</v>
      </c>
      <c r="U1722" s="25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7">
        <f t="shared" si="131"/>
        <v>0</v>
      </c>
      <c r="P1723" t="s">
        <v>8291</v>
      </c>
      <c r="Q1723" s="13" t="s">
        <v>8322</v>
      </c>
      <c r="R1723" t="s">
        <v>8344</v>
      </c>
      <c r="S1723" s="17">
        <f t="shared" si="132"/>
        <v>42319.461377314816</v>
      </c>
      <c r="T1723" s="17">
        <f t="shared" si="133"/>
        <v>42349.461377314816</v>
      </c>
      <c r="U1723" s="25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7">
        <f t="shared" si="131"/>
        <v>1</v>
      </c>
      <c r="P1724" t="s">
        <v>8291</v>
      </c>
      <c r="Q1724" s="13" t="s">
        <v>8322</v>
      </c>
      <c r="R1724" t="s">
        <v>8344</v>
      </c>
      <c r="S1724" s="17">
        <f t="shared" si="132"/>
        <v>42425.960983796293</v>
      </c>
      <c r="T1724" s="17">
        <f t="shared" si="133"/>
        <v>42463.006944444445</v>
      </c>
      <c r="U1724" s="25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7">
        <f t="shared" si="131"/>
        <v>216.67</v>
      </c>
      <c r="P1725" t="s">
        <v>8291</v>
      </c>
      <c r="Q1725" s="13" t="s">
        <v>8322</v>
      </c>
      <c r="R1725" t="s">
        <v>8344</v>
      </c>
      <c r="S1725" s="17">
        <f t="shared" si="132"/>
        <v>42129.82540509259</v>
      </c>
      <c r="T1725" s="17">
        <f t="shared" si="133"/>
        <v>42186.25</v>
      </c>
      <c r="U1725" s="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7">
        <f t="shared" si="131"/>
        <v>8.75</v>
      </c>
      <c r="P1726" t="s">
        <v>8291</v>
      </c>
      <c r="Q1726" s="13" t="s">
        <v>8322</v>
      </c>
      <c r="R1726" t="s">
        <v>8344</v>
      </c>
      <c r="S1726" s="17">
        <f t="shared" si="132"/>
        <v>41912.932430555556</v>
      </c>
      <c r="T1726" s="17">
        <f t="shared" si="133"/>
        <v>41942.932430555556</v>
      </c>
      <c r="U1726" s="25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7">
        <f t="shared" si="131"/>
        <v>62.22</v>
      </c>
      <c r="P1727" t="s">
        <v>8291</v>
      </c>
      <c r="Q1727" s="13" t="s">
        <v>8322</v>
      </c>
      <c r="R1727" t="s">
        <v>8344</v>
      </c>
      <c r="S1727" s="17">
        <f t="shared" si="132"/>
        <v>41845.968159722222</v>
      </c>
      <c r="T1727" s="17">
        <f t="shared" si="133"/>
        <v>41875.968159722222</v>
      </c>
      <c r="U1727" s="25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7">
        <f t="shared" si="131"/>
        <v>137.25</v>
      </c>
      <c r="P1728" t="s">
        <v>8291</v>
      </c>
      <c r="Q1728" s="13" t="s">
        <v>8322</v>
      </c>
      <c r="R1728" t="s">
        <v>8344</v>
      </c>
      <c r="S1728" s="17">
        <f t="shared" si="132"/>
        <v>41788.919722222221</v>
      </c>
      <c r="T1728" s="17">
        <f t="shared" si="133"/>
        <v>41817.919722222221</v>
      </c>
      <c r="U1728" s="25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7">
        <f t="shared" si="131"/>
        <v>1</v>
      </c>
      <c r="P1729" t="s">
        <v>8291</v>
      </c>
      <c r="Q1729" s="13" t="s">
        <v>8322</v>
      </c>
      <c r="R1729" t="s">
        <v>8344</v>
      </c>
      <c r="S1729" s="17">
        <f t="shared" si="132"/>
        <v>42044.927974537044</v>
      </c>
      <c r="T1729" s="17">
        <f t="shared" si="133"/>
        <v>42099.458333333328</v>
      </c>
      <c r="U1729" s="25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7">
        <f t="shared" ref="O1730:O1793" si="136">IFERROR(ROUND(E1730/M1730,2),0)</f>
        <v>122.14</v>
      </c>
      <c r="P1730" t="s">
        <v>8291</v>
      </c>
      <c r="Q1730" s="13" t="s">
        <v>8322</v>
      </c>
      <c r="R1730" t="s">
        <v>8344</v>
      </c>
      <c r="S1730" s="17">
        <f t="shared" si="132"/>
        <v>42268.625856481478</v>
      </c>
      <c r="T1730" s="17">
        <f t="shared" si="133"/>
        <v>42298.625856481478</v>
      </c>
      <c r="U1730" s="25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7">
        <f t="shared" si="136"/>
        <v>0</v>
      </c>
      <c r="P1731" t="s">
        <v>8291</v>
      </c>
      <c r="Q1731" s="13" t="s">
        <v>8322</v>
      </c>
      <c r="R1731" t="s">
        <v>8344</v>
      </c>
      <c r="S1731" s="17">
        <f t="shared" ref="S1731:S1794" si="137">(((K1731/60)/60)/24)+DATE(1970,1,1)</f>
        <v>42471.052152777775</v>
      </c>
      <c r="T1731" s="17">
        <f t="shared" ref="T1731:T1794" si="138">(((J1731/60)/60)/24)+DATE(1970,1,1)</f>
        <v>42531.052152777775</v>
      </c>
      <c r="U1731" s="25">
        <f t="shared" si="134"/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7">
        <f t="shared" si="136"/>
        <v>0</v>
      </c>
      <c r="P1732" t="s">
        <v>8291</v>
      </c>
      <c r="Q1732" s="13" t="s">
        <v>8322</v>
      </c>
      <c r="R1732" t="s">
        <v>8344</v>
      </c>
      <c r="S1732" s="17">
        <f t="shared" si="137"/>
        <v>42272.087766203709</v>
      </c>
      <c r="T1732" s="17">
        <f t="shared" si="138"/>
        <v>42302.087766203709</v>
      </c>
      <c r="U1732" s="25">
        <f t="shared" ref="U1732:U1795" si="139">YEAR(S1732)</f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7">
        <f t="shared" si="136"/>
        <v>0</v>
      </c>
      <c r="P1733" t="s">
        <v>8291</v>
      </c>
      <c r="Q1733" s="13" t="s">
        <v>8322</v>
      </c>
      <c r="R1733" t="s">
        <v>8344</v>
      </c>
      <c r="S1733" s="17">
        <f t="shared" si="137"/>
        <v>42152.906851851847</v>
      </c>
      <c r="T1733" s="17">
        <f t="shared" si="138"/>
        <v>42166.625</v>
      </c>
      <c r="U1733" s="25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7">
        <f t="shared" si="136"/>
        <v>0</v>
      </c>
      <c r="P1734" t="s">
        <v>8291</v>
      </c>
      <c r="Q1734" s="13" t="s">
        <v>8322</v>
      </c>
      <c r="R1734" t="s">
        <v>8344</v>
      </c>
      <c r="S1734" s="17">
        <f t="shared" si="137"/>
        <v>42325.683807870373</v>
      </c>
      <c r="T1734" s="17">
        <f t="shared" si="138"/>
        <v>42385.208333333328</v>
      </c>
      <c r="U1734" s="25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7">
        <f t="shared" si="136"/>
        <v>0</v>
      </c>
      <c r="P1735" t="s">
        <v>8291</v>
      </c>
      <c r="Q1735" s="13" t="s">
        <v>8322</v>
      </c>
      <c r="R1735" t="s">
        <v>8344</v>
      </c>
      <c r="S1735" s="17">
        <f t="shared" si="137"/>
        <v>42614.675625000003</v>
      </c>
      <c r="T1735" s="17">
        <f t="shared" si="138"/>
        <v>42626.895833333328</v>
      </c>
      <c r="U1735" s="2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7">
        <f t="shared" si="136"/>
        <v>1</v>
      </c>
      <c r="P1736" t="s">
        <v>8291</v>
      </c>
      <c r="Q1736" s="13" t="s">
        <v>8322</v>
      </c>
      <c r="R1736" t="s">
        <v>8344</v>
      </c>
      <c r="S1736" s="17">
        <f t="shared" si="137"/>
        <v>42102.036527777775</v>
      </c>
      <c r="T1736" s="17">
        <f t="shared" si="138"/>
        <v>42132.036527777775</v>
      </c>
      <c r="U1736" s="25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7">
        <f t="shared" si="136"/>
        <v>55</v>
      </c>
      <c r="P1737" t="s">
        <v>8291</v>
      </c>
      <c r="Q1737" s="13" t="s">
        <v>8322</v>
      </c>
      <c r="R1737" t="s">
        <v>8344</v>
      </c>
      <c r="S1737" s="17">
        <f t="shared" si="137"/>
        <v>42559.814178240747</v>
      </c>
      <c r="T1737" s="17">
        <f t="shared" si="138"/>
        <v>42589.814178240747</v>
      </c>
      <c r="U1737" s="25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7">
        <f t="shared" si="136"/>
        <v>22</v>
      </c>
      <c r="P1738" t="s">
        <v>8291</v>
      </c>
      <c r="Q1738" s="13" t="s">
        <v>8322</v>
      </c>
      <c r="R1738" t="s">
        <v>8344</v>
      </c>
      <c r="S1738" s="17">
        <f t="shared" si="137"/>
        <v>42286.861493055556</v>
      </c>
      <c r="T1738" s="17">
        <f t="shared" si="138"/>
        <v>42316.90315972222</v>
      </c>
      <c r="U1738" s="25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7">
        <f t="shared" si="136"/>
        <v>56.67</v>
      </c>
      <c r="P1739" t="s">
        <v>8291</v>
      </c>
      <c r="Q1739" s="13" t="s">
        <v>8322</v>
      </c>
      <c r="R1739" t="s">
        <v>8344</v>
      </c>
      <c r="S1739" s="17">
        <f t="shared" si="137"/>
        <v>42175.948981481488</v>
      </c>
      <c r="T1739" s="17">
        <f t="shared" si="138"/>
        <v>42205.948981481488</v>
      </c>
      <c r="U1739" s="25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7">
        <f t="shared" si="136"/>
        <v>20</v>
      </c>
      <c r="P1740" t="s">
        <v>8291</v>
      </c>
      <c r="Q1740" s="13" t="s">
        <v>8322</v>
      </c>
      <c r="R1740" t="s">
        <v>8344</v>
      </c>
      <c r="S1740" s="17">
        <f t="shared" si="137"/>
        <v>41884.874328703707</v>
      </c>
      <c r="T1740" s="17">
        <f t="shared" si="138"/>
        <v>41914.874328703707</v>
      </c>
      <c r="U1740" s="25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7">
        <f t="shared" si="136"/>
        <v>1</v>
      </c>
      <c r="P1741" t="s">
        <v>8291</v>
      </c>
      <c r="Q1741" s="13" t="s">
        <v>8322</v>
      </c>
      <c r="R1741" t="s">
        <v>8344</v>
      </c>
      <c r="S1741" s="17">
        <f t="shared" si="137"/>
        <v>42435.874212962968</v>
      </c>
      <c r="T1741" s="17">
        <f t="shared" si="138"/>
        <v>42494.832546296297</v>
      </c>
      <c r="U1741" s="25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7">
        <f t="shared" si="136"/>
        <v>0</v>
      </c>
      <c r="P1742" t="s">
        <v>8291</v>
      </c>
      <c r="Q1742" s="13" t="s">
        <v>8322</v>
      </c>
      <c r="R1742" t="s">
        <v>8344</v>
      </c>
      <c r="S1742" s="17">
        <f t="shared" si="137"/>
        <v>42171.817384259266</v>
      </c>
      <c r="T1742" s="17">
        <f t="shared" si="138"/>
        <v>42201.817384259266</v>
      </c>
      <c r="U1742" s="25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7">
        <f t="shared" si="136"/>
        <v>25.58</v>
      </c>
      <c r="P1743" t="s">
        <v>8283</v>
      </c>
      <c r="Q1743" s="13" t="s">
        <v>8335</v>
      </c>
      <c r="R1743" t="s">
        <v>8336</v>
      </c>
      <c r="S1743" s="17">
        <f t="shared" si="137"/>
        <v>42120.628136574072</v>
      </c>
      <c r="T1743" s="17">
        <f t="shared" si="138"/>
        <v>42165.628136574072</v>
      </c>
      <c r="U1743" s="25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7">
        <f t="shared" si="136"/>
        <v>63.97</v>
      </c>
      <c r="P1744" t="s">
        <v>8283</v>
      </c>
      <c r="Q1744" s="13" t="s">
        <v>8335</v>
      </c>
      <c r="R1744" t="s">
        <v>8336</v>
      </c>
      <c r="S1744" s="17">
        <f t="shared" si="137"/>
        <v>42710.876967592587</v>
      </c>
      <c r="T1744" s="17">
        <f t="shared" si="138"/>
        <v>42742.875</v>
      </c>
      <c r="U1744" s="25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7">
        <f t="shared" si="136"/>
        <v>89.93</v>
      </c>
      <c r="P1745" t="s">
        <v>8283</v>
      </c>
      <c r="Q1745" s="13" t="s">
        <v>8335</v>
      </c>
      <c r="R1745" t="s">
        <v>8336</v>
      </c>
      <c r="S1745" s="17">
        <f t="shared" si="137"/>
        <v>42586.925636574073</v>
      </c>
      <c r="T1745" s="17">
        <f t="shared" si="138"/>
        <v>42609.165972222225</v>
      </c>
      <c r="U1745" s="2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7">
        <f t="shared" si="136"/>
        <v>93.07</v>
      </c>
      <c r="P1746" t="s">
        <v>8283</v>
      </c>
      <c r="Q1746" s="13" t="s">
        <v>8335</v>
      </c>
      <c r="R1746" t="s">
        <v>8336</v>
      </c>
      <c r="S1746" s="17">
        <f t="shared" si="137"/>
        <v>42026.605057870373</v>
      </c>
      <c r="T1746" s="17">
        <f t="shared" si="138"/>
        <v>42071.563391203701</v>
      </c>
      <c r="U1746" s="25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7">
        <f t="shared" si="136"/>
        <v>89.67</v>
      </c>
      <c r="P1747" t="s">
        <v>8283</v>
      </c>
      <c r="Q1747" s="13" t="s">
        <v>8335</v>
      </c>
      <c r="R1747" t="s">
        <v>8336</v>
      </c>
      <c r="S1747" s="17">
        <f t="shared" si="137"/>
        <v>42690.259699074071</v>
      </c>
      <c r="T1747" s="17">
        <f t="shared" si="138"/>
        <v>42726.083333333328</v>
      </c>
      <c r="U1747" s="25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7">
        <f t="shared" si="136"/>
        <v>207.62</v>
      </c>
      <c r="P1748" t="s">
        <v>8283</v>
      </c>
      <c r="Q1748" s="13" t="s">
        <v>8335</v>
      </c>
      <c r="R1748" t="s">
        <v>8336</v>
      </c>
      <c r="S1748" s="17">
        <f t="shared" si="137"/>
        <v>42668.176701388889</v>
      </c>
      <c r="T1748" s="17">
        <f t="shared" si="138"/>
        <v>42698.083333333328</v>
      </c>
      <c r="U1748" s="25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7">
        <f t="shared" si="136"/>
        <v>59.41</v>
      </c>
      <c r="P1749" t="s">
        <v>8283</v>
      </c>
      <c r="Q1749" s="13" t="s">
        <v>8335</v>
      </c>
      <c r="R1749" t="s">
        <v>8336</v>
      </c>
      <c r="S1749" s="17">
        <f t="shared" si="137"/>
        <v>42292.435532407413</v>
      </c>
      <c r="T1749" s="17">
        <f t="shared" si="138"/>
        <v>42321.625</v>
      </c>
      <c r="U1749" s="25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7">
        <f t="shared" si="136"/>
        <v>358.97</v>
      </c>
      <c r="P1750" t="s">
        <v>8283</v>
      </c>
      <c r="Q1750" s="13" t="s">
        <v>8335</v>
      </c>
      <c r="R1750" t="s">
        <v>8336</v>
      </c>
      <c r="S1750" s="17">
        <f t="shared" si="137"/>
        <v>42219.950729166667</v>
      </c>
      <c r="T1750" s="17">
        <f t="shared" si="138"/>
        <v>42249.950729166667</v>
      </c>
      <c r="U1750" s="25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7">
        <f t="shared" si="136"/>
        <v>94.74</v>
      </c>
      <c r="P1751" t="s">
        <v>8283</v>
      </c>
      <c r="Q1751" s="13" t="s">
        <v>8335</v>
      </c>
      <c r="R1751" t="s">
        <v>8336</v>
      </c>
      <c r="S1751" s="17">
        <f t="shared" si="137"/>
        <v>42758.975937499999</v>
      </c>
      <c r="T1751" s="17">
        <f t="shared" si="138"/>
        <v>42795.791666666672</v>
      </c>
      <c r="U1751" s="25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7">
        <f t="shared" si="136"/>
        <v>80.650000000000006</v>
      </c>
      <c r="P1752" t="s">
        <v>8283</v>
      </c>
      <c r="Q1752" s="13" t="s">
        <v>8335</v>
      </c>
      <c r="R1752" t="s">
        <v>8336</v>
      </c>
      <c r="S1752" s="17">
        <f t="shared" si="137"/>
        <v>42454.836851851855</v>
      </c>
      <c r="T1752" s="17">
        <f t="shared" si="138"/>
        <v>42479.836851851855</v>
      </c>
      <c r="U1752" s="25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7">
        <f t="shared" si="136"/>
        <v>168.69</v>
      </c>
      <c r="P1753" t="s">
        <v>8283</v>
      </c>
      <c r="Q1753" s="13" t="s">
        <v>8335</v>
      </c>
      <c r="R1753" t="s">
        <v>8336</v>
      </c>
      <c r="S1753" s="17">
        <f t="shared" si="137"/>
        <v>42052.7815162037</v>
      </c>
      <c r="T1753" s="17">
        <f t="shared" si="138"/>
        <v>42082.739849537036</v>
      </c>
      <c r="U1753" s="25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7">
        <f t="shared" si="136"/>
        <v>34.69</v>
      </c>
      <c r="P1754" t="s">
        <v>8283</v>
      </c>
      <c r="Q1754" s="13" t="s">
        <v>8335</v>
      </c>
      <c r="R1754" t="s">
        <v>8336</v>
      </c>
      <c r="S1754" s="17">
        <f t="shared" si="137"/>
        <v>42627.253263888888</v>
      </c>
      <c r="T1754" s="17">
        <f t="shared" si="138"/>
        <v>42657.253263888888</v>
      </c>
      <c r="U1754" s="25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7">
        <f t="shared" si="136"/>
        <v>462.86</v>
      </c>
      <c r="P1755" t="s">
        <v>8283</v>
      </c>
      <c r="Q1755" s="13" t="s">
        <v>8335</v>
      </c>
      <c r="R1755" t="s">
        <v>8336</v>
      </c>
      <c r="S1755" s="17">
        <f t="shared" si="137"/>
        <v>42420.74962962963</v>
      </c>
      <c r="T1755" s="17">
        <f t="shared" si="138"/>
        <v>42450.707962962959</v>
      </c>
      <c r="U1755" s="2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7">
        <f t="shared" si="136"/>
        <v>104.39</v>
      </c>
      <c r="P1756" t="s">
        <v>8283</v>
      </c>
      <c r="Q1756" s="13" t="s">
        <v>8335</v>
      </c>
      <c r="R1756" t="s">
        <v>8336</v>
      </c>
      <c r="S1756" s="17">
        <f t="shared" si="137"/>
        <v>42067.876770833333</v>
      </c>
      <c r="T1756" s="17">
        <f t="shared" si="138"/>
        <v>42097.835104166668</v>
      </c>
      <c r="U1756" s="25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7">
        <f t="shared" si="136"/>
        <v>7.5</v>
      </c>
      <c r="P1757" t="s">
        <v>8283</v>
      </c>
      <c r="Q1757" s="13" t="s">
        <v>8335</v>
      </c>
      <c r="R1757" t="s">
        <v>8336</v>
      </c>
      <c r="S1757" s="17">
        <f t="shared" si="137"/>
        <v>42252.788900462961</v>
      </c>
      <c r="T1757" s="17">
        <f t="shared" si="138"/>
        <v>42282.788900462961</v>
      </c>
      <c r="U1757" s="25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7">
        <f t="shared" si="136"/>
        <v>47.13</v>
      </c>
      <c r="P1758" t="s">
        <v>8283</v>
      </c>
      <c r="Q1758" s="13" t="s">
        <v>8335</v>
      </c>
      <c r="R1758" t="s">
        <v>8336</v>
      </c>
      <c r="S1758" s="17">
        <f t="shared" si="137"/>
        <v>42571.167465277773</v>
      </c>
      <c r="T1758" s="17">
        <f t="shared" si="138"/>
        <v>42611.167465277773</v>
      </c>
      <c r="U1758" s="25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7">
        <f t="shared" si="136"/>
        <v>414.29</v>
      </c>
      <c r="P1759" t="s">
        <v>8283</v>
      </c>
      <c r="Q1759" s="13" t="s">
        <v>8335</v>
      </c>
      <c r="R1759" t="s">
        <v>8336</v>
      </c>
      <c r="S1759" s="17">
        <f t="shared" si="137"/>
        <v>42733.827349537038</v>
      </c>
      <c r="T1759" s="17">
        <f t="shared" si="138"/>
        <v>42763.811805555553</v>
      </c>
      <c r="U1759" s="25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7">
        <f t="shared" si="136"/>
        <v>42.48</v>
      </c>
      <c r="P1760" t="s">
        <v>8283</v>
      </c>
      <c r="Q1760" s="13" t="s">
        <v>8335</v>
      </c>
      <c r="R1760" t="s">
        <v>8336</v>
      </c>
      <c r="S1760" s="17">
        <f t="shared" si="137"/>
        <v>42505.955925925926</v>
      </c>
      <c r="T1760" s="17">
        <f t="shared" si="138"/>
        <v>42565.955925925926</v>
      </c>
      <c r="U1760" s="25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7">
        <f t="shared" si="136"/>
        <v>108.78</v>
      </c>
      <c r="P1761" t="s">
        <v>8283</v>
      </c>
      <c r="Q1761" s="13" t="s">
        <v>8335</v>
      </c>
      <c r="R1761" t="s">
        <v>8336</v>
      </c>
      <c r="S1761" s="17">
        <f t="shared" si="137"/>
        <v>42068.829039351855</v>
      </c>
      <c r="T1761" s="17">
        <f t="shared" si="138"/>
        <v>42088.787372685183</v>
      </c>
      <c r="U1761" s="25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7">
        <f t="shared" si="136"/>
        <v>81.099999999999994</v>
      </c>
      <c r="P1762" t="s">
        <v>8283</v>
      </c>
      <c r="Q1762" s="13" t="s">
        <v>8335</v>
      </c>
      <c r="R1762" t="s">
        <v>8336</v>
      </c>
      <c r="S1762" s="17">
        <f t="shared" si="137"/>
        <v>42405.67260416667</v>
      </c>
      <c r="T1762" s="17">
        <f t="shared" si="138"/>
        <v>42425.67260416667</v>
      </c>
      <c r="U1762" s="25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7">
        <f t="shared" si="136"/>
        <v>51.67</v>
      </c>
      <c r="P1763" t="s">
        <v>8283</v>
      </c>
      <c r="Q1763" s="13" t="s">
        <v>8335</v>
      </c>
      <c r="R1763" t="s">
        <v>8336</v>
      </c>
      <c r="S1763" s="17">
        <f t="shared" si="137"/>
        <v>42209.567824074074</v>
      </c>
      <c r="T1763" s="17">
        <f t="shared" si="138"/>
        <v>42259.567824074074</v>
      </c>
      <c r="U1763" s="25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7">
        <f t="shared" si="136"/>
        <v>35.4</v>
      </c>
      <c r="P1764" t="s">
        <v>8283</v>
      </c>
      <c r="Q1764" s="13" t="s">
        <v>8335</v>
      </c>
      <c r="R1764" t="s">
        <v>8336</v>
      </c>
      <c r="S1764" s="17">
        <f t="shared" si="137"/>
        <v>42410.982002314813</v>
      </c>
      <c r="T1764" s="17">
        <f t="shared" si="138"/>
        <v>42440.982002314813</v>
      </c>
      <c r="U1764" s="25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7">
        <f t="shared" si="136"/>
        <v>103.64</v>
      </c>
      <c r="P1765" t="s">
        <v>8283</v>
      </c>
      <c r="Q1765" s="13" t="s">
        <v>8335</v>
      </c>
      <c r="R1765" t="s">
        <v>8336</v>
      </c>
      <c r="S1765" s="17">
        <f t="shared" si="137"/>
        <v>42636.868518518517</v>
      </c>
      <c r="T1765" s="17">
        <f t="shared" si="138"/>
        <v>42666.868518518517</v>
      </c>
      <c r="U1765" s="2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7">
        <f t="shared" si="136"/>
        <v>55.28</v>
      </c>
      <c r="P1766" t="s">
        <v>8283</v>
      </c>
      <c r="Q1766" s="13" t="s">
        <v>8335</v>
      </c>
      <c r="R1766" t="s">
        <v>8336</v>
      </c>
      <c r="S1766" s="17">
        <f t="shared" si="137"/>
        <v>41825.485868055555</v>
      </c>
      <c r="T1766" s="17">
        <f t="shared" si="138"/>
        <v>41854.485868055555</v>
      </c>
      <c r="U1766" s="25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7">
        <f t="shared" si="136"/>
        <v>72.17</v>
      </c>
      <c r="P1767" t="s">
        <v>8283</v>
      </c>
      <c r="Q1767" s="13" t="s">
        <v>8335</v>
      </c>
      <c r="R1767" t="s">
        <v>8336</v>
      </c>
      <c r="S1767" s="17">
        <f t="shared" si="137"/>
        <v>41834.980462962965</v>
      </c>
      <c r="T1767" s="17">
        <f t="shared" si="138"/>
        <v>41864.980462962965</v>
      </c>
      <c r="U1767" s="25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7">
        <f t="shared" si="136"/>
        <v>0</v>
      </c>
      <c r="P1768" t="s">
        <v>8283</v>
      </c>
      <c r="Q1768" s="13" t="s">
        <v>8335</v>
      </c>
      <c r="R1768" t="s">
        <v>8336</v>
      </c>
      <c r="S1768" s="17">
        <f t="shared" si="137"/>
        <v>41855.859814814816</v>
      </c>
      <c r="T1768" s="17">
        <f t="shared" si="138"/>
        <v>41876.859814814816</v>
      </c>
      <c r="U1768" s="25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7">
        <f t="shared" si="136"/>
        <v>58.62</v>
      </c>
      <c r="P1769" t="s">
        <v>8283</v>
      </c>
      <c r="Q1769" s="13" t="s">
        <v>8335</v>
      </c>
      <c r="R1769" t="s">
        <v>8336</v>
      </c>
      <c r="S1769" s="17">
        <f t="shared" si="137"/>
        <v>41824.658379629633</v>
      </c>
      <c r="T1769" s="17">
        <f t="shared" si="138"/>
        <v>41854.658379629633</v>
      </c>
      <c r="U1769" s="25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7">
        <f t="shared" si="136"/>
        <v>12.47</v>
      </c>
      <c r="P1770" t="s">
        <v>8283</v>
      </c>
      <c r="Q1770" s="13" t="s">
        <v>8335</v>
      </c>
      <c r="R1770" t="s">
        <v>8336</v>
      </c>
      <c r="S1770" s="17">
        <f t="shared" si="137"/>
        <v>41849.560694444444</v>
      </c>
      <c r="T1770" s="17">
        <f t="shared" si="138"/>
        <v>41909.560694444444</v>
      </c>
      <c r="U1770" s="25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7">
        <f t="shared" si="136"/>
        <v>49.14</v>
      </c>
      <c r="P1771" t="s">
        <v>8283</v>
      </c>
      <c r="Q1771" s="13" t="s">
        <v>8335</v>
      </c>
      <c r="R1771" t="s">
        <v>8336</v>
      </c>
      <c r="S1771" s="17">
        <f t="shared" si="137"/>
        <v>41987.818969907406</v>
      </c>
      <c r="T1771" s="17">
        <f t="shared" si="138"/>
        <v>42017.818969907406</v>
      </c>
      <c r="U1771" s="25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7">
        <f t="shared" si="136"/>
        <v>150.5</v>
      </c>
      <c r="P1772" t="s">
        <v>8283</v>
      </c>
      <c r="Q1772" s="13" t="s">
        <v>8335</v>
      </c>
      <c r="R1772" t="s">
        <v>8336</v>
      </c>
      <c r="S1772" s="17">
        <f t="shared" si="137"/>
        <v>41891.780023148152</v>
      </c>
      <c r="T1772" s="17">
        <f t="shared" si="138"/>
        <v>41926.780023148152</v>
      </c>
      <c r="U1772" s="25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7">
        <f t="shared" si="136"/>
        <v>35.799999999999997</v>
      </c>
      <c r="P1773" t="s">
        <v>8283</v>
      </c>
      <c r="Q1773" s="13" t="s">
        <v>8335</v>
      </c>
      <c r="R1773" t="s">
        <v>8336</v>
      </c>
      <c r="S1773" s="17">
        <f t="shared" si="137"/>
        <v>41905.979629629634</v>
      </c>
      <c r="T1773" s="17">
        <f t="shared" si="138"/>
        <v>41935.979629629634</v>
      </c>
      <c r="U1773" s="25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7">
        <f t="shared" si="136"/>
        <v>45.16</v>
      </c>
      <c r="P1774" t="s">
        <v>8283</v>
      </c>
      <c r="Q1774" s="13" t="s">
        <v>8335</v>
      </c>
      <c r="R1774" t="s">
        <v>8336</v>
      </c>
      <c r="S1774" s="17">
        <f t="shared" si="137"/>
        <v>41766.718009259261</v>
      </c>
      <c r="T1774" s="17">
        <f t="shared" si="138"/>
        <v>41826.718009259261</v>
      </c>
      <c r="U1774" s="25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7">
        <f t="shared" si="136"/>
        <v>98.79</v>
      </c>
      <c r="P1775" t="s">
        <v>8283</v>
      </c>
      <c r="Q1775" s="13" t="s">
        <v>8335</v>
      </c>
      <c r="R1775" t="s">
        <v>8336</v>
      </c>
      <c r="S1775" s="17">
        <f t="shared" si="137"/>
        <v>41978.760393518518</v>
      </c>
      <c r="T1775" s="17">
        <f t="shared" si="138"/>
        <v>42023.760393518518</v>
      </c>
      <c r="U1775" s="2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7">
        <f t="shared" si="136"/>
        <v>88.31</v>
      </c>
      <c r="P1776" t="s">
        <v>8283</v>
      </c>
      <c r="Q1776" s="13" t="s">
        <v>8335</v>
      </c>
      <c r="R1776" t="s">
        <v>8336</v>
      </c>
      <c r="S1776" s="17">
        <f t="shared" si="137"/>
        <v>41930.218657407408</v>
      </c>
      <c r="T1776" s="17">
        <f t="shared" si="138"/>
        <v>41972.624305555553</v>
      </c>
      <c r="U1776" s="25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7">
        <f t="shared" si="136"/>
        <v>170.63</v>
      </c>
      <c r="P1777" t="s">
        <v>8283</v>
      </c>
      <c r="Q1777" s="13" t="s">
        <v>8335</v>
      </c>
      <c r="R1777" t="s">
        <v>8336</v>
      </c>
      <c r="S1777" s="17">
        <f t="shared" si="137"/>
        <v>41891.976388888892</v>
      </c>
      <c r="T1777" s="17">
        <f t="shared" si="138"/>
        <v>41936.976388888892</v>
      </c>
      <c r="U1777" s="25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7">
        <f t="shared" si="136"/>
        <v>83.75</v>
      </c>
      <c r="P1778" t="s">
        <v>8283</v>
      </c>
      <c r="Q1778" s="13" t="s">
        <v>8335</v>
      </c>
      <c r="R1778" t="s">
        <v>8336</v>
      </c>
      <c r="S1778" s="17">
        <f t="shared" si="137"/>
        <v>41905.95684027778</v>
      </c>
      <c r="T1778" s="17">
        <f t="shared" si="138"/>
        <v>41941.95684027778</v>
      </c>
      <c r="U1778" s="25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7">
        <f t="shared" si="136"/>
        <v>65.099999999999994</v>
      </c>
      <c r="P1779" t="s">
        <v>8283</v>
      </c>
      <c r="Q1779" s="13" t="s">
        <v>8335</v>
      </c>
      <c r="R1779" t="s">
        <v>8336</v>
      </c>
      <c r="S1779" s="17">
        <f t="shared" si="137"/>
        <v>42025.357094907406</v>
      </c>
      <c r="T1779" s="17">
        <f t="shared" si="138"/>
        <v>42055.357094907406</v>
      </c>
      <c r="U1779" s="25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7">
        <f t="shared" si="136"/>
        <v>66.33</v>
      </c>
      <c r="P1780" t="s">
        <v>8283</v>
      </c>
      <c r="Q1780" s="13" t="s">
        <v>8335</v>
      </c>
      <c r="R1780" t="s">
        <v>8336</v>
      </c>
      <c r="S1780" s="17">
        <f t="shared" si="137"/>
        <v>42045.86336805555</v>
      </c>
      <c r="T1780" s="17">
        <f t="shared" si="138"/>
        <v>42090.821701388893</v>
      </c>
      <c r="U1780" s="25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7">
        <f t="shared" si="136"/>
        <v>104.89</v>
      </c>
      <c r="P1781" t="s">
        <v>8283</v>
      </c>
      <c r="Q1781" s="13" t="s">
        <v>8335</v>
      </c>
      <c r="R1781" t="s">
        <v>8336</v>
      </c>
      <c r="S1781" s="17">
        <f t="shared" si="137"/>
        <v>42585.691898148143</v>
      </c>
      <c r="T1781" s="17">
        <f t="shared" si="138"/>
        <v>42615.691898148143</v>
      </c>
      <c r="U1781" s="25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7">
        <f t="shared" si="136"/>
        <v>78.44</v>
      </c>
      <c r="P1782" t="s">
        <v>8283</v>
      </c>
      <c r="Q1782" s="13" t="s">
        <v>8335</v>
      </c>
      <c r="R1782" t="s">
        <v>8336</v>
      </c>
      <c r="S1782" s="17">
        <f t="shared" si="137"/>
        <v>42493.600810185191</v>
      </c>
      <c r="T1782" s="17">
        <f t="shared" si="138"/>
        <v>42553.600810185191</v>
      </c>
      <c r="U1782" s="25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7">
        <f t="shared" si="136"/>
        <v>59.04</v>
      </c>
      <c r="P1783" t="s">
        <v>8283</v>
      </c>
      <c r="Q1783" s="13" t="s">
        <v>8335</v>
      </c>
      <c r="R1783" t="s">
        <v>8336</v>
      </c>
      <c r="S1783" s="17">
        <f t="shared" si="137"/>
        <v>42597.617418981477</v>
      </c>
      <c r="T1783" s="17">
        <f t="shared" si="138"/>
        <v>42628.617418981477</v>
      </c>
      <c r="U1783" s="25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7">
        <f t="shared" si="136"/>
        <v>71.34</v>
      </c>
      <c r="P1784" t="s">
        <v>8283</v>
      </c>
      <c r="Q1784" s="13" t="s">
        <v>8335</v>
      </c>
      <c r="R1784" t="s">
        <v>8336</v>
      </c>
      <c r="S1784" s="17">
        <f t="shared" si="137"/>
        <v>42388.575104166666</v>
      </c>
      <c r="T1784" s="17">
        <f t="shared" si="138"/>
        <v>42421.575104166666</v>
      </c>
      <c r="U1784" s="25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7">
        <f t="shared" si="136"/>
        <v>51.23</v>
      </c>
      <c r="P1785" t="s">
        <v>8283</v>
      </c>
      <c r="Q1785" s="13" t="s">
        <v>8335</v>
      </c>
      <c r="R1785" t="s">
        <v>8336</v>
      </c>
      <c r="S1785" s="17">
        <f t="shared" si="137"/>
        <v>42115.949976851851</v>
      </c>
      <c r="T1785" s="17">
        <f t="shared" si="138"/>
        <v>42145.949976851851</v>
      </c>
      <c r="U1785" s="2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7">
        <f t="shared" si="136"/>
        <v>60.24</v>
      </c>
      <c r="P1786" t="s">
        <v>8283</v>
      </c>
      <c r="Q1786" s="13" t="s">
        <v>8335</v>
      </c>
      <c r="R1786" t="s">
        <v>8336</v>
      </c>
      <c r="S1786" s="17">
        <f t="shared" si="137"/>
        <v>42003.655555555553</v>
      </c>
      <c r="T1786" s="17">
        <f t="shared" si="138"/>
        <v>42035.142361111109</v>
      </c>
      <c r="U1786" s="25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7">
        <f t="shared" si="136"/>
        <v>44.94</v>
      </c>
      <c r="P1787" t="s">
        <v>8283</v>
      </c>
      <c r="Q1787" s="13" t="s">
        <v>8335</v>
      </c>
      <c r="R1787" t="s">
        <v>8336</v>
      </c>
      <c r="S1787" s="17">
        <f t="shared" si="137"/>
        <v>41897.134895833333</v>
      </c>
      <c r="T1787" s="17">
        <f t="shared" si="138"/>
        <v>41928</v>
      </c>
      <c r="U1787" s="25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7">
        <f t="shared" si="136"/>
        <v>31.21</v>
      </c>
      <c r="P1788" t="s">
        <v>8283</v>
      </c>
      <c r="Q1788" s="13" t="s">
        <v>8335</v>
      </c>
      <c r="R1788" t="s">
        <v>8336</v>
      </c>
      <c r="S1788" s="17">
        <f t="shared" si="137"/>
        <v>41958.550659722227</v>
      </c>
      <c r="T1788" s="17">
        <f t="shared" si="138"/>
        <v>41988.550659722227</v>
      </c>
      <c r="U1788" s="25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7">
        <f t="shared" si="136"/>
        <v>63.88</v>
      </c>
      <c r="P1789" t="s">
        <v>8283</v>
      </c>
      <c r="Q1789" s="13" t="s">
        <v>8335</v>
      </c>
      <c r="R1789" t="s">
        <v>8336</v>
      </c>
      <c r="S1789" s="17">
        <f t="shared" si="137"/>
        <v>42068.65552083333</v>
      </c>
      <c r="T1789" s="17">
        <f t="shared" si="138"/>
        <v>42098.613854166666</v>
      </c>
      <c r="U1789" s="25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7">
        <f t="shared" si="136"/>
        <v>19</v>
      </c>
      <c r="P1790" t="s">
        <v>8283</v>
      </c>
      <c r="Q1790" s="13" t="s">
        <v>8335</v>
      </c>
      <c r="R1790" t="s">
        <v>8336</v>
      </c>
      <c r="S1790" s="17">
        <f t="shared" si="137"/>
        <v>41913.94840277778</v>
      </c>
      <c r="T1790" s="17">
        <f t="shared" si="138"/>
        <v>41943.94840277778</v>
      </c>
      <c r="U1790" s="25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7">
        <f t="shared" si="136"/>
        <v>10</v>
      </c>
      <c r="P1791" t="s">
        <v>8283</v>
      </c>
      <c r="Q1791" s="13" t="s">
        <v>8335</v>
      </c>
      <c r="R1791" t="s">
        <v>8336</v>
      </c>
      <c r="S1791" s="17">
        <f t="shared" si="137"/>
        <v>41956.250034722223</v>
      </c>
      <c r="T1791" s="17">
        <f t="shared" si="138"/>
        <v>42016.250034722223</v>
      </c>
      <c r="U1791" s="25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7">
        <f t="shared" si="136"/>
        <v>109.07</v>
      </c>
      <c r="P1792" t="s">
        <v>8283</v>
      </c>
      <c r="Q1792" s="13" t="s">
        <v>8335</v>
      </c>
      <c r="R1792" t="s">
        <v>8336</v>
      </c>
      <c r="S1792" s="17">
        <f t="shared" si="137"/>
        <v>42010.674513888895</v>
      </c>
      <c r="T1792" s="17">
        <f t="shared" si="138"/>
        <v>42040.674513888895</v>
      </c>
      <c r="U1792" s="25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7">
        <f t="shared" si="136"/>
        <v>26.75</v>
      </c>
      <c r="P1793" t="s">
        <v>8283</v>
      </c>
      <c r="Q1793" s="13" t="s">
        <v>8335</v>
      </c>
      <c r="R1793" t="s">
        <v>8336</v>
      </c>
      <c r="S1793" s="17">
        <f t="shared" si="137"/>
        <v>41973.740335648152</v>
      </c>
      <c r="T1793" s="17">
        <f t="shared" si="138"/>
        <v>42033.740335648152</v>
      </c>
      <c r="U1793" s="25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7">
        <f t="shared" ref="O1794:O1857" si="141">IFERROR(ROUND(E1794/M1794,2),0)</f>
        <v>109.94</v>
      </c>
      <c r="P1794" t="s">
        <v>8283</v>
      </c>
      <c r="Q1794" s="13" t="s">
        <v>8335</v>
      </c>
      <c r="R1794" t="s">
        <v>8336</v>
      </c>
      <c r="S1794" s="17">
        <f t="shared" si="137"/>
        <v>42189.031041666662</v>
      </c>
      <c r="T1794" s="17">
        <f t="shared" si="138"/>
        <v>42226.290972222225</v>
      </c>
      <c r="U1794" s="25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7">
        <f t="shared" si="141"/>
        <v>20</v>
      </c>
      <c r="P1795" t="s">
        <v>8283</v>
      </c>
      <c r="Q1795" s="13" t="s">
        <v>8335</v>
      </c>
      <c r="R1795" t="s">
        <v>8336</v>
      </c>
      <c r="S1795" s="17">
        <f t="shared" ref="S1795:S1858" si="142">(((K1795/60)/60)/24)+DATE(1970,1,1)</f>
        <v>41940.89166666667</v>
      </c>
      <c r="T1795" s="17">
        <f t="shared" ref="T1795:T1858" si="143">(((J1795/60)/60)/24)+DATE(1970,1,1)</f>
        <v>41970.933333333334</v>
      </c>
      <c r="U1795" s="25">
        <f t="shared" si="139"/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7">
        <f t="shared" si="141"/>
        <v>55.39</v>
      </c>
      <c r="P1796" t="s">
        <v>8283</v>
      </c>
      <c r="Q1796" s="13" t="s">
        <v>8335</v>
      </c>
      <c r="R1796" t="s">
        <v>8336</v>
      </c>
      <c r="S1796" s="17">
        <f t="shared" si="142"/>
        <v>42011.551180555558</v>
      </c>
      <c r="T1796" s="17">
        <f t="shared" si="143"/>
        <v>42046.551180555558</v>
      </c>
      <c r="U1796" s="25">
        <f t="shared" ref="U1796:U1859" si="144">YEAR(S1796)</f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7">
        <f t="shared" si="141"/>
        <v>133.9</v>
      </c>
      <c r="P1797" t="s">
        <v>8283</v>
      </c>
      <c r="Q1797" s="13" t="s">
        <v>8335</v>
      </c>
      <c r="R1797" t="s">
        <v>8336</v>
      </c>
      <c r="S1797" s="17">
        <f t="shared" si="142"/>
        <v>42628.288668981477</v>
      </c>
      <c r="T1797" s="17">
        <f t="shared" si="143"/>
        <v>42657.666666666672</v>
      </c>
      <c r="U1797" s="25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7">
        <f t="shared" si="141"/>
        <v>48.72</v>
      </c>
      <c r="P1798" t="s">
        <v>8283</v>
      </c>
      <c r="Q1798" s="13" t="s">
        <v>8335</v>
      </c>
      <c r="R1798" t="s">
        <v>8336</v>
      </c>
      <c r="S1798" s="17">
        <f t="shared" si="142"/>
        <v>42515.439421296294</v>
      </c>
      <c r="T1798" s="17">
        <f t="shared" si="143"/>
        <v>42575.439421296294</v>
      </c>
      <c r="U1798" s="25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7">
        <f t="shared" si="141"/>
        <v>48.25</v>
      </c>
      <c r="P1799" t="s">
        <v>8283</v>
      </c>
      <c r="Q1799" s="13" t="s">
        <v>8335</v>
      </c>
      <c r="R1799" t="s">
        <v>8336</v>
      </c>
      <c r="S1799" s="17">
        <f t="shared" si="142"/>
        <v>42689.56931712963</v>
      </c>
      <c r="T1799" s="17">
        <f t="shared" si="143"/>
        <v>42719.56931712963</v>
      </c>
      <c r="U1799" s="25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7">
        <f t="shared" si="141"/>
        <v>58.97</v>
      </c>
      <c r="P1800" t="s">
        <v>8283</v>
      </c>
      <c r="Q1800" s="13" t="s">
        <v>8335</v>
      </c>
      <c r="R1800" t="s">
        <v>8336</v>
      </c>
      <c r="S1800" s="17">
        <f t="shared" si="142"/>
        <v>42344.32677083333</v>
      </c>
      <c r="T1800" s="17">
        <f t="shared" si="143"/>
        <v>42404.32677083333</v>
      </c>
      <c r="U1800" s="25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7">
        <f t="shared" si="141"/>
        <v>11.64</v>
      </c>
      <c r="P1801" t="s">
        <v>8283</v>
      </c>
      <c r="Q1801" s="13" t="s">
        <v>8335</v>
      </c>
      <c r="R1801" t="s">
        <v>8336</v>
      </c>
      <c r="S1801" s="17">
        <f t="shared" si="142"/>
        <v>41934.842685185184</v>
      </c>
      <c r="T1801" s="17">
        <f t="shared" si="143"/>
        <v>41954.884351851855</v>
      </c>
      <c r="U1801" s="25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7">
        <f t="shared" si="141"/>
        <v>83.72</v>
      </c>
      <c r="P1802" t="s">
        <v>8283</v>
      </c>
      <c r="Q1802" s="13" t="s">
        <v>8335</v>
      </c>
      <c r="R1802" t="s">
        <v>8336</v>
      </c>
      <c r="S1802" s="17">
        <f t="shared" si="142"/>
        <v>42623.606134259258</v>
      </c>
      <c r="T1802" s="17">
        <f t="shared" si="143"/>
        <v>42653.606134259258</v>
      </c>
      <c r="U1802" s="25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7">
        <f t="shared" si="141"/>
        <v>63.65</v>
      </c>
      <c r="P1803" t="s">
        <v>8283</v>
      </c>
      <c r="Q1803" s="13" t="s">
        <v>8335</v>
      </c>
      <c r="R1803" t="s">
        <v>8336</v>
      </c>
      <c r="S1803" s="17">
        <f t="shared" si="142"/>
        <v>42321.660509259258</v>
      </c>
      <c r="T1803" s="17">
        <f t="shared" si="143"/>
        <v>42353.506944444445</v>
      </c>
      <c r="U1803" s="25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7">
        <f t="shared" si="141"/>
        <v>94.28</v>
      </c>
      <c r="P1804" t="s">
        <v>8283</v>
      </c>
      <c r="Q1804" s="13" t="s">
        <v>8335</v>
      </c>
      <c r="R1804" t="s">
        <v>8336</v>
      </c>
      <c r="S1804" s="17">
        <f t="shared" si="142"/>
        <v>42159.47256944445</v>
      </c>
      <c r="T1804" s="17">
        <f t="shared" si="143"/>
        <v>42182.915972222225</v>
      </c>
      <c r="U1804" s="25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7">
        <f t="shared" si="141"/>
        <v>71.87</v>
      </c>
      <c r="P1805" t="s">
        <v>8283</v>
      </c>
      <c r="Q1805" s="13" t="s">
        <v>8335</v>
      </c>
      <c r="R1805" t="s">
        <v>8336</v>
      </c>
      <c r="S1805" s="17">
        <f t="shared" si="142"/>
        <v>42018.071550925932</v>
      </c>
      <c r="T1805" s="17">
        <f t="shared" si="143"/>
        <v>42049.071550925932</v>
      </c>
      <c r="U1805" s="2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7">
        <f t="shared" si="141"/>
        <v>104.85</v>
      </c>
      <c r="P1806" t="s">
        <v>8283</v>
      </c>
      <c r="Q1806" s="13" t="s">
        <v>8335</v>
      </c>
      <c r="R1806" t="s">
        <v>8336</v>
      </c>
      <c r="S1806" s="17">
        <f t="shared" si="142"/>
        <v>42282.678287037037</v>
      </c>
      <c r="T1806" s="17">
        <f t="shared" si="143"/>
        <v>42322.719953703709</v>
      </c>
      <c r="U1806" s="25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7">
        <f t="shared" si="141"/>
        <v>67.14</v>
      </c>
      <c r="P1807" t="s">
        <v>8283</v>
      </c>
      <c r="Q1807" s="13" t="s">
        <v>8335</v>
      </c>
      <c r="R1807" t="s">
        <v>8336</v>
      </c>
      <c r="S1807" s="17">
        <f t="shared" si="142"/>
        <v>42247.803912037038</v>
      </c>
      <c r="T1807" s="17">
        <f t="shared" si="143"/>
        <v>42279.75</v>
      </c>
      <c r="U1807" s="25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7">
        <f t="shared" si="141"/>
        <v>73.88</v>
      </c>
      <c r="P1808" t="s">
        <v>8283</v>
      </c>
      <c r="Q1808" s="13" t="s">
        <v>8335</v>
      </c>
      <c r="R1808" t="s">
        <v>8336</v>
      </c>
      <c r="S1808" s="17">
        <f t="shared" si="142"/>
        <v>41877.638298611113</v>
      </c>
      <c r="T1808" s="17">
        <f t="shared" si="143"/>
        <v>41912.638298611113</v>
      </c>
      <c r="U1808" s="25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7">
        <f t="shared" si="141"/>
        <v>69.13</v>
      </c>
      <c r="P1809" t="s">
        <v>8283</v>
      </c>
      <c r="Q1809" s="13" t="s">
        <v>8335</v>
      </c>
      <c r="R1809" t="s">
        <v>8336</v>
      </c>
      <c r="S1809" s="17">
        <f t="shared" si="142"/>
        <v>41880.068437499998</v>
      </c>
      <c r="T1809" s="17">
        <f t="shared" si="143"/>
        <v>41910.068437499998</v>
      </c>
      <c r="U1809" s="25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7">
        <f t="shared" si="141"/>
        <v>120.77</v>
      </c>
      <c r="P1810" t="s">
        <v>8283</v>
      </c>
      <c r="Q1810" s="13" t="s">
        <v>8335</v>
      </c>
      <c r="R1810" t="s">
        <v>8336</v>
      </c>
      <c r="S1810" s="17">
        <f t="shared" si="142"/>
        <v>42742.680902777778</v>
      </c>
      <c r="T1810" s="17">
        <f t="shared" si="143"/>
        <v>42777.680902777778</v>
      </c>
      <c r="U1810" s="25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7">
        <f t="shared" si="141"/>
        <v>42.22</v>
      </c>
      <c r="P1811" t="s">
        <v>8283</v>
      </c>
      <c r="Q1811" s="13" t="s">
        <v>8335</v>
      </c>
      <c r="R1811" t="s">
        <v>8336</v>
      </c>
      <c r="S1811" s="17">
        <f t="shared" si="142"/>
        <v>42029.907858796301</v>
      </c>
      <c r="T1811" s="17">
        <f t="shared" si="143"/>
        <v>42064.907858796301</v>
      </c>
      <c r="U1811" s="25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7">
        <f t="shared" si="141"/>
        <v>7.5</v>
      </c>
      <c r="P1812" t="s">
        <v>8283</v>
      </c>
      <c r="Q1812" s="13" t="s">
        <v>8335</v>
      </c>
      <c r="R1812" t="s">
        <v>8336</v>
      </c>
      <c r="S1812" s="17">
        <f t="shared" si="142"/>
        <v>41860.91002314815</v>
      </c>
      <c r="T1812" s="17">
        <f t="shared" si="143"/>
        <v>41872.91002314815</v>
      </c>
      <c r="U1812" s="25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7">
        <f t="shared" si="141"/>
        <v>1.54</v>
      </c>
      <c r="P1813" t="s">
        <v>8283</v>
      </c>
      <c r="Q1813" s="13" t="s">
        <v>8335</v>
      </c>
      <c r="R1813" t="s">
        <v>8336</v>
      </c>
      <c r="S1813" s="17">
        <f t="shared" si="142"/>
        <v>41876.433680555558</v>
      </c>
      <c r="T1813" s="17">
        <f t="shared" si="143"/>
        <v>41936.166666666664</v>
      </c>
      <c r="U1813" s="25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7">
        <f t="shared" si="141"/>
        <v>37.61</v>
      </c>
      <c r="P1814" t="s">
        <v>8283</v>
      </c>
      <c r="Q1814" s="13" t="s">
        <v>8335</v>
      </c>
      <c r="R1814" t="s">
        <v>8336</v>
      </c>
      <c r="S1814" s="17">
        <f t="shared" si="142"/>
        <v>42524.318703703699</v>
      </c>
      <c r="T1814" s="17">
        <f t="shared" si="143"/>
        <v>42554.318703703699</v>
      </c>
      <c r="U1814" s="25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7">
        <f t="shared" si="141"/>
        <v>0</v>
      </c>
      <c r="P1815" t="s">
        <v>8283</v>
      </c>
      <c r="Q1815" s="13" t="s">
        <v>8335</v>
      </c>
      <c r="R1815" t="s">
        <v>8336</v>
      </c>
      <c r="S1815" s="17">
        <f t="shared" si="142"/>
        <v>41829.889027777775</v>
      </c>
      <c r="T1815" s="17">
        <f t="shared" si="143"/>
        <v>41859.889027777775</v>
      </c>
      <c r="U1815" s="2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7">
        <f t="shared" si="141"/>
        <v>42.16</v>
      </c>
      <c r="P1816" t="s">
        <v>8283</v>
      </c>
      <c r="Q1816" s="13" t="s">
        <v>8335</v>
      </c>
      <c r="R1816" t="s">
        <v>8336</v>
      </c>
      <c r="S1816" s="17">
        <f t="shared" si="142"/>
        <v>42033.314074074078</v>
      </c>
      <c r="T1816" s="17">
        <f t="shared" si="143"/>
        <v>42063.314074074078</v>
      </c>
      <c r="U1816" s="25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7">
        <f t="shared" si="141"/>
        <v>0</v>
      </c>
      <c r="P1817" t="s">
        <v>8283</v>
      </c>
      <c r="Q1817" s="13" t="s">
        <v>8335</v>
      </c>
      <c r="R1817" t="s">
        <v>8336</v>
      </c>
      <c r="S1817" s="17">
        <f t="shared" si="142"/>
        <v>42172.906678240746</v>
      </c>
      <c r="T1817" s="17">
        <f t="shared" si="143"/>
        <v>42186.906678240746</v>
      </c>
      <c r="U1817" s="25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7">
        <f t="shared" si="141"/>
        <v>84.83</v>
      </c>
      <c r="P1818" t="s">
        <v>8283</v>
      </c>
      <c r="Q1818" s="13" t="s">
        <v>8335</v>
      </c>
      <c r="R1818" t="s">
        <v>8336</v>
      </c>
      <c r="S1818" s="17">
        <f t="shared" si="142"/>
        <v>42548.876192129625</v>
      </c>
      <c r="T1818" s="17">
        <f t="shared" si="143"/>
        <v>42576.791666666672</v>
      </c>
      <c r="U1818" s="25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7">
        <f t="shared" si="141"/>
        <v>94.19</v>
      </c>
      <c r="P1819" t="s">
        <v>8283</v>
      </c>
      <c r="Q1819" s="13" t="s">
        <v>8335</v>
      </c>
      <c r="R1819" t="s">
        <v>8336</v>
      </c>
      <c r="S1819" s="17">
        <f t="shared" si="142"/>
        <v>42705.662118055552</v>
      </c>
      <c r="T1819" s="17">
        <f t="shared" si="143"/>
        <v>42765.290972222225</v>
      </c>
      <c r="U1819" s="25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7">
        <f t="shared" si="141"/>
        <v>0</v>
      </c>
      <c r="P1820" t="s">
        <v>8283</v>
      </c>
      <c r="Q1820" s="13" t="s">
        <v>8335</v>
      </c>
      <c r="R1820" t="s">
        <v>8336</v>
      </c>
      <c r="S1820" s="17">
        <f t="shared" si="142"/>
        <v>42067.234375</v>
      </c>
      <c r="T1820" s="17">
        <f t="shared" si="143"/>
        <v>42097.192708333328</v>
      </c>
      <c r="U1820" s="25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7">
        <f t="shared" si="141"/>
        <v>6.25</v>
      </c>
      <c r="P1821" t="s">
        <v>8283</v>
      </c>
      <c r="Q1821" s="13" t="s">
        <v>8335</v>
      </c>
      <c r="R1821" t="s">
        <v>8336</v>
      </c>
      <c r="S1821" s="17">
        <f t="shared" si="142"/>
        <v>41820.752268518518</v>
      </c>
      <c r="T1821" s="17">
        <f t="shared" si="143"/>
        <v>41850.752268518518</v>
      </c>
      <c r="U1821" s="25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7">
        <f t="shared" si="141"/>
        <v>213.38</v>
      </c>
      <c r="P1822" t="s">
        <v>8283</v>
      </c>
      <c r="Q1822" s="13" t="s">
        <v>8335</v>
      </c>
      <c r="R1822" t="s">
        <v>8336</v>
      </c>
      <c r="S1822" s="17">
        <f t="shared" si="142"/>
        <v>42065.084375000006</v>
      </c>
      <c r="T1822" s="17">
        <f t="shared" si="143"/>
        <v>42095.042708333334</v>
      </c>
      <c r="U1822" s="25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7">
        <f t="shared" si="141"/>
        <v>59.16</v>
      </c>
      <c r="P1823" t="s">
        <v>8274</v>
      </c>
      <c r="Q1823" s="13" t="s">
        <v>8322</v>
      </c>
      <c r="R1823" t="s">
        <v>8323</v>
      </c>
      <c r="S1823" s="17">
        <f t="shared" si="142"/>
        <v>40926.319062499999</v>
      </c>
      <c r="T1823" s="17">
        <f t="shared" si="143"/>
        <v>40971.319062499999</v>
      </c>
      <c r="U1823" s="25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7">
        <f t="shared" si="141"/>
        <v>27.27</v>
      </c>
      <c r="P1824" t="s">
        <v>8274</v>
      </c>
      <c r="Q1824" s="13" t="s">
        <v>8322</v>
      </c>
      <c r="R1824" t="s">
        <v>8323</v>
      </c>
      <c r="S1824" s="17">
        <f t="shared" si="142"/>
        <v>41634.797013888885</v>
      </c>
      <c r="T1824" s="17">
        <f t="shared" si="143"/>
        <v>41670.792361111111</v>
      </c>
      <c r="U1824" s="25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7">
        <f t="shared" si="141"/>
        <v>24.58</v>
      </c>
      <c r="P1825" t="s">
        <v>8274</v>
      </c>
      <c r="Q1825" s="13" t="s">
        <v>8322</v>
      </c>
      <c r="R1825" t="s">
        <v>8323</v>
      </c>
      <c r="S1825" s="17">
        <f t="shared" si="142"/>
        <v>41176.684907407405</v>
      </c>
      <c r="T1825" s="17">
        <f t="shared" si="143"/>
        <v>41206.684907407405</v>
      </c>
      <c r="U1825" s="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7">
        <f t="shared" si="141"/>
        <v>75.05</v>
      </c>
      <c r="P1826" t="s">
        <v>8274</v>
      </c>
      <c r="Q1826" s="13" t="s">
        <v>8322</v>
      </c>
      <c r="R1826" t="s">
        <v>8323</v>
      </c>
      <c r="S1826" s="17">
        <f t="shared" si="142"/>
        <v>41626.916284722225</v>
      </c>
      <c r="T1826" s="17">
        <f t="shared" si="143"/>
        <v>41647.088888888888</v>
      </c>
      <c r="U1826" s="25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7">
        <f t="shared" si="141"/>
        <v>42.02</v>
      </c>
      <c r="P1827" t="s">
        <v>8274</v>
      </c>
      <c r="Q1827" s="13" t="s">
        <v>8322</v>
      </c>
      <c r="R1827" t="s">
        <v>8323</v>
      </c>
      <c r="S1827" s="17">
        <f t="shared" si="142"/>
        <v>41443.83452546296</v>
      </c>
      <c r="T1827" s="17">
        <f t="shared" si="143"/>
        <v>41466.83452546296</v>
      </c>
      <c r="U1827" s="25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7">
        <f t="shared" si="141"/>
        <v>53.16</v>
      </c>
      <c r="P1828" t="s">
        <v>8274</v>
      </c>
      <c r="Q1828" s="13" t="s">
        <v>8322</v>
      </c>
      <c r="R1828" t="s">
        <v>8323</v>
      </c>
      <c r="S1828" s="17">
        <f t="shared" si="142"/>
        <v>41657.923807870371</v>
      </c>
      <c r="T1828" s="17">
        <f t="shared" si="143"/>
        <v>41687.923807870371</v>
      </c>
      <c r="U1828" s="25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7">
        <f t="shared" si="141"/>
        <v>83.89</v>
      </c>
      <c r="P1829" t="s">
        <v>8274</v>
      </c>
      <c r="Q1829" s="13" t="s">
        <v>8322</v>
      </c>
      <c r="R1829" t="s">
        <v>8323</v>
      </c>
      <c r="S1829" s="17">
        <f t="shared" si="142"/>
        <v>40555.325937499998</v>
      </c>
      <c r="T1829" s="17">
        <f t="shared" si="143"/>
        <v>40605.325937499998</v>
      </c>
      <c r="U1829" s="25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7">
        <f t="shared" si="141"/>
        <v>417.33</v>
      </c>
      <c r="P1830" t="s">
        <v>8274</v>
      </c>
      <c r="Q1830" s="13" t="s">
        <v>8322</v>
      </c>
      <c r="R1830" t="s">
        <v>8323</v>
      </c>
      <c r="S1830" s="17">
        <f t="shared" si="142"/>
        <v>41736.899652777778</v>
      </c>
      <c r="T1830" s="17">
        <f t="shared" si="143"/>
        <v>41768.916666666664</v>
      </c>
      <c r="U1830" s="25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7">
        <f t="shared" si="141"/>
        <v>75.77</v>
      </c>
      <c r="P1831" t="s">
        <v>8274</v>
      </c>
      <c r="Q1831" s="13" t="s">
        <v>8322</v>
      </c>
      <c r="R1831" t="s">
        <v>8323</v>
      </c>
      <c r="S1831" s="17">
        <f t="shared" si="142"/>
        <v>40516.087627314817</v>
      </c>
      <c r="T1831" s="17">
        <f t="shared" si="143"/>
        <v>40564.916666666664</v>
      </c>
      <c r="U1831" s="25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7">
        <f t="shared" si="141"/>
        <v>67.39</v>
      </c>
      <c r="P1832" t="s">
        <v>8274</v>
      </c>
      <c r="Q1832" s="13" t="s">
        <v>8322</v>
      </c>
      <c r="R1832" t="s">
        <v>8323</v>
      </c>
      <c r="S1832" s="17">
        <f t="shared" si="142"/>
        <v>41664.684108796297</v>
      </c>
      <c r="T1832" s="17">
        <f t="shared" si="143"/>
        <v>41694.684108796297</v>
      </c>
      <c r="U1832" s="25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7">
        <f t="shared" si="141"/>
        <v>73.569999999999993</v>
      </c>
      <c r="P1833" t="s">
        <v>8274</v>
      </c>
      <c r="Q1833" s="13" t="s">
        <v>8322</v>
      </c>
      <c r="R1833" t="s">
        <v>8323</v>
      </c>
      <c r="S1833" s="17">
        <f t="shared" si="142"/>
        <v>41026.996099537035</v>
      </c>
      <c r="T1833" s="17">
        <f t="shared" si="143"/>
        <v>41041.996099537035</v>
      </c>
      <c r="U1833" s="25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7">
        <f t="shared" si="141"/>
        <v>25</v>
      </c>
      <c r="P1834" t="s">
        <v>8274</v>
      </c>
      <c r="Q1834" s="13" t="s">
        <v>8322</v>
      </c>
      <c r="R1834" t="s">
        <v>8323</v>
      </c>
      <c r="S1834" s="17">
        <f t="shared" si="142"/>
        <v>40576.539664351854</v>
      </c>
      <c r="T1834" s="17">
        <f t="shared" si="143"/>
        <v>40606.539664351854</v>
      </c>
      <c r="U1834" s="25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7">
        <f t="shared" si="141"/>
        <v>42</v>
      </c>
      <c r="P1835" t="s">
        <v>8274</v>
      </c>
      <c r="Q1835" s="13" t="s">
        <v>8322</v>
      </c>
      <c r="R1835" t="s">
        <v>8323</v>
      </c>
      <c r="S1835" s="17">
        <f t="shared" si="142"/>
        <v>41303.044016203705</v>
      </c>
      <c r="T1835" s="17">
        <f t="shared" si="143"/>
        <v>41335.332638888889</v>
      </c>
      <c r="U1835" s="2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7">
        <f t="shared" si="141"/>
        <v>131.16999999999999</v>
      </c>
      <c r="P1836" t="s">
        <v>8274</v>
      </c>
      <c r="Q1836" s="13" t="s">
        <v>8322</v>
      </c>
      <c r="R1836" t="s">
        <v>8323</v>
      </c>
      <c r="S1836" s="17">
        <f t="shared" si="142"/>
        <v>41988.964062500003</v>
      </c>
      <c r="T1836" s="17">
        <f t="shared" si="143"/>
        <v>42028.964062500003</v>
      </c>
      <c r="U1836" s="25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7">
        <f t="shared" si="141"/>
        <v>47.27</v>
      </c>
      <c r="P1837" t="s">
        <v>8274</v>
      </c>
      <c r="Q1837" s="13" t="s">
        <v>8322</v>
      </c>
      <c r="R1837" t="s">
        <v>8323</v>
      </c>
      <c r="S1837" s="17">
        <f t="shared" si="142"/>
        <v>42430.702210648145</v>
      </c>
      <c r="T1837" s="17">
        <f t="shared" si="143"/>
        <v>42460.660543981481</v>
      </c>
      <c r="U1837" s="25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7">
        <f t="shared" si="141"/>
        <v>182.13</v>
      </c>
      <c r="P1838" t="s">
        <v>8274</v>
      </c>
      <c r="Q1838" s="13" t="s">
        <v>8322</v>
      </c>
      <c r="R1838" t="s">
        <v>8323</v>
      </c>
      <c r="S1838" s="17">
        <f t="shared" si="142"/>
        <v>41305.809363425928</v>
      </c>
      <c r="T1838" s="17">
        <f t="shared" si="143"/>
        <v>41322.809363425928</v>
      </c>
      <c r="U1838" s="25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7">
        <f t="shared" si="141"/>
        <v>61.37</v>
      </c>
      <c r="P1839" t="s">
        <v>8274</v>
      </c>
      <c r="Q1839" s="13" t="s">
        <v>8322</v>
      </c>
      <c r="R1839" t="s">
        <v>8323</v>
      </c>
      <c r="S1839" s="17">
        <f t="shared" si="142"/>
        <v>40926.047858796301</v>
      </c>
      <c r="T1839" s="17">
        <f t="shared" si="143"/>
        <v>40986.006192129629</v>
      </c>
      <c r="U1839" s="25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7">
        <f t="shared" si="141"/>
        <v>35.770000000000003</v>
      </c>
      <c r="P1840" t="s">
        <v>8274</v>
      </c>
      <c r="Q1840" s="13" t="s">
        <v>8322</v>
      </c>
      <c r="R1840" t="s">
        <v>8323</v>
      </c>
      <c r="S1840" s="17">
        <f t="shared" si="142"/>
        <v>40788.786539351851</v>
      </c>
      <c r="T1840" s="17">
        <f t="shared" si="143"/>
        <v>40817.125</v>
      </c>
      <c r="U1840" s="25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7">
        <f t="shared" si="141"/>
        <v>45.62</v>
      </c>
      <c r="P1841" t="s">
        <v>8274</v>
      </c>
      <c r="Q1841" s="13" t="s">
        <v>8322</v>
      </c>
      <c r="R1841" t="s">
        <v>8323</v>
      </c>
      <c r="S1841" s="17">
        <f t="shared" si="142"/>
        <v>42614.722013888888</v>
      </c>
      <c r="T1841" s="17">
        <f t="shared" si="143"/>
        <v>42644.722013888888</v>
      </c>
      <c r="U1841" s="25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7">
        <f t="shared" si="141"/>
        <v>75.38</v>
      </c>
      <c r="P1842" t="s">
        <v>8274</v>
      </c>
      <c r="Q1842" s="13" t="s">
        <v>8322</v>
      </c>
      <c r="R1842" t="s">
        <v>8323</v>
      </c>
      <c r="S1842" s="17">
        <f t="shared" si="142"/>
        <v>41382.096180555556</v>
      </c>
      <c r="T1842" s="17">
        <f t="shared" si="143"/>
        <v>41401.207638888889</v>
      </c>
      <c r="U1842" s="25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7">
        <f t="shared" si="141"/>
        <v>50.88</v>
      </c>
      <c r="P1843" t="s">
        <v>8274</v>
      </c>
      <c r="Q1843" s="13" t="s">
        <v>8322</v>
      </c>
      <c r="R1843" t="s">
        <v>8323</v>
      </c>
      <c r="S1843" s="17">
        <f t="shared" si="142"/>
        <v>41745.84542824074</v>
      </c>
      <c r="T1843" s="17">
        <f t="shared" si="143"/>
        <v>41779.207638888889</v>
      </c>
      <c r="U1843" s="25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7">
        <f t="shared" si="141"/>
        <v>119.29</v>
      </c>
      <c r="P1844" t="s">
        <v>8274</v>
      </c>
      <c r="Q1844" s="13" t="s">
        <v>8322</v>
      </c>
      <c r="R1844" t="s">
        <v>8323</v>
      </c>
      <c r="S1844" s="17">
        <f t="shared" si="142"/>
        <v>42031.631724537037</v>
      </c>
      <c r="T1844" s="17">
        <f t="shared" si="143"/>
        <v>42065.249305555553</v>
      </c>
      <c r="U1844" s="25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7">
        <f t="shared" si="141"/>
        <v>92.54</v>
      </c>
      <c r="P1845" t="s">
        <v>8274</v>
      </c>
      <c r="Q1845" s="13" t="s">
        <v>8322</v>
      </c>
      <c r="R1845" t="s">
        <v>8323</v>
      </c>
      <c r="S1845" s="17">
        <f t="shared" si="142"/>
        <v>40564.994837962964</v>
      </c>
      <c r="T1845" s="17">
        <f t="shared" si="143"/>
        <v>40594.994837962964</v>
      </c>
      <c r="U1845" s="2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7">
        <f t="shared" si="141"/>
        <v>76.05</v>
      </c>
      <c r="P1846" t="s">
        <v>8274</v>
      </c>
      <c r="Q1846" s="13" t="s">
        <v>8322</v>
      </c>
      <c r="R1846" t="s">
        <v>8323</v>
      </c>
      <c r="S1846" s="17">
        <f t="shared" si="142"/>
        <v>40666.973541666666</v>
      </c>
      <c r="T1846" s="17">
        <f t="shared" si="143"/>
        <v>40705.125</v>
      </c>
      <c r="U1846" s="25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7">
        <f t="shared" si="141"/>
        <v>52.63</v>
      </c>
      <c r="P1847" t="s">
        <v>8274</v>
      </c>
      <c r="Q1847" s="13" t="s">
        <v>8322</v>
      </c>
      <c r="R1847" t="s">
        <v>8323</v>
      </c>
      <c r="S1847" s="17">
        <f t="shared" si="142"/>
        <v>42523.333310185189</v>
      </c>
      <c r="T1847" s="17">
        <f t="shared" si="143"/>
        <v>42538.204861111109</v>
      </c>
      <c r="U1847" s="25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7">
        <f t="shared" si="141"/>
        <v>98.99</v>
      </c>
      <c r="P1848" t="s">
        <v>8274</v>
      </c>
      <c r="Q1848" s="13" t="s">
        <v>8322</v>
      </c>
      <c r="R1848" t="s">
        <v>8323</v>
      </c>
      <c r="S1848" s="17">
        <f t="shared" si="142"/>
        <v>41228.650196759263</v>
      </c>
      <c r="T1848" s="17">
        <f t="shared" si="143"/>
        <v>41258.650196759263</v>
      </c>
      <c r="U1848" s="25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7">
        <f t="shared" si="141"/>
        <v>79.53</v>
      </c>
      <c r="P1849" t="s">
        <v>8274</v>
      </c>
      <c r="Q1849" s="13" t="s">
        <v>8322</v>
      </c>
      <c r="R1849" t="s">
        <v>8323</v>
      </c>
      <c r="S1849" s="17">
        <f t="shared" si="142"/>
        <v>42094.236481481479</v>
      </c>
      <c r="T1849" s="17">
        <f t="shared" si="143"/>
        <v>42115.236481481479</v>
      </c>
      <c r="U1849" s="25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7">
        <f t="shared" si="141"/>
        <v>134.21</v>
      </c>
      <c r="P1850" t="s">
        <v>8274</v>
      </c>
      <c r="Q1850" s="13" t="s">
        <v>8322</v>
      </c>
      <c r="R1850" t="s">
        <v>8323</v>
      </c>
      <c r="S1850" s="17">
        <f t="shared" si="142"/>
        <v>40691.788055555553</v>
      </c>
      <c r="T1850" s="17">
        <f t="shared" si="143"/>
        <v>40755.290972222225</v>
      </c>
      <c r="U1850" s="25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7">
        <f t="shared" si="141"/>
        <v>37.630000000000003</v>
      </c>
      <c r="P1851" t="s">
        <v>8274</v>
      </c>
      <c r="Q1851" s="13" t="s">
        <v>8322</v>
      </c>
      <c r="R1851" t="s">
        <v>8323</v>
      </c>
      <c r="S1851" s="17">
        <f t="shared" si="142"/>
        <v>41169.845590277779</v>
      </c>
      <c r="T1851" s="17">
        <f t="shared" si="143"/>
        <v>41199.845590277779</v>
      </c>
      <c r="U1851" s="25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7">
        <f t="shared" si="141"/>
        <v>51.04</v>
      </c>
      <c r="P1852" t="s">
        <v>8274</v>
      </c>
      <c r="Q1852" s="13" t="s">
        <v>8322</v>
      </c>
      <c r="R1852" t="s">
        <v>8323</v>
      </c>
      <c r="S1852" s="17">
        <f t="shared" si="142"/>
        <v>41800.959490740745</v>
      </c>
      <c r="T1852" s="17">
        <f t="shared" si="143"/>
        <v>41830.959490740745</v>
      </c>
      <c r="U1852" s="25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7">
        <f t="shared" si="141"/>
        <v>50.04</v>
      </c>
      <c r="P1853" t="s">
        <v>8274</v>
      </c>
      <c r="Q1853" s="13" t="s">
        <v>8322</v>
      </c>
      <c r="R1853" t="s">
        <v>8323</v>
      </c>
      <c r="S1853" s="17">
        <f t="shared" si="142"/>
        <v>41827.906689814816</v>
      </c>
      <c r="T1853" s="17">
        <f t="shared" si="143"/>
        <v>41848.041666666664</v>
      </c>
      <c r="U1853" s="25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7">
        <f t="shared" si="141"/>
        <v>133.93</v>
      </c>
      <c r="P1854" t="s">
        <v>8274</v>
      </c>
      <c r="Q1854" s="13" t="s">
        <v>8322</v>
      </c>
      <c r="R1854" t="s">
        <v>8323</v>
      </c>
      <c r="S1854" s="17">
        <f t="shared" si="142"/>
        <v>42081.77143518519</v>
      </c>
      <c r="T1854" s="17">
        <f t="shared" si="143"/>
        <v>42119</v>
      </c>
      <c r="U1854" s="25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7">
        <f t="shared" si="141"/>
        <v>58.21</v>
      </c>
      <c r="P1855" t="s">
        <v>8274</v>
      </c>
      <c r="Q1855" s="13" t="s">
        <v>8322</v>
      </c>
      <c r="R1855" t="s">
        <v>8323</v>
      </c>
      <c r="S1855" s="17">
        <f t="shared" si="142"/>
        <v>41177.060381944444</v>
      </c>
      <c r="T1855" s="17">
        <f t="shared" si="143"/>
        <v>41227.102048611108</v>
      </c>
      <c r="U1855" s="2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7">
        <f t="shared" si="141"/>
        <v>88.04</v>
      </c>
      <c r="P1856" t="s">
        <v>8274</v>
      </c>
      <c r="Q1856" s="13" t="s">
        <v>8322</v>
      </c>
      <c r="R1856" t="s">
        <v>8323</v>
      </c>
      <c r="S1856" s="17">
        <f t="shared" si="142"/>
        <v>41388.021261574075</v>
      </c>
      <c r="T1856" s="17">
        <f t="shared" si="143"/>
        <v>41418.021261574075</v>
      </c>
      <c r="U1856" s="25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7">
        <f t="shared" si="141"/>
        <v>70.58</v>
      </c>
      <c r="P1857" t="s">
        <v>8274</v>
      </c>
      <c r="Q1857" s="13" t="s">
        <v>8322</v>
      </c>
      <c r="R1857" t="s">
        <v>8323</v>
      </c>
      <c r="S1857" s="17">
        <f t="shared" si="142"/>
        <v>41600.538657407407</v>
      </c>
      <c r="T1857" s="17">
        <f t="shared" si="143"/>
        <v>41645.538657407407</v>
      </c>
      <c r="U1857" s="25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7">
        <f t="shared" ref="O1858:O1921" si="146">IFERROR(ROUND(E1858/M1858,2),0)</f>
        <v>53.29</v>
      </c>
      <c r="P1858" t="s">
        <v>8274</v>
      </c>
      <c r="Q1858" s="13" t="s">
        <v>8322</v>
      </c>
      <c r="R1858" t="s">
        <v>8323</v>
      </c>
      <c r="S1858" s="17">
        <f t="shared" si="142"/>
        <v>41817.854999999996</v>
      </c>
      <c r="T1858" s="17">
        <f t="shared" si="143"/>
        <v>41838.854999999996</v>
      </c>
      <c r="U1858" s="25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7">
        <f t="shared" si="146"/>
        <v>136.36000000000001</v>
      </c>
      <c r="P1859" t="s">
        <v>8274</v>
      </c>
      <c r="Q1859" s="13" t="s">
        <v>8322</v>
      </c>
      <c r="R1859" t="s">
        <v>8323</v>
      </c>
      <c r="S1859" s="17">
        <f t="shared" ref="S1859:S1922" si="147">(((K1859/60)/60)/24)+DATE(1970,1,1)</f>
        <v>41864.76866898148</v>
      </c>
      <c r="T1859" s="17">
        <f t="shared" ref="T1859:T1922" si="148">(((J1859/60)/60)/24)+DATE(1970,1,1)</f>
        <v>41894.76866898148</v>
      </c>
      <c r="U1859" s="25">
        <f t="shared" si="144"/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7">
        <f t="shared" si="146"/>
        <v>40.549999999999997</v>
      </c>
      <c r="P1860" t="s">
        <v>8274</v>
      </c>
      <c r="Q1860" s="13" t="s">
        <v>8322</v>
      </c>
      <c r="R1860" t="s">
        <v>8323</v>
      </c>
      <c r="S1860" s="17">
        <f t="shared" si="147"/>
        <v>40833.200474537036</v>
      </c>
      <c r="T1860" s="17">
        <f t="shared" si="148"/>
        <v>40893.242141203707</v>
      </c>
      <c r="U1860" s="25">
        <f t="shared" ref="U1860:U1923" si="149">YEAR(S1860)</f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7">
        <f t="shared" si="146"/>
        <v>70.63</v>
      </c>
      <c r="P1861" t="s">
        <v>8274</v>
      </c>
      <c r="Q1861" s="13" t="s">
        <v>8322</v>
      </c>
      <c r="R1861" t="s">
        <v>8323</v>
      </c>
      <c r="S1861" s="17">
        <f t="shared" si="147"/>
        <v>40778.770011574074</v>
      </c>
      <c r="T1861" s="17">
        <f t="shared" si="148"/>
        <v>40808.770011574074</v>
      </c>
      <c r="U1861" s="25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7">
        <f t="shared" si="146"/>
        <v>52.68</v>
      </c>
      <c r="P1862" t="s">
        <v>8274</v>
      </c>
      <c r="Q1862" s="13" t="s">
        <v>8322</v>
      </c>
      <c r="R1862" t="s">
        <v>8323</v>
      </c>
      <c r="S1862" s="17">
        <f t="shared" si="147"/>
        <v>41655.709305555552</v>
      </c>
      <c r="T1862" s="17">
        <f t="shared" si="148"/>
        <v>41676.709305555552</v>
      </c>
      <c r="U1862" s="25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7">
        <f t="shared" si="146"/>
        <v>0</v>
      </c>
      <c r="P1863" t="s">
        <v>8281</v>
      </c>
      <c r="Q1863" s="13" t="s">
        <v>8330</v>
      </c>
      <c r="R1863" t="s">
        <v>8332</v>
      </c>
      <c r="S1863" s="17">
        <f t="shared" si="147"/>
        <v>42000.300243055557</v>
      </c>
      <c r="T1863" s="17">
        <f t="shared" si="148"/>
        <v>42030.300243055557</v>
      </c>
      <c r="U1863" s="25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7">
        <f t="shared" si="146"/>
        <v>90.94</v>
      </c>
      <c r="P1864" t="s">
        <v>8281</v>
      </c>
      <c r="Q1864" s="13" t="s">
        <v>8330</v>
      </c>
      <c r="R1864" t="s">
        <v>8332</v>
      </c>
      <c r="S1864" s="17">
        <f t="shared" si="147"/>
        <v>42755.492754629624</v>
      </c>
      <c r="T1864" s="17">
        <f t="shared" si="148"/>
        <v>42802.3125</v>
      </c>
      <c r="U1864" s="25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7">
        <f t="shared" si="146"/>
        <v>5</v>
      </c>
      <c r="P1865" t="s">
        <v>8281</v>
      </c>
      <c r="Q1865" s="13" t="s">
        <v>8330</v>
      </c>
      <c r="R1865" t="s">
        <v>8332</v>
      </c>
      <c r="S1865" s="17">
        <f t="shared" si="147"/>
        <v>41772.797280092593</v>
      </c>
      <c r="T1865" s="17">
        <f t="shared" si="148"/>
        <v>41802.797280092593</v>
      </c>
      <c r="U1865" s="2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7">
        <f t="shared" si="146"/>
        <v>58.08</v>
      </c>
      <c r="P1866" t="s">
        <v>8281</v>
      </c>
      <c r="Q1866" s="13" t="s">
        <v>8330</v>
      </c>
      <c r="R1866" t="s">
        <v>8332</v>
      </c>
      <c r="S1866" s="17">
        <f t="shared" si="147"/>
        <v>41733.716435185182</v>
      </c>
      <c r="T1866" s="17">
        <f t="shared" si="148"/>
        <v>41763.716435185182</v>
      </c>
      <c r="U1866" s="25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7">
        <f t="shared" si="146"/>
        <v>2</v>
      </c>
      <c r="P1867" t="s">
        <v>8281</v>
      </c>
      <c r="Q1867" s="13" t="s">
        <v>8330</v>
      </c>
      <c r="R1867" t="s">
        <v>8332</v>
      </c>
      <c r="S1867" s="17">
        <f t="shared" si="147"/>
        <v>42645.367442129631</v>
      </c>
      <c r="T1867" s="17">
        <f t="shared" si="148"/>
        <v>42680.409108796302</v>
      </c>
      <c r="U1867" s="25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7">
        <f t="shared" si="146"/>
        <v>62.5</v>
      </c>
      <c r="P1868" t="s">
        <v>8281</v>
      </c>
      <c r="Q1868" s="13" t="s">
        <v>8330</v>
      </c>
      <c r="R1868" t="s">
        <v>8332</v>
      </c>
      <c r="S1868" s="17">
        <f t="shared" si="147"/>
        <v>42742.246493055558</v>
      </c>
      <c r="T1868" s="17">
        <f t="shared" si="148"/>
        <v>42795.166666666672</v>
      </c>
      <c r="U1868" s="25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7">
        <f t="shared" si="146"/>
        <v>10</v>
      </c>
      <c r="P1869" t="s">
        <v>8281</v>
      </c>
      <c r="Q1869" s="13" t="s">
        <v>8330</v>
      </c>
      <c r="R1869" t="s">
        <v>8332</v>
      </c>
      <c r="S1869" s="17">
        <f t="shared" si="147"/>
        <v>42649.924907407403</v>
      </c>
      <c r="T1869" s="17">
        <f t="shared" si="148"/>
        <v>42679.924907407403</v>
      </c>
      <c r="U1869" s="25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7">
        <f t="shared" si="146"/>
        <v>71.59</v>
      </c>
      <c r="P1870" t="s">
        <v>8281</v>
      </c>
      <c r="Q1870" s="13" t="s">
        <v>8330</v>
      </c>
      <c r="R1870" t="s">
        <v>8332</v>
      </c>
      <c r="S1870" s="17">
        <f t="shared" si="147"/>
        <v>42328.779224537036</v>
      </c>
      <c r="T1870" s="17">
        <f t="shared" si="148"/>
        <v>42353.332638888889</v>
      </c>
      <c r="U1870" s="25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7">
        <f t="shared" si="146"/>
        <v>0</v>
      </c>
      <c r="P1871" t="s">
        <v>8281</v>
      </c>
      <c r="Q1871" s="13" t="s">
        <v>8330</v>
      </c>
      <c r="R1871" t="s">
        <v>8332</v>
      </c>
      <c r="S1871" s="17">
        <f t="shared" si="147"/>
        <v>42709.002881944441</v>
      </c>
      <c r="T1871" s="17">
        <f t="shared" si="148"/>
        <v>42739.002881944441</v>
      </c>
      <c r="U1871" s="25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7">
        <f t="shared" si="146"/>
        <v>32.82</v>
      </c>
      <c r="P1872" t="s">
        <v>8281</v>
      </c>
      <c r="Q1872" s="13" t="s">
        <v>8330</v>
      </c>
      <c r="R1872" t="s">
        <v>8332</v>
      </c>
      <c r="S1872" s="17">
        <f t="shared" si="147"/>
        <v>42371.355729166666</v>
      </c>
      <c r="T1872" s="17">
        <f t="shared" si="148"/>
        <v>42400.178472222222</v>
      </c>
      <c r="U1872" s="25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7">
        <f t="shared" si="146"/>
        <v>49.12</v>
      </c>
      <c r="P1873" t="s">
        <v>8281</v>
      </c>
      <c r="Q1873" s="13" t="s">
        <v>8330</v>
      </c>
      <c r="R1873" t="s">
        <v>8332</v>
      </c>
      <c r="S1873" s="17">
        <f t="shared" si="147"/>
        <v>41923.783576388887</v>
      </c>
      <c r="T1873" s="17">
        <f t="shared" si="148"/>
        <v>41963.825243055559</v>
      </c>
      <c r="U1873" s="25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7">
        <f t="shared" si="146"/>
        <v>16.309999999999999</v>
      </c>
      <c r="P1874" t="s">
        <v>8281</v>
      </c>
      <c r="Q1874" s="13" t="s">
        <v>8330</v>
      </c>
      <c r="R1874" t="s">
        <v>8332</v>
      </c>
      <c r="S1874" s="17">
        <f t="shared" si="147"/>
        <v>42155.129652777774</v>
      </c>
      <c r="T1874" s="17">
        <f t="shared" si="148"/>
        <v>42185.129652777774</v>
      </c>
      <c r="U1874" s="25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7">
        <f t="shared" si="146"/>
        <v>18</v>
      </c>
      <c r="P1875" t="s">
        <v>8281</v>
      </c>
      <c r="Q1875" s="13" t="s">
        <v>8330</v>
      </c>
      <c r="R1875" t="s">
        <v>8332</v>
      </c>
      <c r="S1875" s="17">
        <f t="shared" si="147"/>
        <v>42164.615856481483</v>
      </c>
      <c r="T1875" s="17">
        <f t="shared" si="148"/>
        <v>42193.697916666672</v>
      </c>
      <c r="U1875" s="2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7">
        <f t="shared" si="146"/>
        <v>13</v>
      </c>
      <c r="P1876" t="s">
        <v>8281</v>
      </c>
      <c r="Q1876" s="13" t="s">
        <v>8330</v>
      </c>
      <c r="R1876" t="s">
        <v>8332</v>
      </c>
      <c r="S1876" s="17">
        <f t="shared" si="147"/>
        <v>42529.969131944439</v>
      </c>
      <c r="T1876" s="17">
        <f t="shared" si="148"/>
        <v>42549.969131944439</v>
      </c>
      <c r="U1876" s="25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7">
        <f t="shared" si="146"/>
        <v>17</v>
      </c>
      <c r="P1877" t="s">
        <v>8281</v>
      </c>
      <c r="Q1877" s="13" t="s">
        <v>8330</v>
      </c>
      <c r="R1877" t="s">
        <v>8332</v>
      </c>
      <c r="S1877" s="17">
        <f t="shared" si="147"/>
        <v>42528.899398148147</v>
      </c>
      <c r="T1877" s="17">
        <f t="shared" si="148"/>
        <v>42588.899398148147</v>
      </c>
      <c r="U1877" s="25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7">
        <f t="shared" si="146"/>
        <v>0</v>
      </c>
      <c r="P1878" t="s">
        <v>8281</v>
      </c>
      <c r="Q1878" s="13" t="s">
        <v>8330</v>
      </c>
      <c r="R1878" t="s">
        <v>8332</v>
      </c>
      <c r="S1878" s="17">
        <f t="shared" si="147"/>
        <v>41776.284780092588</v>
      </c>
      <c r="T1878" s="17">
        <f t="shared" si="148"/>
        <v>41806.284780092588</v>
      </c>
      <c r="U1878" s="25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7">
        <f t="shared" si="146"/>
        <v>0</v>
      </c>
      <c r="P1879" t="s">
        <v>8281</v>
      </c>
      <c r="Q1879" s="13" t="s">
        <v>8330</v>
      </c>
      <c r="R1879" t="s">
        <v>8332</v>
      </c>
      <c r="S1879" s="17">
        <f t="shared" si="147"/>
        <v>42035.029224537036</v>
      </c>
      <c r="T1879" s="17">
        <f t="shared" si="148"/>
        <v>42064.029224537036</v>
      </c>
      <c r="U1879" s="25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7">
        <f t="shared" si="146"/>
        <v>0</v>
      </c>
      <c r="P1880" t="s">
        <v>8281</v>
      </c>
      <c r="Q1880" s="13" t="s">
        <v>8330</v>
      </c>
      <c r="R1880" t="s">
        <v>8332</v>
      </c>
      <c r="S1880" s="17">
        <f t="shared" si="147"/>
        <v>41773.008738425924</v>
      </c>
      <c r="T1880" s="17">
        <f t="shared" si="148"/>
        <v>41803.008738425924</v>
      </c>
      <c r="U1880" s="25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7">
        <f t="shared" si="146"/>
        <v>3</v>
      </c>
      <c r="P1881" t="s">
        <v>8281</v>
      </c>
      <c r="Q1881" s="13" t="s">
        <v>8330</v>
      </c>
      <c r="R1881" t="s">
        <v>8332</v>
      </c>
      <c r="S1881" s="17">
        <f t="shared" si="147"/>
        <v>42413.649641203709</v>
      </c>
      <c r="T1881" s="17">
        <f t="shared" si="148"/>
        <v>42443.607974537037</v>
      </c>
      <c r="U1881" s="25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7">
        <f t="shared" si="146"/>
        <v>41.83</v>
      </c>
      <c r="P1882" t="s">
        <v>8281</v>
      </c>
      <c r="Q1882" s="13" t="s">
        <v>8330</v>
      </c>
      <c r="R1882" t="s">
        <v>8332</v>
      </c>
      <c r="S1882" s="17">
        <f t="shared" si="147"/>
        <v>42430.566898148143</v>
      </c>
      <c r="T1882" s="17">
        <f t="shared" si="148"/>
        <v>42459.525231481486</v>
      </c>
      <c r="U1882" s="25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7">
        <f t="shared" si="146"/>
        <v>49.34</v>
      </c>
      <c r="P1883" t="s">
        <v>8277</v>
      </c>
      <c r="Q1883" s="13" t="s">
        <v>8322</v>
      </c>
      <c r="R1883" t="s">
        <v>8326</v>
      </c>
      <c r="S1883" s="17">
        <f t="shared" si="147"/>
        <v>42043.152650462958</v>
      </c>
      <c r="T1883" s="17">
        <f t="shared" si="148"/>
        <v>42073.110983796301</v>
      </c>
      <c r="U1883" s="25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7">
        <f t="shared" si="146"/>
        <v>41.73</v>
      </c>
      <c r="P1884" t="s">
        <v>8277</v>
      </c>
      <c r="Q1884" s="13" t="s">
        <v>8322</v>
      </c>
      <c r="R1884" t="s">
        <v>8326</v>
      </c>
      <c r="S1884" s="17">
        <f t="shared" si="147"/>
        <v>41067.949212962965</v>
      </c>
      <c r="T1884" s="17">
        <f t="shared" si="148"/>
        <v>41100.991666666669</v>
      </c>
      <c r="U1884" s="25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7">
        <f t="shared" si="146"/>
        <v>32.72</v>
      </c>
      <c r="P1885" t="s">
        <v>8277</v>
      </c>
      <c r="Q1885" s="13" t="s">
        <v>8322</v>
      </c>
      <c r="R1885" t="s">
        <v>8326</v>
      </c>
      <c r="S1885" s="17">
        <f t="shared" si="147"/>
        <v>40977.948009259257</v>
      </c>
      <c r="T1885" s="17">
        <f t="shared" si="148"/>
        <v>41007.906342592592</v>
      </c>
      <c r="U1885" s="2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7">
        <f t="shared" si="146"/>
        <v>51.96</v>
      </c>
      <c r="P1886" t="s">
        <v>8277</v>
      </c>
      <c r="Q1886" s="13" t="s">
        <v>8322</v>
      </c>
      <c r="R1886" t="s">
        <v>8326</v>
      </c>
      <c r="S1886" s="17">
        <f t="shared" si="147"/>
        <v>41205.198321759257</v>
      </c>
      <c r="T1886" s="17">
        <f t="shared" si="148"/>
        <v>41240.5</v>
      </c>
      <c r="U1886" s="25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7">
        <f t="shared" si="146"/>
        <v>50.69</v>
      </c>
      <c r="P1887" t="s">
        <v>8277</v>
      </c>
      <c r="Q1887" s="13" t="s">
        <v>8322</v>
      </c>
      <c r="R1887" t="s">
        <v>8326</v>
      </c>
      <c r="S1887" s="17">
        <f t="shared" si="147"/>
        <v>41099.093865740739</v>
      </c>
      <c r="T1887" s="17">
        <f t="shared" si="148"/>
        <v>41131.916666666664</v>
      </c>
      <c r="U1887" s="25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7">
        <f t="shared" si="146"/>
        <v>42.24</v>
      </c>
      <c r="P1888" t="s">
        <v>8277</v>
      </c>
      <c r="Q1888" s="13" t="s">
        <v>8322</v>
      </c>
      <c r="R1888" t="s">
        <v>8326</v>
      </c>
      <c r="S1888" s="17">
        <f t="shared" si="147"/>
        <v>41925.906689814816</v>
      </c>
      <c r="T1888" s="17">
        <f t="shared" si="148"/>
        <v>41955.94835648148</v>
      </c>
      <c r="U1888" s="25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7">
        <f t="shared" si="146"/>
        <v>416.88</v>
      </c>
      <c r="P1889" t="s">
        <v>8277</v>
      </c>
      <c r="Q1889" s="13" t="s">
        <v>8322</v>
      </c>
      <c r="R1889" t="s">
        <v>8326</v>
      </c>
      <c r="S1889" s="17">
        <f t="shared" si="147"/>
        <v>42323.800138888888</v>
      </c>
      <c r="T1889" s="17">
        <f t="shared" si="148"/>
        <v>42341.895833333328</v>
      </c>
      <c r="U1889" s="25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7">
        <f t="shared" si="146"/>
        <v>46.65</v>
      </c>
      <c r="P1890" t="s">
        <v>8277</v>
      </c>
      <c r="Q1890" s="13" t="s">
        <v>8322</v>
      </c>
      <c r="R1890" t="s">
        <v>8326</v>
      </c>
      <c r="S1890" s="17">
        <f t="shared" si="147"/>
        <v>40299.239953703705</v>
      </c>
      <c r="T1890" s="17">
        <f t="shared" si="148"/>
        <v>40330.207638888889</v>
      </c>
      <c r="U1890" s="25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7">
        <f t="shared" si="146"/>
        <v>48.45</v>
      </c>
      <c r="P1891" t="s">
        <v>8277</v>
      </c>
      <c r="Q1891" s="13" t="s">
        <v>8322</v>
      </c>
      <c r="R1891" t="s">
        <v>8326</v>
      </c>
      <c r="S1891" s="17">
        <f t="shared" si="147"/>
        <v>41299.793356481481</v>
      </c>
      <c r="T1891" s="17">
        <f t="shared" si="148"/>
        <v>41344.751689814817</v>
      </c>
      <c r="U1891" s="25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7">
        <f t="shared" si="146"/>
        <v>70.53</v>
      </c>
      <c r="P1892" t="s">
        <v>8277</v>
      </c>
      <c r="Q1892" s="13" t="s">
        <v>8322</v>
      </c>
      <c r="R1892" t="s">
        <v>8326</v>
      </c>
      <c r="S1892" s="17">
        <f t="shared" si="147"/>
        <v>41228.786203703705</v>
      </c>
      <c r="T1892" s="17">
        <f t="shared" si="148"/>
        <v>41258.786203703705</v>
      </c>
      <c r="U1892" s="25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7">
        <f t="shared" si="146"/>
        <v>87.96</v>
      </c>
      <c r="P1893" t="s">
        <v>8277</v>
      </c>
      <c r="Q1893" s="13" t="s">
        <v>8322</v>
      </c>
      <c r="R1893" t="s">
        <v>8326</v>
      </c>
      <c r="S1893" s="17">
        <f t="shared" si="147"/>
        <v>40335.798078703701</v>
      </c>
      <c r="T1893" s="17">
        <f t="shared" si="148"/>
        <v>40381.25</v>
      </c>
      <c r="U1893" s="25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7">
        <f t="shared" si="146"/>
        <v>26.27</v>
      </c>
      <c r="P1894" t="s">
        <v>8277</v>
      </c>
      <c r="Q1894" s="13" t="s">
        <v>8322</v>
      </c>
      <c r="R1894" t="s">
        <v>8326</v>
      </c>
      <c r="S1894" s="17">
        <f t="shared" si="147"/>
        <v>40671.637511574074</v>
      </c>
      <c r="T1894" s="17">
        <f t="shared" si="148"/>
        <v>40701.637511574074</v>
      </c>
      <c r="U1894" s="25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7">
        <f t="shared" si="146"/>
        <v>57.78</v>
      </c>
      <c r="P1895" t="s">
        <v>8277</v>
      </c>
      <c r="Q1895" s="13" t="s">
        <v>8322</v>
      </c>
      <c r="R1895" t="s">
        <v>8326</v>
      </c>
      <c r="S1895" s="17">
        <f t="shared" si="147"/>
        <v>40632.94195601852</v>
      </c>
      <c r="T1895" s="17">
        <f t="shared" si="148"/>
        <v>40649.165972222225</v>
      </c>
      <c r="U1895" s="2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7">
        <f t="shared" si="146"/>
        <v>57.25</v>
      </c>
      <c r="P1896" t="s">
        <v>8277</v>
      </c>
      <c r="Q1896" s="13" t="s">
        <v>8322</v>
      </c>
      <c r="R1896" t="s">
        <v>8326</v>
      </c>
      <c r="S1896" s="17">
        <f t="shared" si="147"/>
        <v>40920.904895833337</v>
      </c>
      <c r="T1896" s="17">
        <f t="shared" si="148"/>
        <v>40951.904895833337</v>
      </c>
      <c r="U1896" s="25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7">
        <f t="shared" si="146"/>
        <v>196.34</v>
      </c>
      <c r="P1897" t="s">
        <v>8277</v>
      </c>
      <c r="Q1897" s="13" t="s">
        <v>8322</v>
      </c>
      <c r="R1897" t="s">
        <v>8326</v>
      </c>
      <c r="S1897" s="17">
        <f t="shared" si="147"/>
        <v>42267.746782407412</v>
      </c>
      <c r="T1897" s="17">
        <f t="shared" si="148"/>
        <v>42297.746782407412</v>
      </c>
      <c r="U1897" s="25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7">
        <f t="shared" si="146"/>
        <v>43</v>
      </c>
      <c r="P1898" t="s">
        <v>8277</v>
      </c>
      <c r="Q1898" s="13" t="s">
        <v>8322</v>
      </c>
      <c r="R1898" t="s">
        <v>8326</v>
      </c>
      <c r="S1898" s="17">
        <f t="shared" si="147"/>
        <v>40981.710243055553</v>
      </c>
      <c r="T1898" s="17">
        <f t="shared" si="148"/>
        <v>41011.710243055553</v>
      </c>
      <c r="U1898" s="25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7">
        <f t="shared" si="146"/>
        <v>35.549999999999997</v>
      </c>
      <c r="P1899" t="s">
        <v>8277</v>
      </c>
      <c r="Q1899" s="13" t="s">
        <v>8322</v>
      </c>
      <c r="R1899" t="s">
        <v>8326</v>
      </c>
      <c r="S1899" s="17">
        <f t="shared" si="147"/>
        <v>41680.583402777782</v>
      </c>
      <c r="T1899" s="17">
        <f t="shared" si="148"/>
        <v>41702.875</v>
      </c>
      <c r="U1899" s="25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7">
        <f t="shared" si="146"/>
        <v>68.81</v>
      </c>
      <c r="P1900" t="s">
        <v>8277</v>
      </c>
      <c r="Q1900" s="13" t="s">
        <v>8322</v>
      </c>
      <c r="R1900" t="s">
        <v>8326</v>
      </c>
      <c r="S1900" s="17">
        <f t="shared" si="147"/>
        <v>42366.192974537036</v>
      </c>
      <c r="T1900" s="17">
        <f t="shared" si="148"/>
        <v>42401.75</v>
      </c>
      <c r="U1900" s="25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7">
        <f t="shared" si="146"/>
        <v>28.57</v>
      </c>
      <c r="P1901" t="s">
        <v>8277</v>
      </c>
      <c r="Q1901" s="13" t="s">
        <v>8322</v>
      </c>
      <c r="R1901" t="s">
        <v>8326</v>
      </c>
      <c r="S1901" s="17">
        <f t="shared" si="147"/>
        <v>42058.941736111112</v>
      </c>
      <c r="T1901" s="17">
        <f t="shared" si="148"/>
        <v>42088.90006944444</v>
      </c>
      <c r="U1901" s="25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7">
        <f t="shared" si="146"/>
        <v>50.63</v>
      </c>
      <c r="P1902" t="s">
        <v>8277</v>
      </c>
      <c r="Q1902" s="13" t="s">
        <v>8322</v>
      </c>
      <c r="R1902" t="s">
        <v>8326</v>
      </c>
      <c r="S1902" s="17">
        <f t="shared" si="147"/>
        <v>41160.871886574074</v>
      </c>
      <c r="T1902" s="17">
        <f t="shared" si="148"/>
        <v>41188.415972222225</v>
      </c>
      <c r="U1902" s="25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7">
        <f t="shared" si="146"/>
        <v>106.8</v>
      </c>
      <c r="P1903" t="s">
        <v>8292</v>
      </c>
      <c r="Q1903" s="13" t="s">
        <v>8316</v>
      </c>
      <c r="R1903" t="s">
        <v>8345</v>
      </c>
      <c r="S1903" s="17">
        <f t="shared" si="147"/>
        <v>42116.54315972222</v>
      </c>
      <c r="T1903" s="17">
        <f t="shared" si="148"/>
        <v>42146.541666666672</v>
      </c>
      <c r="U1903" s="25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7">
        <f t="shared" si="146"/>
        <v>4</v>
      </c>
      <c r="P1904" t="s">
        <v>8292</v>
      </c>
      <c r="Q1904" s="13" t="s">
        <v>8316</v>
      </c>
      <c r="R1904" t="s">
        <v>8345</v>
      </c>
      <c r="S1904" s="17">
        <f t="shared" si="147"/>
        <v>42037.789895833332</v>
      </c>
      <c r="T1904" s="17">
        <f t="shared" si="148"/>
        <v>42067.789895833332</v>
      </c>
      <c r="U1904" s="25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7">
        <f t="shared" si="146"/>
        <v>34.1</v>
      </c>
      <c r="P1905" t="s">
        <v>8292</v>
      </c>
      <c r="Q1905" s="13" t="s">
        <v>8316</v>
      </c>
      <c r="R1905" t="s">
        <v>8345</v>
      </c>
      <c r="S1905" s="17">
        <f t="shared" si="147"/>
        <v>42702.770729166667</v>
      </c>
      <c r="T1905" s="17">
        <f t="shared" si="148"/>
        <v>42762.770729166667</v>
      </c>
      <c r="U1905" s="2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7">
        <f t="shared" si="146"/>
        <v>25</v>
      </c>
      <c r="P1906" t="s">
        <v>8292</v>
      </c>
      <c r="Q1906" s="13" t="s">
        <v>8316</v>
      </c>
      <c r="R1906" t="s">
        <v>8345</v>
      </c>
      <c r="S1906" s="17">
        <f t="shared" si="147"/>
        <v>42326.685428240744</v>
      </c>
      <c r="T1906" s="17">
        <f t="shared" si="148"/>
        <v>42371.685428240744</v>
      </c>
      <c r="U1906" s="25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7">
        <f t="shared" si="146"/>
        <v>10.5</v>
      </c>
      <c r="P1907" t="s">
        <v>8292</v>
      </c>
      <c r="Q1907" s="13" t="s">
        <v>8316</v>
      </c>
      <c r="R1907" t="s">
        <v>8345</v>
      </c>
      <c r="S1907" s="17">
        <f t="shared" si="147"/>
        <v>41859.925856481481</v>
      </c>
      <c r="T1907" s="17">
        <f t="shared" si="148"/>
        <v>41889.925856481481</v>
      </c>
      <c r="U1907" s="25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7">
        <f t="shared" si="146"/>
        <v>215.96</v>
      </c>
      <c r="P1908" t="s">
        <v>8292</v>
      </c>
      <c r="Q1908" s="13" t="s">
        <v>8316</v>
      </c>
      <c r="R1908" t="s">
        <v>8345</v>
      </c>
      <c r="S1908" s="17">
        <f t="shared" si="147"/>
        <v>42514.671099537038</v>
      </c>
      <c r="T1908" s="17">
        <f t="shared" si="148"/>
        <v>42544.671099537038</v>
      </c>
      <c r="U1908" s="25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7">
        <f t="shared" si="146"/>
        <v>21.25</v>
      </c>
      <c r="P1909" t="s">
        <v>8292</v>
      </c>
      <c r="Q1909" s="13" t="s">
        <v>8316</v>
      </c>
      <c r="R1909" t="s">
        <v>8345</v>
      </c>
      <c r="S1909" s="17">
        <f t="shared" si="147"/>
        <v>41767.587094907409</v>
      </c>
      <c r="T1909" s="17">
        <f t="shared" si="148"/>
        <v>41782.587094907409</v>
      </c>
      <c r="U1909" s="25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7">
        <f t="shared" si="146"/>
        <v>108.25</v>
      </c>
      <c r="P1910" t="s">
        <v>8292</v>
      </c>
      <c r="Q1910" s="13" t="s">
        <v>8316</v>
      </c>
      <c r="R1910" t="s">
        <v>8345</v>
      </c>
      <c r="S1910" s="17">
        <f t="shared" si="147"/>
        <v>42703.917824074073</v>
      </c>
      <c r="T1910" s="17">
        <f t="shared" si="148"/>
        <v>42733.917824074073</v>
      </c>
      <c r="U1910" s="25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7">
        <f t="shared" si="146"/>
        <v>129.97</v>
      </c>
      <c r="P1911" t="s">
        <v>8292</v>
      </c>
      <c r="Q1911" s="13" t="s">
        <v>8316</v>
      </c>
      <c r="R1911" t="s">
        <v>8345</v>
      </c>
      <c r="S1911" s="17">
        <f t="shared" si="147"/>
        <v>41905.429155092592</v>
      </c>
      <c r="T1911" s="17">
        <f t="shared" si="148"/>
        <v>41935.429155092592</v>
      </c>
      <c r="U1911" s="25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7">
        <f t="shared" si="146"/>
        <v>117.49</v>
      </c>
      <c r="P1912" t="s">
        <v>8292</v>
      </c>
      <c r="Q1912" s="13" t="s">
        <v>8316</v>
      </c>
      <c r="R1912" t="s">
        <v>8345</v>
      </c>
      <c r="S1912" s="17">
        <f t="shared" si="147"/>
        <v>42264.963159722218</v>
      </c>
      <c r="T1912" s="17">
        <f t="shared" si="148"/>
        <v>42308.947916666672</v>
      </c>
      <c r="U1912" s="25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7">
        <f t="shared" si="146"/>
        <v>10</v>
      </c>
      <c r="P1913" t="s">
        <v>8292</v>
      </c>
      <c r="Q1913" s="13" t="s">
        <v>8316</v>
      </c>
      <c r="R1913" t="s">
        <v>8345</v>
      </c>
      <c r="S1913" s="17">
        <f t="shared" si="147"/>
        <v>41830.033958333333</v>
      </c>
      <c r="T1913" s="17">
        <f t="shared" si="148"/>
        <v>41860.033958333333</v>
      </c>
      <c r="U1913" s="25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7">
        <f t="shared" si="146"/>
        <v>70.599999999999994</v>
      </c>
      <c r="P1914" t="s">
        <v>8292</v>
      </c>
      <c r="Q1914" s="13" t="s">
        <v>8316</v>
      </c>
      <c r="R1914" t="s">
        <v>8345</v>
      </c>
      <c r="S1914" s="17">
        <f t="shared" si="147"/>
        <v>42129.226388888885</v>
      </c>
      <c r="T1914" s="17">
        <f t="shared" si="148"/>
        <v>42159.226388888885</v>
      </c>
      <c r="U1914" s="25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7">
        <f t="shared" si="146"/>
        <v>24.5</v>
      </c>
      <c r="P1915" t="s">
        <v>8292</v>
      </c>
      <c r="Q1915" s="13" t="s">
        <v>8316</v>
      </c>
      <c r="R1915" t="s">
        <v>8345</v>
      </c>
      <c r="S1915" s="17">
        <f t="shared" si="147"/>
        <v>41890.511319444442</v>
      </c>
      <c r="T1915" s="17">
        <f t="shared" si="148"/>
        <v>41920.511319444442</v>
      </c>
      <c r="U1915" s="2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7">
        <f t="shared" si="146"/>
        <v>30</v>
      </c>
      <c r="P1916" t="s">
        <v>8292</v>
      </c>
      <c r="Q1916" s="13" t="s">
        <v>8316</v>
      </c>
      <c r="R1916" t="s">
        <v>8345</v>
      </c>
      <c r="S1916" s="17">
        <f t="shared" si="147"/>
        <v>41929.174456018518</v>
      </c>
      <c r="T1916" s="17">
        <f t="shared" si="148"/>
        <v>41944.165972222225</v>
      </c>
      <c r="U1916" s="25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7">
        <f t="shared" si="146"/>
        <v>2</v>
      </c>
      <c r="P1917" t="s">
        <v>8292</v>
      </c>
      <c r="Q1917" s="13" t="s">
        <v>8316</v>
      </c>
      <c r="R1917" t="s">
        <v>8345</v>
      </c>
      <c r="S1917" s="17">
        <f t="shared" si="147"/>
        <v>41864.04886574074</v>
      </c>
      <c r="T1917" s="17">
        <f t="shared" si="148"/>
        <v>41884.04886574074</v>
      </c>
      <c r="U1917" s="25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7">
        <f t="shared" si="146"/>
        <v>17</v>
      </c>
      <c r="P1918" t="s">
        <v>8292</v>
      </c>
      <c r="Q1918" s="13" t="s">
        <v>8316</v>
      </c>
      <c r="R1918" t="s">
        <v>8345</v>
      </c>
      <c r="S1918" s="17">
        <f t="shared" si="147"/>
        <v>42656.717303240745</v>
      </c>
      <c r="T1918" s="17">
        <f t="shared" si="148"/>
        <v>42681.758969907409</v>
      </c>
      <c r="U1918" s="25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7">
        <f t="shared" si="146"/>
        <v>2928.93</v>
      </c>
      <c r="P1919" t="s">
        <v>8292</v>
      </c>
      <c r="Q1919" s="13" t="s">
        <v>8316</v>
      </c>
      <c r="R1919" t="s">
        <v>8345</v>
      </c>
      <c r="S1919" s="17">
        <f t="shared" si="147"/>
        <v>42746.270057870366</v>
      </c>
      <c r="T1919" s="17">
        <f t="shared" si="148"/>
        <v>42776.270057870366</v>
      </c>
      <c r="U1919" s="25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7">
        <f t="shared" si="146"/>
        <v>28.89</v>
      </c>
      <c r="P1920" t="s">
        <v>8292</v>
      </c>
      <c r="Q1920" s="13" t="s">
        <v>8316</v>
      </c>
      <c r="R1920" t="s">
        <v>8345</v>
      </c>
      <c r="S1920" s="17">
        <f t="shared" si="147"/>
        <v>41828.789942129632</v>
      </c>
      <c r="T1920" s="17">
        <f t="shared" si="148"/>
        <v>41863.789942129632</v>
      </c>
      <c r="U1920" s="25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7">
        <f t="shared" si="146"/>
        <v>29.63</v>
      </c>
      <c r="P1921" t="s">
        <v>8292</v>
      </c>
      <c r="Q1921" s="13" t="s">
        <v>8316</v>
      </c>
      <c r="R1921" t="s">
        <v>8345</v>
      </c>
      <c r="S1921" s="17">
        <f t="shared" si="147"/>
        <v>42113.875567129624</v>
      </c>
      <c r="T1921" s="17">
        <f t="shared" si="148"/>
        <v>42143.875567129624</v>
      </c>
      <c r="U1921" s="25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7">
        <f t="shared" ref="O1922:O1985" si="151">IFERROR(ROUND(E1922/M1922,2),0)</f>
        <v>40.98</v>
      </c>
      <c r="P1922" t="s">
        <v>8292</v>
      </c>
      <c r="Q1922" s="13" t="s">
        <v>8316</v>
      </c>
      <c r="R1922" t="s">
        <v>8345</v>
      </c>
      <c r="S1922" s="17">
        <f t="shared" si="147"/>
        <v>42270.875706018516</v>
      </c>
      <c r="T1922" s="17">
        <f t="shared" si="148"/>
        <v>42298.958333333328</v>
      </c>
      <c r="U1922" s="25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7">
        <f t="shared" si="151"/>
        <v>54</v>
      </c>
      <c r="P1923" t="s">
        <v>8277</v>
      </c>
      <c r="Q1923" s="13" t="s">
        <v>8322</v>
      </c>
      <c r="R1923" t="s">
        <v>8326</v>
      </c>
      <c r="S1923" s="17">
        <f t="shared" ref="S1923:S1986" si="152">(((K1923/60)/60)/24)+DATE(1970,1,1)</f>
        <v>41074.221562500003</v>
      </c>
      <c r="T1923" s="17">
        <f t="shared" ref="T1923:T1986" si="153">(((J1923/60)/60)/24)+DATE(1970,1,1)</f>
        <v>41104.221562500003</v>
      </c>
      <c r="U1923" s="25">
        <f t="shared" si="149"/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7">
        <f t="shared" si="151"/>
        <v>36.11</v>
      </c>
      <c r="P1924" t="s">
        <v>8277</v>
      </c>
      <c r="Q1924" s="13" t="s">
        <v>8322</v>
      </c>
      <c r="R1924" t="s">
        <v>8326</v>
      </c>
      <c r="S1924" s="17">
        <f t="shared" si="152"/>
        <v>41590.255868055552</v>
      </c>
      <c r="T1924" s="17">
        <f t="shared" si="153"/>
        <v>41620.255868055552</v>
      </c>
      <c r="U1924" s="25">
        <f t="shared" ref="U1924:U1987" si="154">YEAR(S1924)</f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7">
        <f t="shared" si="151"/>
        <v>23.15</v>
      </c>
      <c r="P1925" t="s">
        <v>8277</v>
      </c>
      <c r="Q1925" s="13" t="s">
        <v>8322</v>
      </c>
      <c r="R1925" t="s">
        <v>8326</v>
      </c>
      <c r="S1925" s="17">
        <f t="shared" si="152"/>
        <v>40772.848749999997</v>
      </c>
      <c r="T1925" s="17">
        <f t="shared" si="153"/>
        <v>40813.207638888889</v>
      </c>
      <c r="U1925" s="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7">
        <f t="shared" si="151"/>
        <v>104</v>
      </c>
      <c r="P1926" t="s">
        <v>8277</v>
      </c>
      <c r="Q1926" s="13" t="s">
        <v>8322</v>
      </c>
      <c r="R1926" t="s">
        <v>8326</v>
      </c>
      <c r="S1926" s="17">
        <f t="shared" si="152"/>
        <v>41626.761053240742</v>
      </c>
      <c r="T1926" s="17">
        <f t="shared" si="153"/>
        <v>41654.814583333333</v>
      </c>
      <c r="U1926" s="25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7">
        <f t="shared" si="151"/>
        <v>31.83</v>
      </c>
      <c r="P1927" t="s">
        <v>8277</v>
      </c>
      <c r="Q1927" s="13" t="s">
        <v>8322</v>
      </c>
      <c r="R1927" t="s">
        <v>8326</v>
      </c>
      <c r="S1927" s="17">
        <f t="shared" si="152"/>
        <v>41535.90148148148</v>
      </c>
      <c r="T1927" s="17">
        <f t="shared" si="153"/>
        <v>41558</v>
      </c>
      <c r="U1927" s="25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7">
        <f t="shared" si="151"/>
        <v>27.39</v>
      </c>
      <c r="P1928" t="s">
        <v>8277</v>
      </c>
      <c r="Q1928" s="13" t="s">
        <v>8322</v>
      </c>
      <c r="R1928" t="s">
        <v>8326</v>
      </c>
      <c r="S1928" s="17">
        <f t="shared" si="152"/>
        <v>40456.954351851848</v>
      </c>
      <c r="T1928" s="17">
        <f t="shared" si="153"/>
        <v>40484.018055555556</v>
      </c>
      <c r="U1928" s="25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7">
        <f t="shared" si="151"/>
        <v>56.36</v>
      </c>
      <c r="P1929" t="s">
        <v>8277</v>
      </c>
      <c r="Q1929" s="13" t="s">
        <v>8322</v>
      </c>
      <c r="R1929" t="s">
        <v>8326</v>
      </c>
      <c r="S1929" s="17">
        <f t="shared" si="152"/>
        <v>40960.861562500002</v>
      </c>
      <c r="T1929" s="17">
        <f t="shared" si="153"/>
        <v>40976.207638888889</v>
      </c>
      <c r="U1929" s="25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7">
        <f t="shared" si="151"/>
        <v>77.349999999999994</v>
      </c>
      <c r="P1930" t="s">
        <v>8277</v>
      </c>
      <c r="Q1930" s="13" t="s">
        <v>8322</v>
      </c>
      <c r="R1930" t="s">
        <v>8326</v>
      </c>
      <c r="S1930" s="17">
        <f t="shared" si="152"/>
        <v>41371.648078703707</v>
      </c>
      <c r="T1930" s="17">
        <f t="shared" si="153"/>
        <v>41401.648078703707</v>
      </c>
      <c r="U1930" s="25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7">
        <f t="shared" si="151"/>
        <v>42.8</v>
      </c>
      <c r="P1931" t="s">
        <v>8277</v>
      </c>
      <c r="Q1931" s="13" t="s">
        <v>8322</v>
      </c>
      <c r="R1931" t="s">
        <v>8326</v>
      </c>
      <c r="S1931" s="17">
        <f t="shared" si="152"/>
        <v>40687.021597222221</v>
      </c>
      <c r="T1931" s="17">
        <f t="shared" si="153"/>
        <v>40729.021597222221</v>
      </c>
      <c r="U1931" s="25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7">
        <f t="shared" si="151"/>
        <v>48.85</v>
      </c>
      <c r="P1932" t="s">
        <v>8277</v>
      </c>
      <c r="Q1932" s="13" t="s">
        <v>8322</v>
      </c>
      <c r="R1932" t="s">
        <v>8326</v>
      </c>
      <c r="S1932" s="17">
        <f t="shared" si="152"/>
        <v>41402.558819444443</v>
      </c>
      <c r="T1932" s="17">
        <f t="shared" si="153"/>
        <v>41462.558819444443</v>
      </c>
      <c r="U1932" s="25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7">
        <f t="shared" si="151"/>
        <v>48.24</v>
      </c>
      <c r="P1933" t="s">
        <v>8277</v>
      </c>
      <c r="Q1933" s="13" t="s">
        <v>8322</v>
      </c>
      <c r="R1933" t="s">
        <v>8326</v>
      </c>
      <c r="S1933" s="17">
        <f t="shared" si="152"/>
        <v>41037.892465277779</v>
      </c>
      <c r="T1933" s="17">
        <f t="shared" si="153"/>
        <v>41051.145833333336</v>
      </c>
      <c r="U1933" s="25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7">
        <f t="shared" si="151"/>
        <v>70.209999999999994</v>
      </c>
      <c r="P1934" t="s">
        <v>8277</v>
      </c>
      <c r="Q1934" s="13" t="s">
        <v>8322</v>
      </c>
      <c r="R1934" t="s">
        <v>8326</v>
      </c>
      <c r="S1934" s="17">
        <f t="shared" si="152"/>
        <v>40911.809872685182</v>
      </c>
      <c r="T1934" s="17">
        <f t="shared" si="153"/>
        <v>40932.809872685182</v>
      </c>
      <c r="U1934" s="25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7">
        <f t="shared" si="151"/>
        <v>94.05</v>
      </c>
      <c r="P1935" t="s">
        <v>8277</v>
      </c>
      <c r="Q1935" s="13" t="s">
        <v>8322</v>
      </c>
      <c r="R1935" t="s">
        <v>8326</v>
      </c>
      <c r="S1935" s="17">
        <f t="shared" si="152"/>
        <v>41879.130868055552</v>
      </c>
      <c r="T1935" s="17">
        <f t="shared" si="153"/>
        <v>41909.130868055552</v>
      </c>
      <c r="U1935" s="2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7">
        <f t="shared" si="151"/>
        <v>80.27</v>
      </c>
      <c r="P1936" t="s">
        <v>8277</v>
      </c>
      <c r="Q1936" s="13" t="s">
        <v>8322</v>
      </c>
      <c r="R1936" t="s">
        <v>8326</v>
      </c>
      <c r="S1936" s="17">
        <f t="shared" si="152"/>
        <v>40865.867141203707</v>
      </c>
      <c r="T1936" s="17">
        <f t="shared" si="153"/>
        <v>40902.208333333336</v>
      </c>
      <c r="U1936" s="25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7">
        <f t="shared" si="151"/>
        <v>54.2</v>
      </c>
      <c r="P1937" t="s">
        <v>8277</v>
      </c>
      <c r="Q1937" s="13" t="s">
        <v>8322</v>
      </c>
      <c r="R1937" t="s">
        <v>8326</v>
      </c>
      <c r="S1937" s="17">
        <f t="shared" si="152"/>
        <v>41773.932534722226</v>
      </c>
      <c r="T1937" s="17">
        <f t="shared" si="153"/>
        <v>41811.207638888889</v>
      </c>
      <c r="U1937" s="25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7">
        <f t="shared" si="151"/>
        <v>60.27</v>
      </c>
      <c r="P1938" t="s">
        <v>8277</v>
      </c>
      <c r="Q1938" s="13" t="s">
        <v>8322</v>
      </c>
      <c r="R1938" t="s">
        <v>8326</v>
      </c>
      <c r="S1938" s="17">
        <f t="shared" si="152"/>
        <v>40852.889699074076</v>
      </c>
      <c r="T1938" s="17">
        <f t="shared" si="153"/>
        <v>40883.249305555553</v>
      </c>
      <c r="U1938" s="25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7">
        <f t="shared" si="151"/>
        <v>38.74</v>
      </c>
      <c r="P1939" t="s">
        <v>8277</v>
      </c>
      <c r="Q1939" s="13" t="s">
        <v>8322</v>
      </c>
      <c r="R1939" t="s">
        <v>8326</v>
      </c>
      <c r="S1939" s="17">
        <f t="shared" si="152"/>
        <v>41059.118993055556</v>
      </c>
      <c r="T1939" s="17">
        <f t="shared" si="153"/>
        <v>41075.165972222225</v>
      </c>
      <c r="U1939" s="25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7">
        <f t="shared" si="151"/>
        <v>152.54</v>
      </c>
      <c r="P1940" t="s">
        <v>8277</v>
      </c>
      <c r="Q1940" s="13" t="s">
        <v>8322</v>
      </c>
      <c r="R1940" t="s">
        <v>8326</v>
      </c>
      <c r="S1940" s="17">
        <f t="shared" si="152"/>
        <v>41426.259618055556</v>
      </c>
      <c r="T1940" s="17">
        <f t="shared" si="153"/>
        <v>41457.208333333336</v>
      </c>
      <c r="U1940" s="25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7">
        <f t="shared" si="151"/>
        <v>115.31</v>
      </c>
      <c r="P1941" t="s">
        <v>8277</v>
      </c>
      <c r="Q1941" s="13" t="s">
        <v>8322</v>
      </c>
      <c r="R1941" t="s">
        <v>8326</v>
      </c>
      <c r="S1941" s="17">
        <f t="shared" si="152"/>
        <v>41313.985046296293</v>
      </c>
      <c r="T1941" s="17">
        <f t="shared" si="153"/>
        <v>41343.943379629629</v>
      </c>
      <c r="U1941" s="25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7">
        <f t="shared" si="151"/>
        <v>35.840000000000003</v>
      </c>
      <c r="P1942" t="s">
        <v>8277</v>
      </c>
      <c r="Q1942" s="13" t="s">
        <v>8322</v>
      </c>
      <c r="R1942" t="s">
        <v>8326</v>
      </c>
      <c r="S1942" s="17">
        <f t="shared" si="152"/>
        <v>40670.507326388892</v>
      </c>
      <c r="T1942" s="17">
        <f t="shared" si="153"/>
        <v>40709.165972222225</v>
      </c>
      <c r="U1942" s="25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7">
        <f t="shared" si="151"/>
        <v>64.569999999999993</v>
      </c>
      <c r="P1943" t="s">
        <v>8293</v>
      </c>
      <c r="Q1943" s="13" t="s">
        <v>8316</v>
      </c>
      <c r="R1943" t="s">
        <v>8346</v>
      </c>
      <c r="S1943" s="17">
        <f t="shared" si="152"/>
        <v>41744.290868055556</v>
      </c>
      <c r="T1943" s="17">
        <f t="shared" si="153"/>
        <v>41774.290868055556</v>
      </c>
      <c r="U1943" s="25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7">
        <f t="shared" si="151"/>
        <v>87.44</v>
      </c>
      <c r="P1944" t="s">
        <v>8293</v>
      </c>
      <c r="Q1944" s="13" t="s">
        <v>8316</v>
      </c>
      <c r="R1944" t="s">
        <v>8346</v>
      </c>
      <c r="S1944" s="17">
        <f t="shared" si="152"/>
        <v>40638.828009259261</v>
      </c>
      <c r="T1944" s="17">
        <f t="shared" si="153"/>
        <v>40728.828009259261</v>
      </c>
      <c r="U1944" s="25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7">
        <f t="shared" si="151"/>
        <v>68.819999999999993</v>
      </c>
      <c r="P1945" t="s">
        <v>8293</v>
      </c>
      <c r="Q1945" s="13" t="s">
        <v>8316</v>
      </c>
      <c r="R1945" t="s">
        <v>8346</v>
      </c>
      <c r="S1945" s="17">
        <f t="shared" si="152"/>
        <v>42548.269861111112</v>
      </c>
      <c r="T1945" s="17">
        <f t="shared" si="153"/>
        <v>42593.269861111112</v>
      </c>
      <c r="U1945" s="2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7">
        <f t="shared" si="151"/>
        <v>176.2</v>
      </c>
      <c r="P1946" t="s">
        <v>8293</v>
      </c>
      <c r="Q1946" s="13" t="s">
        <v>8316</v>
      </c>
      <c r="R1946" t="s">
        <v>8346</v>
      </c>
      <c r="S1946" s="17">
        <f t="shared" si="152"/>
        <v>41730.584374999999</v>
      </c>
      <c r="T1946" s="17">
        <f t="shared" si="153"/>
        <v>41760.584374999999</v>
      </c>
      <c r="U1946" s="25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7">
        <f t="shared" si="151"/>
        <v>511.79</v>
      </c>
      <c r="P1947" t="s">
        <v>8293</v>
      </c>
      <c r="Q1947" s="13" t="s">
        <v>8316</v>
      </c>
      <c r="R1947" t="s">
        <v>8346</v>
      </c>
      <c r="S1947" s="17">
        <f t="shared" si="152"/>
        <v>42157.251828703709</v>
      </c>
      <c r="T1947" s="17">
        <f t="shared" si="153"/>
        <v>42197.251828703709</v>
      </c>
      <c r="U1947" s="25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7">
        <f t="shared" si="151"/>
        <v>160.44</v>
      </c>
      <c r="P1948" t="s">
        <v>8293</v>
      </c>
      <c r="Q1948" s="13" t="s">
        <v>8316</v>
      </c>
      <c r="R1948" t="s">
        <v>8346</v>
      </c>
      <c r="S1948" s="17">
        <f t="shared" si="152"/>
        <v>41689.150011574071</v>
      </c>
      <c r="T1948" s="17">
        <f t="shared" si="153"/>
        <v>41749.108344907407</v>
      </c>
      <c r="U1948" s="25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7">
        <f t="shared" si="151"/>
        <v>35</v>
      </c>
      <c r="P1949" t="s">
        <v>8293</v>
      </c>
      <c r="Q1949" s="13" t="s">
        <v>8316</v>
      </c>
      <c r="R1949" t="s">
        <v>8346</v>
      </c>
      <c r="S1949" s="17">
        <f t="shared" si="152"/>
        <v>40102.918055555558</v>
      </c>
      <c r="T1949" s="17">
        <f t="shared" si="153"/>
        <v>40140.249305555553</v>
      </c>
      <c r="U1949" s="25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7">
        <f t="shared" si="151"/>
        <v>188.51</v>
      </c>
      <c r="P1950" t="s">
        <v>8293</v>
      </c>
      <c r="Q1950" s="13" t="s">
        <v>8316</v>
      </c>
      <c r="R1950" t="s">
        <v>8346</v>
      </c>
      <c r="S1950" s="17">
        <f t="shared" si="152"/>
        <v>42473.604270833333</v>
      </c>
      <c r="T1950" s="17">
        <f t="shared" si="153"/>
        <v>42527.709722222222</v>
      </c>
      <c r="U1950" s="25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7">
        <f t="shared" si="151"/>
        <v>56.2</v>
      </c>
      <c r="P1951" t="s">
        <v>8293</v>
      </c>
      <c r="Q1951" s="13" t="s">
        <v>8316</v>
      </c>
      <c r="R1951" t="s">
        <v>8346</v>
      </c>
      <c r="S1951" s="17">
        <f t="shared" si="152"/>
        <v>41800.423043981478</v>
      </c>
      <c r="T1951" s="17">
        <f t="shared" si="153"/>
        <v>41830.423043981478</v>
      </c>
      <c r="U1951" s="25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7">
        <f t="shared" si="151"/>
        <v>51.31</v>
      </c>
      <c r="P1952" t="s">
        <v>8293</v>
      </c>
      <c r="Q1952" s="13" t="s">
        <v>8316</v>
      </c>
      <c r="R1952" t="s">
        <v>8346</v>
      </c>
      <c r="S1952" s="17">
        <f t="shared" si="152"/>
        <v>40624.181400462963</v>
      </c>
      <c r="T1952" s="17">
        <f t="shared" si="153"/>
        <v>40655.181400462963</v>
      </c>
      <c r="U1952" s="25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7">
        <f t="shared" si="151"/>
        <v>127.36</v>
      </c>
      <c r="P1953" t="s">
        <v>8293</v>
      </c>
      <c r="Q1953" s="13" t="s">
        <v>8316</v>
      </c>
      <c r="R1953" t="s">
        <v>8346</v>
      </c>
      <c r="S1953" s="17">
        <f t="shared" si="152"/>
        <v>42651.420567129629</v>
      </c>
      <c r="T1953" s="17">
        <f t="shared" si="153"/>
        <v>42681.462233796294</v>
      </c>
      <c r="U1953" s="25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7">
        <f t="shared" si="151"/>
        <v>101.86</v>
      </c>
      <c r="P1954" t="s">
        <v>8293</v>
      </c>
      <c r="Q1954" s="13" t="s">
        <v>8316</v>
      </c>
      <c r="R1954" t="s">
        <v>8346</v>
      </c>
      <c r="S1954" s="17">
        <f t="shared" si="152"/>
        <v>41526.60665509259</v>
      </c>
      <c r="T1954" s="17">
        <f t="shared" si="153"/>
        <v>41563.60665509259</v>
      </c>
      <c r="U1954" s="25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7">
        <f t="shared" si="151"/>
        <v>230.56</v>
      </c>
      <c r="P1955" t="s">
        <v>8293</v>
      </c>
      <c r="Q1955" s="13" t="s">
        <v>8316</v>
      </c>
      <c r="R1955" t="s">
        <v>8346</v>
      </c>
      <c r="S1955" s="17">
        <f t="shared" si="152"/>
        <v>40941.199826388889</v>
      </c>
      <c r="T1955" s="17">
        <f t="shared" si="153"/>
        <v>40970.125</v>
      </c>
      <c r="U1955" s="2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7">
        <f t="shared" si="151"/>
        <v>842.11</v>
      </c>
      <c r="P1956" t="s">
        <v>8293</v>
      </c>
      <c r="Q1956" s="13" t="s">
        <v>8316</v>
      </c>
      <c r="R1956" t="s">
        <v>8346</v>
      </c>
      <c r="S1956" s="17">
        <f t="shared" si="152"/>
        <v>42394.580740740741</v>
      </c>
      <c r="T1956" s="17">
        <f t="shared" si="153"/>
        <v>42441.208333333328</v>
      </c>
      <c r="U1956" s="25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7">
        <f t="shared" si="151"/>
        <v>577.28</v>
      </c>
      <c r="P1957" t="s">
        <v>8293</v>
      </c>
      <c r="Q1957" s="13" t="s">
        <v>8316</v>
      </c>
      <c r="R1957" t="s">
        <v>8346</v>
      </c>
      <c r="S1957" s="17">
        <f t="shared" si="152"/>
        <v>41020.271770833337</v>
      </c>
      <c r="T1957" s="17">
        <f t="shared" si="153"/>
        <v>41052.791666666664</v>
      </c>
      <c r="U1957" s="25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7">
        <f t="shared" si="151"/>
        <v>483.34</v>
      </c>
      <c r="P1958" t="s">
        <v>8293</v>
      </c>
      <c r="Q1958" s="13" t="s">
        <v>8316</v>
      </c>
      <c r="R1958" t="s">
        <v>8346</v>
      </c>
      <c r="S1958" s="17">
        <f t="shared" si="152"/>
        <v>42067.923668981486</v>
      </c>
      <c r="T1958" s="17">
        <f t="shared" si="153"/>
        <v>42112.882002314815</v>
      </c>
      <c r="U1958" s="25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7">
        <f t="shared" si="151"/>
        <v>76.14</v>
      </c>
      <c r="P1959" t="s">
        <v>8293</v>
      </c>
      <c r="Q1959" s="13" t="s">
        <v>8316</v>
      </c>
      <c r="R1959" t="s">
        <v>8346</v>
      </c>
      <c r="S1959" s="17">
        <f t="shared" si="152"/>
        <v>41179.098530092589</v>
      </c>
      <c r="T1959" s="17">
        <f t="shared" si="153"/>
        <v>41209.098530092589</v>
      </c>
      <c r="U1959" s="25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7">
        <f t="shared" si="151"/>
        <v>74.11</v>
      </c>
      <c r="P1960" t="s">
        <v>8293</v>
      </c>
      <c r="Q1960" s="13" t="s">
        <v>8316</v>
      </c>
      <c r="R1960" t="s">
        <v>8346</v>
      </c>
      <c r="S1960" s="17">
        <f t="shared" si="152"/>
        <v>41326.987974537034</v>
      </c>
      <c r="T1960" s="17">
        <f t="shared" si="153"/>
        <v>41356.94630787037</v>
      </c>
      <c r="U1960" s="25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7">
        <f t="shared" si="151"/>
        <v>36.97</v>
      </c>
      <c r="P1961" t="s">
        <v>8293</v>
      </c>
      <c r="Q1961" s="13" t="s">
        <v>8316</v>
      </c>
      <c r="R1961" t="s">
        <v>8346</v>
      </c>
      <c r="S1961" s="17">
        <f t="shared" si="152"/>
        <v>41871.845601851855</v>
      </c>
      <c r="T1961" s="17">
        <f t="shared" si="153"/>
        <v>41913</v>
      </c>
      <c r="U1961" s="25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7">
        <f t="shared" si="151"/>
        <v>2500.9699999999998</v>
      </c>
      <c r="P1962" t="s">
        <v>8293</v>
      </c>
      <c r="Q1962" s="13" t="s">
        <v>8316</v>
      </c>
      <c r="R1962" t="s">
        <v>8346</v>
      </c>
      <c r="S1962" s="17">
        <f t="shared" si="152"/>
        <v>41964.362743055557</v>
      </c>
      <c r="T1962" s="17">
        <f t="shared" si="153"/>
        <v>41994.362743055557</v>
      </c>
      <c r="U1962" s="25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7">
        <f t="shared" si="151"/>
        <v>67.69</v>
      </c>
      <c r="P1963" t="s">
        <v>8293</v>
      </c>
      <c r="Q1963" s="13" t="s">
        <v>8316</v>
      </c>
      <c r="R1963" t="s">
        <v>8346</v>
      </c>
      <c r="S1963" s="17">
        <f t="shared" si="152"/>
        <v>41148.194641203707</v>
      </c>
      <c r="T1963" s="17">
        <f t="shared" si="153"/>
        <v>41188.165972222225</v>
      </c>
      <c r="U1963" s="25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7">
        <f t="shared" si="151"/>
        <v>63.05</v>
      </c>
      <c r="P1964" t="s">
        <v>8293</v>
      </c>
      <c r="Q1964" s="13" t="s">
        <v>8316</v>
      </c>
      <c r="R1964" t="s">
        <v>8346</v>
      </c>
      <c r="S1964" s="17">
        <f t="shared" si="152"/>
        <v>41742.780509259261</v>
      </c>
      <c r="T1964" s="17">
        <f t="shared" si="153"/>
        <v>41772.780509259261</v>
      </c>
      <c r="U1964" s="25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7">
        <f t="shared" si="151"/>
        <v>117.6</v>
      </c>
      <c r="P1965" t="s">
        <v>8293</v>
      </c>
      <c r="Q1965" s="13" t="s">
        <v>8316</v>
      </c>
      <c r="R1965" t="s">
        <v>8346</v>
      </c>
      <c r="S1965" s="17">
        <f t="shared" si="152"/>
        <v>41863.429791666669</v>
      </c>
      <c r="T1965" s="17">
        <f t="shared" si="153"/>
        <v>41898.429791666669</v>
      </c>
      <c r="U1965" s="2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7">
        <f t="shared" si="151"/>
        <v>180.75</v>
      </c>
      <c r="P1966" t="s">
        <v>8293</v>
      </c>
      <c r="Q1966" s="13" t="s">
        <v>8316</v>
      </c>
      <c r="R1966" t="s">
        <v>8346</v>
      </c>
      <c r="S1966" s="17">
        <f t="shared" si="152"/>
        <v>42452.272824074069</v>
      </c>
      <c r="T1966" s="17">
        <f t="shared" si="153"/>
        <v>42482.272824074069</v>
      </c>
      <c r="U1966" s="25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7">
        <f t="shared" si="151"/>
        <v>127.32</v>
      </c>
      <c r="P1967" t="s">
        <v>8293</v>
      </c>
      <c r="Q1967" s="13" t="s">
        <v>8316</v>
      </c>
      <c r="R1967" t="s">
        <v>8346</v>
      </c>
      <c r="S1967" s="17">
        <f t="shared" si="152"/>
        <v>40898.089236111111</v>
      </c>
      <c r="T1967" s="17">
        <f t="shared" si="153"/>
        <v>40920.041666666664</v>
      </c>
      <c r="U1967" s="25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7">
        <f t="shared" si="151"/>
        <v>136.63999999999999</v>
      </c>
      <c r="P1968" t="s">
        <v>8293</v>
      </c>
      <c r="Q1968" s="13" t="s">
        <v>8316</v>
      </c>
      <c r="R1968" t="s">
        <v>8346</v>
      </c>
      <c r="S1968" s="17">
        <f t="shared" si="152"/>
        <v>41835.540486111109</v>
      </c>
      <c r="T1968" s="17">
        <f t="shared" si="153"/>
        <v>41865.540486111109</v>
      </c>
      <c r="U1968" s="25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7">
        <f t="shared" si="151"/>
        <v>182.78</v>
      </c>
      <c r="P1969" t="s">
        <v>8293</v>
      </c>
      <c r="Q1969" s="13" t="s">
        <v>8316</v>
      </c>
      <c r="R1969" t="s">
        <v>8346</v>
      </c>
      <c r="S1969" s="17">
        <f t="shared" si="152"/>
        <v>41730.663530092592</v>
      </c>
      <c r="T1969" s="17">
        <f t="shared" si="153"/>
        <v>41760.663530092592</v>
      </c>
      <c r="U1969" s="25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7">
        <f t="shared" si="151"/>
        <v>279.38</v>
      </c>
      <c r="P1970" t="s">
        <v>8293</v>
      </c>
      <c r="Q1970" s="13" t="s">
        <v>8316</v>
      </c>
      <c r="R1970" t="s">
        <v>8346</v>
      </c>
      <c r="S1970" s="17">
        <f t="shared" si="152"/>
        <v>42676.586979166663</v>
      </c>
      <c r="T1970" s="17">
        <f t="shared" si="153"/>
        <v>42707.628645833334</v>
      </c>
      <c r="U1970" s="25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7">
        <f t="shared" si="151"/>
        <v>61.38</v>
      </c>
      <c r="P1971" t="s">
        <v>8293</v>
      </c>
      <c r="Q1971" s="13" t="s">
        <v>8316</v>
      </c>
      <c r="R1971" t="s">
        <v>8346</v>
      </c>
      <c r="S1971" s="17">
        <f t="shared" si="152"/>
        <v>42557.792453703703</v>
      </c>
      <c r="T1971" s="17">
        <f t="shared" si="153"/>
        <v>42587.792453703703</v>
      </c>
      <c r="U1971" s="25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7">
        <f t="shared" si="151"/>
        <v>80.73</v>
      </c>
      <c r="P1972" t="s">
        <v>8293</v>
      </c>
      <c r="Q1972" s="13" t="s">
        <v>8316</v>
      </c>
      <c r="R1972" t="s">
        <v>8346</v>
      </c>
      <c r="S1972" s="17">
        <f t="shared" si="152"/>
        <v>41324.193298611113</v>
      </c>
      <c r="T1972" s="17">
        <f t="shared" si="153"/>
        <v>41384.151631944449</v>
      </c>
      <c r="U1972" s="25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7">
        <f t="shared" si="151"/>
        <v>272.36</v>
      </c>
      <c r="P1973" t="s">
        <v>8293</v>
      </c>
      <c r="Q1973" s="13" t="s">
        <v>8316</v>
      </c>
      <c r="R1973" t="s">
        <v>8346</v>
      </c>
      <c r="S1973" s="17">
        <f t="shared" si="152"/>
        <v>41561.500706018516</v>
      </c>
      <c r="T1973" s="17">
        <f t="shared" si="153"/>
        <v>41593.166666666664</v>
      </c>
      <c r="U1973" s="25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7">
        <f t="shared" si="151"/>
        <v>70.849999999999994</v>
      </c>
      <c r="P1974" t="s">
        <v>8293</v>
      </c>
      <c r="Q1974" s="13" t="s">
        <v>8316</v>
      </c>
      <c r="R1974" t="s">
        <v>8346</v>
      </c>
      <c r="S1974" s="17">
        <f t="shared" si="152"/>
        <v>41201.012083333335</v>
      </c>
      <c r="T1974" s="17">
        <f t="shared" si="153"/>
        <v>41231.053749999999</v>
      </c>
      <c r="U1974" s="25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7">
        <f t="shared" si="151"/>
        <v>247.94</v>
      </c>
      <c r="P1975" t="s">
        <v>8293</v>
      </c>
      <c r="Q1975" s="13" t="s">
        <v>8316</v>
      </c>
      <c r="R1975" t="s">
        <v>8346</v>
      </c>
      <c r="S1975" s="17">
        <f t="shared" si="152"/>
        <v>42549.722962962958</v>
      </c>
      <c r="T1975" s="17">
        <f t="shared" si="153"/>
        <v>42588.291666666672</v>
      </c>
      <c r="U1975" s="2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7">
        <f t="shared" si="151"/>
        <v>186.81</v>
      </c>
      <c r="P1976" t="s">
        <v>8293</v>
      </c>
      <c r="Q1976" s="13" t="s">
        <v>8316</v>
      </c>
      <c r="R1976" t="s">
        <v>8346</v>
      </c>
      <c r="S1976" s="17">
        <f t="shared" si="152"/>
        <v>41445.334131944444</v>
      </c>
      <c r="T1976" s="17">
        <f t="shared" si="153"/>
        <v>41505.334131944444</v>
      </c>
      <c r="U1976" s="25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7">
        <f t="shared" si="151"/>
        <v>131.99</v>
      </c>
      <c r="P1977" t="s">
        <v>8293</v>
      </c>
      <c r="Q1977" s="13" t="s">
        <v>8316</v>
      </c>
      <c r="R1977" t="s">
        <v>8346</v>
      </c>
      <c r="S1977" s="17">
        <f t="shared" si="152"/>
        <v>41313.755219907405</v>
      </c>
      <c r="T1977" s="17">
        <f t="shared" si="153"/>
        <v>41343.755219907405</v>
      </c>
      <c r="U1977" s="25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7">
        <f t="shared" si="151"/>
        <v>29.31</v>
      </c>
      <c r="P1978" t="s">
        <v>8293</v>
      </c>
      <c r="Q1978" s="13" t="s">
        <v>8316</v>
      </c>
      <c r="R1978" t="s">
        <v>8346</v>
      </c>
      <c r="S1978" s="17">
        <f t="shared" si="152"/>
        <v>41438.899594907409</v>
      </c>
      <c r="T1978" s="17">
        <f t="shared" si="153"/>
        <v>41468.899594907409</v>
      </c>
      <c r="U1978" s="25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7">
        <f t="shared" si="151"/>
        <v>245.02</v>
      </c>
      <c r="P1979" t="s">
        <v>8293</v>
      </c>
      <c r="Q1979" s="13" t="s">
        <v>8316</v>
      </c>
      <c r="R1979" t="s">
        <v>8346</v>
      </c>
      <c r="S1979" s="17">
        <f t="shared" si="152"/>
        <v>42311.216898148152</v>
      </c>
      <c r="T1979" s="17">
        <f t="shared" si="153"/>
        <v>42357.332638888889</v>
      </c>
      <c r="U1979" s="25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7">
        <f t="shared" si="151"/>
        <v>1323.25</v>
      </c>
      <c r="P1980" t="s">
        <v>8293</v>
      </c>
      <c r="Q1980" s="13" t="s">
        <v>8316</v>
      </c>
      <c r="R1980" t="s">
        <v>8346</v>
      </c>
      <c r="S1980" s="17">
        <f t="shared" si="152"/>
        <v>41039.225601851853</v>
      </c>
      <c r="T1980" s="17">
        <f t="shared" si="153"/>
        <v>41072.291666666664</v>
      </c>
      <c r="U1980" s="25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7">
        <f t="shared" si="151"/>
        <v>282.66000000000003</v>
      </c>
      <c r="P1981" t="s">
        <v>8293</v>
      </c>
      <c r="Q1981" s="13" t="s">
        <v>8316</v>
      </c>
      <c r="R1981" t="s">
        <v>8346</v>
      </c>
      <c r="S1981" s="17">
        <f t="shared" si="152"/>
        <v>42290.460023148145</v>
      </c>
      <c r="T1981" s="17">
        <f t="shared" si="153"/>
        <v>42327.207638888889</v>
      </c>
      <c r="U1981" s="25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7">
        <f t="shared" si="151"/>
        <v>91.21</v>
      </c>
      <c r="P1982" t="s">
        <v>8293</v>
      </c>
      <c r="Q1982" s="13" t="s">
        <v>8316</v>
      </c>
      <c r="R1982" t="s">
        <v>8346</v>
      </c>
      <c r="S1982" s="17">
        <f t="shared" si="152"/>
        <v>42423.542384259257</v>
      </c>
      <c r="T1982" s="17">
        <f t="shared" si="153"/>
        <v>42463.500717592593</v>
      </c>
      <c r="U1982" s="25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7">
        <f t="shared" si="151"/>
        <v>31.75</v>
      </c>
      <c r="P1983" t="s">
        <v>8294</v>
      </c>
      <c r="Q1983" s="13" t="s">
        <v>8335</v>
      </c>
      <c r="R1983" t="s">
        <v>8347</v>
      </c>
      <c r="S1983" s="17">
        <f t="shared" si="152"/>
        <v>41799.725289351853</v>
      </c>
      <c r="T1983" s="17">
        <f t="shared" si="153"/>
        <v>41829.725289351853</v>
      </c>
      <c r="U1983" s="25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7">
        <f t="shared" si="151"/>
        <v>0</v>
      </c>
      <c r="P1984" t="s">
        <v>8294</v>
      </c>
      <c r="Q1984" s="13" t="s">
        <v>8335</v>
      </c>
      <c r="R1984" t="s">
        <v>8347</v>
      </c>
      <c r="S1984" s="17">
        <f t="shared" si="152"/>
        <v>42678.586655092593</v>
      </c>
      <c r="T1984" s="17">
        <f t="shared" si="153"/>
        <v>42708.628321759257</v>
      </c>
      <c r="U1984" s="25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7">
        <f t="shared" si="151"/>
        <v>88.69</v>
      </c>
      <c r="P1985" t="s">
        <v>8294</v>
      </c>
      <c r="Q1985" s="13" t="s">
        <v>8335</v>
      </c>
      <c r="R1985" t="s">
        <v>8347</v>
      </c>
      <c r="S1985" s="17">
        <f t="shared" si="152"/>
        <v>42593.011782407411</v>
      </c>
      <c r="T1985" s="17">
        <f t="shared" si="153"/>
        <v>42615.291666666672</v>
      </c>
      <c r="U1985" s="2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7">
        <f t="shared" ref="O1986:O2049" si="156">IFERROR(ROUND(E1986/M1986,2),0)</f>
        <v>453.14</v>
      </c>
      <c r="P1986" t="s">
        <v>8294</v>
      </c>
      <c r="Q1986" s="13" t="s">
        <v>8335</v>
      </c>
      <c r="R1986" t="s">
        <v>8347</v>
      </c>
      <c r="S1986" s="17">
        <f t="shared" si="152"/>
        <v>41913.790289351848</v>
      </c>
      <c r="T1986" s="17">
        <f t="shared" si="153"/>
        <v>41973.831956018519</v>
      </c>
      <c r="U1986" s="25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7">
        <f t="shared" si="156"/>
        <v>12.75</v>
      </c>
      <c r="P1987" t="s">
        <v>8294</v>
      </c>
      <c r="Q1987" s="13" t="s">
        <v>8335</v>
      </c>
      <c r="R1987" t="s">
        <v>8347</v>
      </c>
      <c r="S1987" s="17">
        <f t="shared" ref="S1987:S2050" si="157">(((K1987/60)/60)/24)+DATE(1970,1,1)</f>
        <v>42555.698738425926</v>
      </c>
      <c r="T1987" s="17">
        <f t="shared" ref="T1987:T2050" si="158">(((J1987/60)/60)/24)+DATE(1970,1,1)</f>
        <v>42584.958333333328</v>
      </c>
      <c r="U1987" s="25">
        <f t="shared" si="154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7">
        <f t="shared" si="156"/>
        <v>1</v>
      </c>
      <c r="P1988" t="s">
        <v>8294</v>
      </c>
      <c r="Q1988" s="13" t="s">
        <v>8335</v>
      </c>
      <c r="R1988" t="s">
        <v>8347</v>
      </c>
      <c r="S1988" s="17">
        <f t="shared" si="157"/>
        <v>42413.433831018512</v>
      </c>
      <c r="T1988" s="17">
        <f t="shared" si="158"/>
        <v>42443.392164351855</v>
      </c>
      <c r="U1988" s="25">
        <f t="shared" ref="U1988:U2051" si="159">YEAR(S1988)</f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7">
        <f t="shared" si="156"/>
        <v>83.43</v>
      </c>
      <c r="P1989" t="s">
        <v>8294</v>
      </c>
      <c r="Q1989" s="13" t="s">
        <v>8335</v>
      </c>
      <c r="R1989" t="s">
        <v>8347</v>
      </c>
      <c r="S1989" s="17">
        <f t="shared" si="157"/>
        <v>42034.639768518522</v>
      </c>
      <c r="T1989" s="17">
        <f t="shared" si="158"/>
        <v>42064.639768518522</v>
      </c>
      <c r="U1989" s="25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7">
        <f t="shared" si="156"/>
        <v>25</v>
      </c>
      <c r="P1990" t="s">
        <v>8294</v>
      </c>
      <c r="Q1990" s="13" t="s">
        <v>8335</v>
      </c>
      <c r="R1990" t="s">
        <v>8347</v>
      </c>
      <c r="S1990" s="17">
        <f t="shared" si="157"/>
        <v>42206.763217592597</v>
      </c>
      <c r="T1990" s="17">
        <f t="shared" si="158"/>
        <v>42236.763217592597</v>
      </c>
      <c r="U1990" s="25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7">
        <f t="shared" si="156"/>
        <v>50</v>
      </c>
      <c r="P1991" t="s">
        <v>8294</v>
      </c>
      <c r="Q1991" s="13" t="s">
        <v>8335</v>
      </c>
      <c r="R1991" t="s">
        <v>8347</v>
      </c>
      <c r="S1991" s="17">
        <f t="shared" si="157"/>
        <v>42685.680648148147</v>
      </c>
      <c r="T1991" s="17">
        <f t="shared" si="158"/>
        <v>42715.680648148147</v>
      </c>
      <c r="U1991" s="25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7">
        <f t="shared" si="156"/>
        <v>101.8</v>
      </c>
      <c r="P1992" t="s">
        <v>8294</v>
      </c>
      <c r="Q1992" s="13" t="s">
        <v>8335</v>
      </c>
      <c r="R1992" t="s">
        <v>8347</v>
      </c>
      <c r="S1992" s="17">
        <f t="shared" si="157"/>
        <v>42398.195972222224</v>
      </c>
      <c r="T1992" s="17">
        <f t="shared" si="158"/>
        <v>42413.195972222224</v>
      </c>
      <c r="U1992" s="25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7">
        <f t="shared" si="156"/>
        <v>46.67</v>
      </c>
      <c r="P1993" t="s">
        <v>8294</v>
      </c>
      <c r="Q1993" s="13" t="s">
        <v>8335</v>
      </c>
      <c r="R1993" t="s">
        <v>8347</v>
      </c>
      <c r="S1993" s="17">
        <f t="shared" si="157"/>
        <v>42167.89335648148</v>
      </c>
      <c r="T1993" s="17">
        <f t="shared" si="158"/>
        <v>42188.89335648148</v>
      </c>
      <c r="U1993" s="25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7">
        <f t="shared" si="156"/>
        <v>1</v>
      </c>
      <c r="P1994" t="s">
        <v>8294</v>
      </c>
      <c r="Q1994" s="13" t="s">
        <v>8335</v>
      </c>
      <c r="R1994" t="s">
        <v>8347</v>
      </c>
      <c r="S1994" s="17">
        <f t="shared" si="157"/>
        <v>42023.143414351856</v>
      </c>
      <c r="T1994" s="17">
        <f t="shared" si="158"/>
        <v>42053.143414351856</v>
      </c>
      <c r="U1994" s="25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7">
        <f t="shared" si="156"/>
        <v>0</v>
      </c>
      <c r="P1995" t="s">
        <v>8294</v>
      </c>
      <c r="Q1995" s="13" t="s">
        <v>8335</v>
      </c>
      <c r="R1995" t="s">
        <v>8347</v>
      </c>
      <c r="S1995" s="17">
        <f t="shared" si="157"/>
        <v>42329.58839120371</v>
      </c>
      <c r="T1995" s="17">
        <f t="shared" si="158"/>
        <v>42359.58839120371</v>
      </c>
      <c r="U1995" s="2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7">
        <f t="shared" si="156"/>
        <v>0</v>
      </c>
      <c r="P1996" t="s">
        <v>8294</v>
      </c>
      <c r="Q1996" s="13" t="s">
        <v>8335</v>
      </c>
      <c r="R1996" t="s">
        <v>8347</v>
      </c>
      <c r="S1996" s="17">
        <f t="shared" si="157"/>
        <v>42651.006273148145</v>
      </c>
      <c r="T1996" s="17">
        <f t="shared" si="158"/>
        <v>42711.047939814816</v>
      </c>
      <c r="U1996" s="25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7">
        <f t="shared" si="156"/>
        <v>26</v>
      </c>
      <c r="P1997" t="s">
        <v>8294</v>
      </c>
      <c r="Q1997" s="13" t="s">
        <v>8335</v>
      </c>
      <c r="R1997" t="s">
        <v>8347</v>
      </c>
      <c r="S1997" s="17">
        <f t="shared" si="157"/>
        <v>42181.902037037042</v>
      </c>
      <c r="T1997" s="17">
        <f t="shared" si="158"/>
        <v>42201.902037037042</v>
      </c>
      <c r="U1997" s="25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7">
        <f t="shared" si="156"/>
        <v>0</v>
      </c>
      <c r="P1998" t="s">
        <v>8294</v>
      </c>
      <c r="Q1998" s="13" t="s">
        <v>8335</v>
      </c>
      <c r="R1998" t="s">
        <v>8347</v>
      </c>
      <c r="S1998" s="17">
        <f t="shared" si="157"/>
        <v>41800.819571759261</v>
      </c>
      <c r="T1998" s="17">
        <f t="shared" si="158"/>
        <v>41830.819571759261</v>
      </c>
      <c r="U1998" s="25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7">
        <f t="shared" si="156"/>
        <v>0</v>
      </c>
      <c r="P1999" t="s">
        <v>8294</v>
      </c>
      <c r="Q1999" s="13" t="s">
        <v>8335</v>
      </c>
      <c r="R1999" t="s">
        <v>8347</v>
      </c>
      <c r="S1999" s="17">
        <f t="shared" si="157"/>
        <v>41847.930694444447</v>
      </c>
      <c r="T1999" s="17">
        <f t="shared" si="158"/>
        <v>41877.930694444447</v>
      </c>
      <c r="U1999" s="25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7">
        <f t="shared" si="156"/>
        <v>218.33</v>
      </c>
      <c r="P2000" t="s">
        <v>8294</v>
      </c>
      <c r="Q2000" s="13" t="s">
        <v>8335</v>
      </c>
      <c r="R2000" t="s">
        <v>8347</v>
      </c>
      <c r="S2000" s="17">
        <f t="shared" si="157"/>
        <v>41807.118495370371</v>
      </c>
      <c r="T2000" s="17">
        <f t="shared" si="158"/>
        <v>41852.118495370371</v>
      </c>
      <c r="U2000" s="25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7">
        <f t="shared" si="156"/>
        <v>33.71</v>
      </c>
      <c r="P2001" t="s">
        <v>8294</v>
      </c>
      <c r="Q2001" s="13" t="s">
        <v>8335</v>
      </c>
      <c r="R2001" t="s">
        <v>8347</v>
      </c>
      <c r="S2001" s="17">
        <f t="shared" si="157"/>
        <v>41926.482731481483</v>
      </c>
      <c r="T2001" s="17">
        <f t="shared" si="158"/>
        <v>41956.524398148147</v>
      </c>
      <c r="U2001" s="25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7">
        <f t="shared" si="156"/>
        <v>25</v>
      </c>
      <c r="P2002" t="s">
        <v>8294</v>
      </c>
      <c r="Q2002" s="13" t="s">
        <v>8335</v>
      </c>
      <c r="R2002" t="s">
        <v>8347</v>
      </c>
      <c r="S2002" s="17">
        <f t="shared" si="157"/>
        <v>42345.951539351852</v>
      </c>
      <c r="T2002" s="17">
        <f t="shared" si="158"/>
        <v>42375.951539351852</v>
      </c>
      <c r="U2002" s="25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7">
        <f t="shared" si="156"/>
        <v>128.38999999999999</v>
      </c>
      <c r="P2003" t="s">
        <v>8293</v>
      </c>
      <c r="Q2003" s="13" t="s">
        <v>8316</v>
      </c>
      <c r="R2003" t="s">
        <v>8346</v>
      </c>
      <c r="S2003" s="17">
        <f t="shared" si="157"/>
        <v>42136.209675925929</v>
      </c>
      <c r="T2003" s="17">
        <f t="shared" si="158"/>
        <v>42167.833333333328</v>
      </c>
      <c r="U2003" s="25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7">
        <f t="shared" si="156"/>
        <v>78.83</v>
      </c>
      <c r="P2004" t="s">
        <v>8293</v>
      </c>
      <c r="Q2004" s="13" t="s">
        <v>8316</v>
      </c>
      <c r="R2004" t="s">
        <v>8346</v>
      </c>
      <c r="S2004" s="17">
        <f t="shared" si="157"/>
        <v>42728.71230324074</v>
      </c>
      <c r="T2004" s="17">
        <f t="shared" si="158"/>
        <v>42758.71230324074</v>
      </c>
      <c r="U2004" s="25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7">
        <f t="shared" si="156"/>
        <v>91.76</v>
      </c>
      <c r="P2005" t="s">
        <v>8293</v>
      </c>
      <c r="Q2005" s="13" t="s">
        <v>8316</v>
      </c>
      <c r="R2005" t="s">
        <v>8346</v>
      </c>
      <c r="S2005" s="17">
        <f t="shared" si="157"/>
        <v>40347.125601851854</v>
      </c>
      <c r="T2005" s="17">
        <f t="shared" si="158"/>
        <v>40361.958333333336</v>
      </c>
      <c r="U2005" s="2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7">
        <f t="shared" si="156"/>
        <v>331.1</v>
      </c>
      <c r="P2006" t="s">
        <v>8293</v>
      </c>
      <c r="Q2006" s="13" t="s">
        <v>8316</v>
      </c>
      <c r="R2006" t="s">
        <v>8346</v>
      </c>
      <c r="S2006" s="17">
        <f t="shared" si="157"/>
        <v>41800.604895833334</v>
      </c>
      <c r="T2006" s="17">
        <f t="shared" si="158"/>
        <v>41830.604895833334</v>
      </c>
      <c r="U2006" s="25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7">
        <f t="shared" si="156"/>
        <v>194.26</v>
      </c>
      <c r="P2007" t="s">
        <v>8293</v>
      </c>
      <c r="Q2007" s="13" t="s">
        <v>8316</v>
      </c>
      <c r="R2007" t="s">
        <v>8346</v>
      </c>
      <c r="S2007" s="17">
        <f t="shared" si="157"/>
        <v>41535.812708333331</v>
      </c>
      <c r="T2007" s="17">
        <f t="shared" si="158"/>
        <v>41563.165972222225</v>
      </c>
      <c r="U2007" s="25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7">
        <f t="shared" si="156"/>
        <v>408.98</v>
      </c>
      <c r="P2008" t="s">
        <v>8293</v>
      </c>
      <c r="Q2008" s="13" t="s">
        <v>8316</v>
      </c>
      <c r="R2008" t="s">
        <v>8346</v>
      </c>
      <c r="S2008" s="17">
        <f t="shared" si="157"/>
        <v>41941.500520833331</v>
      </c>
      <c r="T2008" s="17">
        <f t="shared" si="158"/>
        <v>41976.542187500003</v>
      </c>
      <c r="U2008" s="25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7">
        <f t="shared" si="156"/>
        <v>84.46</v>
      </c>
      <c r="P2009" t="s">
        <v>8293</v>
      </c>
      <c r="Q2009" s="13" t="s">
        <v>8316</v>
      </c>
      <c r="R2009" t="s">
        <v>8346</v>
      </c>
      <c r="S2009" s="17">
        <f t="shared" si="157"/>
        <v>40347.837800925925</v>
      </c>
      <c r="T2009" s="17">
        <f t="shared" si="158"/>
        <v>40414.166666666664</v>
      </c>
      <c r="U2009" s="25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7">
        <f t="shared" si="156"/>
        <v>44.85</v>
      </c>
      <c r="P2010" t="s">
        <v>8293</v>
      </c>
      <c r="Q2010" s="13" t="s">
        <v>8316</v>
      </c>
      <c r="R2010" t="s">
        <v>8346</v>
      </c>
      <c r="S2010" s="17">
        <f t="shared" si="157"/>
        <v>40761.604421296295</v>
      </c>
      <c r="T2010" s="17">
        <f t="shared" si="158"/>
        <v>40805.604421296295</v>
      </c>
      <c r="U2010" s="25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7">
        <f t="shared" si="156"/>
        <v>383.36</v>
      </c>
      <c r="P2011" t="s">
        <v>8293</v>
      </c>
      <c r="Q2011" s="13" t="s">
        <v>8316</v>
      </c>
      <c r="R2011" t="s">
        <v>8346</v>
      </c>
      <c r="S2011" s="17">
        <f t="shared" si="157"/>
        <v>42661.323414351849</v>
      </c>
      <c r="T2011" s="17">
        <f t="shared" si="158"/>
        <v>42697.365081018521</v>
      </c>
      <c r="U2011" s="25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7">
        <f t="shared" si="156"/>
        <v>55.28</v>
      </c>
      <c r="P2012" t="s">
        <v>8293</v>
      </c>
      <c r="Q2012" s="13" t="s">
        <v>8316</v>
      </c>
      <c r="R2012" t="s">
        <v>8346</v>
      </c>
      <c r="S2012" s="17">
        <f t="shared" si="157"/>
        <v>42570.996423611112</v>
      </c>
      <c r="T2012" s="17">
        <f t="shared" si="158"/>
        <v>42600.996423611112</v>
      </c>
      <c r="U2012" s="25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7">
        <f t="shared" si="156"/>
        <v>422.02</v>
      </c>
      <c r="P2013" t="s">
        <v>8293</v>
      </c>
      <c r="Q2013" s="13" t="s">
        <v>8316</v>
      </c>
      <c r="R2013" t="s">
        <v>8346</v>
      </c>
      <c r="S2013" s="17">
        <f t="shared" si="157"/>
        <v>42347.358483796299</v>
      </c>
      <c r="T2013" s="17">
        <f t="shared" si="158"/>
        <v>42380.958333333328</v>
      </c>
      <c r="U2013" s="25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7">
        <f t="shared" si="156"/>
        <v>64.180000000000007</v>
      </c>
      <c r="P2014" t="s">
        <v>8293</v>
      </c>
      <c r="Q2014" s="13" t="s">
        <v>8316</v>
      </c>
      <c r="R2014" t="s">
        <v>8346</v>
      </c>
      <c r="S2014" s="17">
        <f t="shared" si="157"/>
        <v>42010.822233796294</v>
      </c>
      <c r="T2014" s="17">
        <f t="shared" si="158"/>
        <v>42040.822233796294</v>
      </c>
      <c r="U2014" s="25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7">
        <f t="shared" si="156"/>
        <v>173.58</v>
      </c>
      <c r="P2015" t="s">
        <v>8293</v>
      </c>
      <c r="Q2015" s="13" t="s">
        <v>8316</v>
      </c>
      <c r="R2015" t="s">
        <v>8346</v>
      </c>
      <c r="S2015" s="17">
        <f t="shared" si="157"/>
        <v>42499.960810185185</v>
      </c>
      <c r="T2015" s="17">
        <f t="shared" si="158"/>
        <v>42559.960810185185</v>
      </c>
      <c r="U2015" s="2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7">
        <f t="shared" si="156"/>
        <v>88.6</v>
      </c>
      <c r="P2016" t="s">
        <v>8293</v>
      </c>
      <c r="Q2016" s="13" t="s">
        <v>8316</v>
      </c>
      <c r="R2016" t="s">
        <v>8346</v>
      </c>
      <c r="S2016" s="17">
        <f t="shared" si="157"/>
        <v>41324.214571759258</v>
      </c>
      <c r="T2016" s="17">
        <f t="shared" si="158"/>
        <v>41358.172905092593</v>
      </c>
      <c r="U2016" s="25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7">
        <f t="shared" si="156"/>
        <v>50.22</v>
      </c>
      <c r="P2017" t="s">
        <v>8293</v>
      </c>
      <c r="Q2017" s="13" t="s">
        <v>8316</v>
      </c>
      <c r="R2017" t="s">
        <v>8346</v>
      </c>
      <c r="S2017" s="17">
        <f t="shared" si="157"/>
        <v>40765.876886574071</v>
      </c>
      <c r="T2017" s="17">
        <f t="shared" si="158"/>
        <v>40795.876886574071</v>
      </c>
      <c r="U2017" s="25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7">
        <f t="shared" si="156"/>
        <v>192.39</v>
      </c>
      <c r="P2018" t="s">
        <v>8293</v>
      </c>
      <c r="Q2018" s="13" t="s">
        <v>8316</v>
      </c>
      <c r="R2018" t="s">
        <v>8346</v>
      </c>
      <c r="S2018" s="17">
        <f t="shared" si="157"/>
        <v>41312.88077546296</v>
      </c>
      <c r="T2018" s="17">
        <f t="shared" si="158"/>
        <v>41342.88077546296</v>
      </c>
      <c r="U2018" s="25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7">
        <f t="shared" si="156"/>
        <v>73.42</v>
      </c>
      <c r="P2019" t="s">
        <v>8293</v>
      </c>
      <c r="Q2019" s="13" t="s">
        <v>8316</v>
      </c>
      <c r="R2019" t="s">
        <v>8346</v>
      </c>
      <c r="S2019" s="17">
        <f t="shared" si="157"/>
        <v>40961.057349537034</v>
      </c>
      <c r="T2019" s="17">
        <f t="shared" si="158"/>
        <v>40992.166666666664</v>
      </c>
      <c r="U2019" s="25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7">
        <f t="shared" si="156"/>
        <v>147.68</v>
      </c>
      <c r="P2020" t="s">
        <v>8293</v>
      </c>
      <c r="Q2020" s="13" t="s">
        <v>8316</v>
      </c>
      <c r="R2020" t="s">
        <v>8346</v>
      </c>
      <c r="S2020" s="17">
        <f t="shared" si="157"/>
        <v>42199.365844907406</v>
      </c>
      <c r="T2020" s="17">
        <f t="shared" si="158"/>
        <v>42229.365844907406</v>
      </c>
      <c r="U2020" s="25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7">
        <f t="shared" si="156"/>
        <v>108.97</v>
      </c>
      <c r="P2021" t="s">
        <v>8293</v>
      </c>
      <c r="Q2021" s="13" t="s">
        <v>8316</v>
      </c>
      <c r="R2021" t="s">
        <v>8346</v>
      </c>
      <c r="S2021" s="17">
        <f t="shared" si="157"/>
        <v>42605.70857638889</v>
      </c>
      <c r="T2021" s="17">
        <f t="shared" si="158"/>
        <v>42635.70857638889</v>
      </c>
      <c r="U2021" s="25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7">
        <f t="shared" si="156"/>
        <v>23.65</v>
      </c>
      <c r="P2022" t="s">
        <v>8293</v>
      </c>
      <c r="Q2022" s="13" t="s">
        <v>8316</v>
      </c>
      <c r="R2022" t="s">
        <v>8346</v>
      </c>
      <c r="S2022" s="17">
        <f t="shared" si="157"/>
        <v>41737.097499999996</v>
      </c>
      <c r="T2022" s="17">
        <f t="shared" si="158"/>
        <v>41773.961111111108</v>
      </c>
      <c r="U2022" s="25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7">
        <f t="shared" si="156"/>
        <v>147.94999999999999</v>
      </c>
      <c r="P2023" t="s">
        <v>8293</v>
      </c>
      <c r="Q2023" s="13" t="s">
        <v>8316</v>
      </c>
      <c r="R2023" t="s">
        <v>8346</v>
      </c>
      <c r="S2023" s="17">
        <f t="shared" si="157"/>
        <v>41861.070567129631</v>
      </c>
      <c r="T2023" s="17">
        <f t="shared" si="158"/>
        <v>41906.070567129631</v>
      </c>
      <c r="U2023" s="25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7">
        <f t="shared" si="156"/>
        <v>385.04</v>
      </c>
      <c r="P2024" t="s">
        <v>8293</v>
      </c>
      <c r="Q2024" s="13" t="s">
        <v>8316</v>
      </c>
      <c r="R2024" t="s">
        <v>8346</v>
      </c>
      <c r="S2024" s="17">
        <f t="shared" si="157"/>
        <v>42502.569120370375</v>
      </c>
      <c r="T2024" s="17">
        <f t="shared" si="158"/>
        <v>42532.569120370375</v>
      </c>
      <c r="U2024" s="25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7">
        <f t="shared" si="156"/>
        <v>457.39</v>
      </c>
      <c r="P2025" t="s">
        <v>8293</v>
      </c>
      <c r="Q2025" s="13" t="s">
        <v>8316</v>
      </c>
      <c r="R2025" t="s">
        <v>8346</v>
      </c>
      <c r="S2025" s="17">
        <f t="shared" si="157"/>
        <v>42136.420752314814</v>
      </c>
      <c r="T2025" s="17">
        <f t="shared" si="158"/>
        <v>42166.420752314814</v>
      </c>
      <c r="U2025" s="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7">
        <f t="shared" si="156"/>
        <v>222.99</v>
      </c>
      <c r="P2026" t="s">
        <v>8293</v>
      </c>
      <c r="Q2026" s="13" t="s">
        <v>8316</v>
      </c>
      <c r="R2026" t="s">
        <v>8346</v>
      </c>
      <c r="S2026" s="17">
        <f t="shared" si="157"/>
        <v>41099.966944444444</v>
      </c>
      <c r="T2026" s="17">
        <f t="shared" si="158"/>
        <v>41134.125</v>
      </c>
      <c r="U2026" s="25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7">
        <f t="shared" si="156"/>
        <v>220.74</v>
      </c>
      <c r="P2027" t="s">
        <v>8293</v>
      </c>
      <c r="Q2027" s="13" t="s">
        <v>8316</v>
      </c>
      <c r="R2027" t="s">
        <v>8346</v>
      </c>
      <c r="S2027" s="17">
        <f t="shared" si="157"/>
        <v>42136.184560185182</v>
      </c>
      <c r="T2027" s="17">
        <f t="shared" si="158"/>
        <v>42166.184560185182</v>
      </c>
      <c r="U2027" s="25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7">
        <f t="shared" si="156"/>
        <v>73.5</v>
      </c>
      <c r="P2028" t="s">
        <v>8293</v>
      </c>
      <c r="Q2028" s="13" t="s">
        <v>8316</v>
      </c>
      <c r="R2028" t="s">
        <v>8346</v>
      </c>
      <c r="S2028" s="17">
        <f t="shared" si="157"/>
        <v>41704.735937500001</v>
      </c>
      <c r="T2028" s="17">
        <f t="shared" si="158"/>
        <v>41750.165972222225</v>
      </c>
      <c r="U2028" s="25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7">
        <f t="shared" si="156"/>
        <v>223.1</v>
      </c>
      <c r="P2029" t="s">
        <v>8293</v>
      </c>
      <c r="Q2029" s="13" t="s">
        <v>8316</v>
      </c>
      <c r="R2029" t="s">
        <v>8346</v>
      </c>
      <c r="S2029" s="17">
        <f t="shared" si="157"/>
        <v>42048.813877314817</v>
      </c>
      <c r="T2029" s="17">
        <f t="shared" si="158"/>
        <v>42093.772210648152</v>
      </c>
      <c r="U2029" s="25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7">
        <f t="shared" si="156"/>
        <v>47.91</v>
      </c>
      <c r="P2030" t="s">
        <v>8293</v>
      </c>
      <c r="Q2030" s="13" t="s">
        <v>8316</v>
      </c>
      <c r="R2030" t="s">
        <v>8346</v>
      </c>
      <c r="S2030" s="17">
        <f t="shared" si="157"/>
        <v>40215.919050925928</v>
      </c>
      <c r="T2030" s="17">
        <f t="shared" si="158"/>
        <v>40252.913194444445</v>
      </c>
      <c r="U2030" s="25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7">
        <f t="shared" si="156"/>
        <v>96.06</v>
      </c>
      <c r="P2031" t="s">
        <v>8293</v>
      </c>
      <c r="Q2031" s="13" t="s">
        <v>8316</v>
      </c>
      <c r="R2031" t="s">
        <v>8346</v>
      </c>
      <c r="S2031" s="17">
        <f t="shared" si="157"/>
        <v>41848.021770833337</v>
      </c>
      <c r="T2031" s="17">
        <f t="shared" si="158"/>
        <v>41878.021770833337</v>
      </c>
      <c r="U2031" s="25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7">
        <f t="shared" si="156"/>
        <v>118.61</v>
      </c>
      <c r="P2032" t="s">
        <v>8293</v>
      </c>
      <c r="Q2032" s="13" t="s">
        <v>8316</v>
      </c>
      <c r="R2032" t="s">
        <v>8346</v>
      </c>
      <c r="S2032" s="17">
        <f t="shared" si="157"/>
        <v>41212.996481481481</v>
      </c>
      <c r="T2032" s="17">
        <f t="shared" si="158"/>
        <v>41242.996481481481</v>
      </c>
      <c r="U2032" s="25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7">
        <f t="shared" si="156"/>
        <v>118.45</v>
      </c>
      <c r="P2033" t="s">
        <v>8293</v>
      </c>
      <c r="Q2033" s="13" t="s">
        <v>8316</v>
      </c>
      <c r="R2033" t="s">
        <v>8346</v>
      </c>
      <c r="S2033" s="17">
        <f t="shared" si="157"/>
        <v>41975.329317129625</v>
      </c>
      <c r="T2033" s="17">
        <f t="shared" si="158"/>
        <v>42013.041666666672</v>
      </c>
      <c r="U2033" s="25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7">
        <f t="shared" si="156"/>
        <v>143.21</v>
      </c>
      <c r="P2034" t="s">
        <v>8293</v>
      </c>
      <c r="Q2034" s="13" t="s">
        <v>8316</v>
      </c>
      <c r="R2034" t="s">
        <v>8346</v>
      </c>
      <c r="S2034" s="17">
        <f t="shared" si="157"/>
        <v>42689.565671296295</v>
      </c>
      <c r="T2034" s="17">
        <f t="shared" si="158"/>
        <v>42719.208333333328</v>
      </c>
      <c r="U2034" s="25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7">
        <f t="shared" si="156"/>
        <v>282.72000000000003</v>
      </c>
      <c r="P2035" t="s">
        <v>8293</v>
      </c>
      <c r="Q2035" s="13" t="s">
        <v>8316</v>
      </c>
      <c r="R2035" t="s">
        <v>8346</v>
      </c>
      <c r="S2035" s="17">
        <f t="shared" si="157"/>
        <v>41725.082384259258</v>
      </c>
      <c r="T2035" s="17">
        <f t="shared" si="158"/>
        <v>41755.082384259258</v>
      </c>
      <c r="U2035" s="2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7">
        <f t="shared" si="156"/>
        <v>593.94000000000005</v>
      </c>
      <c r="P2036" t="s">
        <v>8293</v>
      </c>
      <c r="Q2036" s="13" t="s">
        <v>8316</v>
      </c>
      <c r="R2036" t="s">
        <v>8346</v>
      </c>
      <c r="S2036" s="17">
        <f t="shared" si="157"/>
        <v>42076.130011574074</v>
      </c>
      <c r="T2036" s="17">
        <f t="shared" si="158"/>
        <v>42131.290277777778</v>
      </c>
      <c r="U2036" s="25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7">
        <f t="shared" si="156"/>
        <v>262.16000000000003</v>
      </c>
      <c r="P2037" t="s">
        <v>8293</v>
      </c>
      <c r="Q2037" s="13" t="s">
        <v>8316</v>
      </c>
      <c r="R2037" t="s">
        <v>8346</v>
      </c>
      <c r="S2037" s="17">
        <f t="shared" si="157"/>
        <v>42311.625081018516</v>
      </c>
      <c r="T2037" s="17">
        <f t="shared" si="158"/>
        <v>42357.041666666672</v>
      </c>
      <c r="U2037" s="25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7">
        <f t="shared" si="156"/>
        <v>46.58</v>
      </c>
      <c r="P2038" t="s">
        <v>8293</v>
      </c>
      <c r="Q2038" s="13" t="s">
        <v>8316</v>
      </c>
      <c r="R2038" t="s">
        <v>8346</v>
      </c>
      <c r="S2038" s="17">
        <f t="shared" si="157"/>
        <v>41738.864803240744</v>
      </c>
      <c r="T2038" s="17">
        <f t="shared" si="158"/>
        <v>41768.864803240744</v>
      </c>
      <c r="U2038" s="25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7">
        <f t="shared" si="156"/>
        <v>70.040000000000006</v>
      </c>
      <c r="P2039" t="s">
        <v>8293</v>
      </c>
      <c r="Q2039" s="13" t="s">
        <v>8316</v>
      </c>
      <c r="R2039" t="s">
        <v>8346</v>
      </c>
      <c r="S2039" s="17">
        <f t="shared" si="157"/>
        <v>41578.210104166668</v>
      </c>
      <c r="T2039" s="17">
        <f t="shared" si="158"/>
        <v>41638.251770833333</v>
      </c>
      <c r="U2039" s="25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7">
        <f t="shared" si="156"/>
        <v>164.91</v>
      </c>
      <c r="P2040" t="s">
        <v>8293</v>
      </c>
      <c r="Q2040" s="13" t="s">
        <v>8316</v>
      </c>
      <c r="R2040" t="s">
        <v>8346</v>
      </c>
      <c r="S2040" s="17">
        <f t="shared" si="157"/>
        <v>41424.27107638889</v>
      </c>
      <c r="T2040" s="17">
        <f t="shared" si="158"/>
        <v>41456.75</v>
      </c>
      <c r="U2040" s="25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7">
        <f t="shared" si="156"/>
        <v>449.26</v>
      </c>
      <c r="P2041" t="s">
        <v>8293</v>
      </c>
      <c r="Q2041" s="13" t="s">
        <v>8316</v>
      </c>
      <c r="R2041" t="s">
        <v>8346</v>
      </c>
      <c r="S2041" s="17">
        <f t="shared" si="157"/>
        <v>42675.438946759255</v>
      </c>
      <c r="T2041" s="17">
        <f t="shared" si="158"/>
        <v>42705.207638888889</v>
      </c>
      <c r="U2041" s="25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7">
        <f t="shared" si="156"/>
        <v>27.47</v>
      </c>
      <c r="P2042" t="s">
        <v>8293</v>
      </c>
      <c r="Q2042" s="13" t="s">
        <v>8316</v>
      </c>
      <c r="R2042" t="s">
        <v>8346</v>
      </c>
      <c r="S2042" s="17">
        <f t="shared" si="157"/>
        <v>41578.927118055559</v>
      </c>
      <c r="T2042" s="17">
        <f t="shared" si="158"/>
        <v>41593.968784722223</v>
      </c>
      <c r="U2042" s="25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7">
        <f t="shared" si="156"/>
        <v>143.97999999999999</v>
      </c>
      <c r="P2043" t="s">
        <v>8293</v>
      </c>
      <c r="Q2043" s="13" t="s">
        <v>8316</v>
      </c>
      <c r="R2043" t="s">
        <v>8346</v>
      </c>
      <c r="S2043" s="17">
        <f t="shared" si="157"/>
        <v>42654.525775462964</v>
      </c>
      <c r="T2043" s="17">
        <f t="shared" si="158"/>
        <v>42684.567442129628</v>
      </c>
      <c r="U2043" s="25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7">
        <f t="shared" si="156"/>
        <v>88.24</v>
      </c>
      <c r="P2044" t="s">
        <v>8293</v>
      </c>
      <c r="Q2044" s="13" t="s">
        <v>8316</v>
      </c>
      <c r="R2044" t="s">
        <v>8346</v>
      </c>
      <c r="S2044" s="17">
        <f t="shared" si="157"/>
        <v>42331.708032407405</v>
      </c>
      <c r="T2044" s="17">
        <f t="shared" si="158"/>
        <v>42391.708032407405</v>
      </c>
      <c r="U2044" s="25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7">
        <f t="shared" si="156"/>
        <v>36.33</v>
      </c>
      <c r="P2045" t="s">
        <v>8293</v>
      </c>
      <c r="Q2045" s="13" t="s">
        <v>8316</v>
      </c>
      <c r="R2045" t="s">
        <v>8346</v>
      </c>
      <c r="S2045" s="17">
        <f t="shared" si="157"/>
        <v>42661.176817129628</v>
      </c>
      <c r="T2045" s="17">
        <f t="shared" si="158"/>
        <v>42715.207638888889</v>
      </c>
      <c r="U2045" s="2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7">
        <f t="shared" si="156"/>
        <v>90.18</v>
      </c>
      <c r="P2046" t="s">
        <v>8293</v>
      </c>
      <c r="Q2046" s="13" t="s">
        <v>8316</v>
      </c>
      <c r="R2046" t="s">
        <v>8346</v>
      </c>
      <c r="S2046" s="17">
        <f t="shared" si="157"/>
        <v>42138.684189814812</v>
      </c>
      <c r="T2046" s="17">
        <f t="shared" si="158"/>
        <v>42168.684189814812</v>
      </c>
      <c r="U2046" s="25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7">
        <f t="shared" si="156"/>
        <v>152.62</v>
      </c>
      <c r="P2047" t="s">
        <v>8293</v>
      </c>
      <c r="Q2047" s="13" t="s">
        <v>8316</v>
      </c>
      <c r="R2047" t="s">
        <v>8346</v>
      </c>
      <c r="S2047" s="17">
        <f t="shared" si="157"/>
        <v>41069.088506944441</v>
      </c>
      <c r="T2047" s="17">
        <f t="shared" si="158"/>
        <v>41099.088506944441</v>
      </c>
      <c r="U2047" s="25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7">
        <f t="shared" si="156"/>
        <v>55.81</v>
      </c>
      <c r="P2048" t="s">
        <v>8293</v>
      </c>
      <c r="Q2048" s="13" t="s">
        <v>8316</v>
      </c>
      <c r="R2048" t="s">
        <v>8346</v>
      </c>
      <c r="S2048" s="17">
        <f t="shared" si="157"/>
        <v>41387.171805555554</v>
      </c>
      <c r="T2048" s="17">
        <f t="shared" si="158"/>
        <v>41417.171805555554</v>
      </c>
      <c r="U2048" s="25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7">
        <f t="shared" si="156"/>
        <v>227.85</v>
      </c>
      <c r="P2049" t="s">
        <v>8293</v>
      </c>
      <c r="Q2049" s="13" t="s">
        <v>8316</v>
      </c>
      <c r="R2049" t="s">
        <v>8346</v>
      </c>
      <c r="S2049" s="17">
        <f t="shared" si="157"/>
        <v>42081.903587962966</v>
      </c>
      <c r="T2049" s="17">
        <f t="shared" si="158"/>
        <v>42111</v>
      </c>
      <c r="U2049" s="25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7">
        <f t="shared" ref="O2050:O2113" si="161">IFERROR(ROUND(E2050/M2050,2),0)</f>
        <v>91.83</v>
      </c>
      <c r="P2050" t="s">
        <v>8293</v>
      </c>
      <c r="Q2050" s="13" t="s">
        <v>8316</v>
      </c>
      <c r="R2050" t="s">
        <v>8346</v>
      </c>
      <c r="S2050" s="17">
        <f t="shared" si="157"/>
        <v>41387.651516203703</v>
      </c>
      <c r="T2050" s="17">
        <f t="shared" si="158"/>
        <v>41417.651516203703</v>
      </c>
      <c r="U2050" s="25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7">
        <f t="shared" si="161"/>
        <v>80.989999999999995</v>
      </c>
      <c r="P2051" t="s">
        <v>8293</v>
      </c>
      <c r="Q2051" s="13" t="s">
        <v>8316</v>
      </c>
      <c r="R2051" t="s">
        <v>8346</v>
      </c>
      <c r="S2051" s="17">
        <f t="shared" ref="S2051:S2114" si="162">(((K2051/60)/60)/24)+DATE(1970,1,1)</f>
        <v>41575.527349537035</v>
      </c>
      <c r="T2051" s="17">
        <f t="shared" ref="T2051:T2114" si="163">(((J2051/60)/60)/24)+DATE(1970,1,1)</f>
        <v>41610.957638888889</v>
      </c>
      <c r="U2051" s="25">
        <f t="shared" si="159"/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7">
        <f t="shared" si="161"/>
        <v>278.39</v>
      </c>
      <c r="P2052" t="s">
        <v>8293</v>
      </c>
      <c r="Q2052" s="13" t="s">
        <v>8316</v>
      </c>
      <c r="R2052" t="s">
        <v>8346</v>
      </c>
      <c r="S2052" s="17">
        <f t="shared" si="162"/>
        <v>42115.071504629625</v>
      </c>
      <c r="T2052" s="17">
        <f t="shared" si="163"/>
        <v>42155.071504629625</v>
      </c>
      <c r="U2052" s="25">
        <f t="shared" ref="U2052:U2115" si="164">YEAR(S2052)</f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7">
        <f t="shared" si="161"/>
        <v>43.1</v>
      </c>
      <c r="P2053" t="s">
        <v>8293</v>
      </c>
      <c r="Q2053" s="13" t="s">
        <v>8316</v>
      </c>
      <c r="R2053" t="s">
        <v>8346</v>
      </c>
      <c r="S2053" s="17">
        <f t="shared" si="162"/>
        <v>41604.022418981483</v>
      </c>
      <c r="T2053" s="17">
        <f t="shared" si="163"/>
        <v>41634.022418981483</v>
      </c>
      <c r="U2053" s="25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7">
        <f t="shared" si="161"/>
        <v>326.29000000000002</v>
      </c>
      <c r="P2054" t="s">
        <v>8293</v>
      </c>
      <c r="Q2054" s="13" t="s">
        <v>8316</v>
      </c>
      <c r="R2054" t="s">
        <v>8346</v>
      </c>
      <c r="S2054" s="17">
        <f t="shared" si="162"/>
        <v>42375.08394675926</v>
      </c>
      <c r="T2054" s="17">
        <f t="shared" si="163"/>
        <v>42420.08394675926</v>
      </c>
      <c r="U2054" s="25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7">
        <f t="shared" si="161"/>
        <v>41.74</v>
      </c>
      <c r="P2055" t="s">
        <v>8293</v>
      </c>
      <c r="Q2055" s="13" t="s">
        <v>8316</v>
      </c>
      <c r="R2055" t="s">
        <v>8346</v>
      </c>
      <c r="S2055" s="17">
        <f t="shared" si="162"/>
        <v>42303.617488425924</v>
      </c>
      <c r="T2055" s="17">
        <f t="shared" si="163"/>
        <v>42333.659155092595</v>
      </c>
      <c r="U2055" s="2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7">
        <f t="shared" si="161"/>
        <v>64.02</v>
      </c>
      <c r="P2056" t="s">
        <v>8293</v>
      </c>
      <c r="Q2056" s="13" t="s">
        <v>8316</v>
      </c>
      <c r="R2056" t="s">
        <v>8346</v>
      </c>
      <c r="S2056" s="17">
        <f t="shared" si="162"/>
        <v>41731.520949074074</v>
      </c>
      <c r="T2056" s="17">
        <f t="shared" si="163"/>
        <v>41761.520949074074</v>
      </c>
      <c r="U2056" s="25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7">
        <f t="shared" si="161"/>
        <v>99.46</v>
      </c>
      <c r="P2057" t="s">
        <v>8293</v>
      </c>
      <c r="Q2057" s="13" t="s">
        <v>8316</v>
      </c>
      <c r="R2057" t="s">
        <v>8346</v>
      </c>
      <c r="S2057" s="17">
        <f t="shared" si="162"/>
        <v>41946.674108796295</v>
      </c>
      <c r="T2057" s="17">
        <f t="shared" si="163"/>
        <v>41976.166666666672</v>
      </c>
      <c r="U2057" s="25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7">
        <f t="shared" si="161"/>
        <v>138.49</v>
      </c>
      <c r="P2058" t="s">
        <v>8293</v>
      </c>
      <c r="Q2058" s="13" t="s">
        <v>8316</v>
      </c>
      <c r="R2058" t="s">
        <v>8346</v>
      </c>
      <c r="S2058" s="17">
        <f t="shared" si="162"/>
        <v>41351.76090277778</v>
      </c>
      <c r="T2058" s="17">
        <f t="shared" si="163"/>
        <v>41381.76090277778</v>
      </c>
      <c r="U2058" s="25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7">
        <f t="shared" si="161"/>
        <v>45.55</v>
      </c>
      <c r="P2059" t="s">
        <v>8293</v>
      </c>
      <c r="Q2059" s="13" t="s">
        <v>8316</v>
      </c>
      <c r="R2059" t="s">
        <v>8346</v>
      </c>
      <c r="S2059" s="17">
        <f t="shared" si="162"/>
        <v>42396.494583333333</v>
      </c>
      <c r="T2059" s="17">
        <f t="shared" si="163"/>
        <v>42426.494583333333</v>
      </c>
      <c r="U2059" s="25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7">
        <f t="shared" si="161"/>
        <v>10.51</v>
      </c>
      <c r="P2060" t="s">
        <v>8293</v>
      </c>
      <c r="Q2060" s="13" t="s">
        <v>8316</v>
      </c>
      <c r="R2060" t="s">
        <v>8346</v>
      </c>
      <c r="S2060" s="17">
        <f t="shared" si="162"/>
        <v>42026.370717592596</v>
      </c>
      <c r="T2060" s="17">
        <f t="shared" si="163"/>
        <v>42065.833333333328</v>
      </c>
      <c r="U2060" s="25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7">
        <f t="shared" si="161"/>
        <v>114.77</v>
      </c>
      <c r="P2061" t="s">
        <v>8293</v>
      </c>
      <c r="Q2061" s="13" t="s">
        <v>8316</v>
      </c>
      <c r="R2061" t="s">
        <v>8346</v>
      </c>
      <c r="S2061" s="17">
        <f t="shared" si="162"/>
        <v>42361.602476851855</v>
      </c>
      <c r="T2061" s="17">
        <f t="shared" si="163"/>
        <v>42400.915972222225</v>
      </c>
      <c r="U2061" s="25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7">
        <f t="shared" si="161"/>
        <v>36</v>
      </c>
      <c r="P2062" t="s">
        <v>8293</v>
      </c>
      <c r="Q2062" s="13" t="s">
        <v>8316</v>
      </c>
      <c r="R2062" t="s">
        <v>8346</v>
      </c>
      <c r="S2062" s="17">
        <f t="shared" si="162"/>
        <v>41783.642939814818</v>
      </c>
      <c r="T2062" s="17">
        <f t="shared" si="163"/>
        <v>41843.642939814818</v>
      </c>
      <c r="U2062" s="25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7">
        <f t="shared" si="161"/>
        <v>154.16999999999999</v>
      </c>
      <c r="P2063" t="s">
        <v>8293</v>
      </c>
      <c r="Q2063" s="13" t="s">
        <v>8316</v>
      </c>
      <c r="R2063" t="s">
        <v>8346</v>
      </c>
      <c r="S2063" s="17">
        <f t="shared" si="162"/>
        <v>42705.764513888891</v>
      </c>
      <c r="T2063" s="17">
        <f t="shared" si="163"/>
        <v>42735.764513888891</v>
      </c>
      <c r="U2063" s="25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7">
        <f t="shared" si="161"/>
        <v>566.39</v>
      </c>
      <c r="P2064" t="s">
        <v>8293</v>
      </c>
      <c r="Q2064" s="13" t="s">
        <v>8316</v>
      </c>
      <c r="R2064" t="s">
        <v>8346</v>
      </c>
      <c r="S2064" s="17">
        <f t="shared" si="162"/>
        <v>42423.3830787037</v>
      </c>
      <c r="T2064" s="17">
        <f t="shared" si="163"/>
        <v>42453.341412037036</v>
      </c>
      <c r="U2064" s="25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7">
        <f t="shared" si="161"/>
        <v>120.86</v>
      </c>
      <c r="P2065" t="s">
        <v>8293</v>
      </c>
      <c r="Q2065" s="13" t="s">
        <v>8316</v>
      </c>
      <c r="R2065" t="s">
        <v>8346</v>
      </c>
      <c r="S2065" s="17">
        <f t="shared" si="162"/>
        <v>42472.73265046296</v>
      </c>
      <c r="T2065" s="17">
        <f t="shared" si="163"/>
        <v>42505.73265046296</v>
      </c>
      <c r="U2065" s="2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7">
        <f t="shared" si="161"/>
        <v>86.16</v>
      </c>
      <c r="P2066" t="s">
        <v>8293</v>
      </c>
      <c r="Q2066" s="13" t="s">
        <v>8316</v>
      </c>
      <c r="R2066" t="s">
        <v>8346</v>
      </c>
      <c r="S2066" s="17">
        <f t="shared" si="162"/>
        <v>41389.364849537036</v>
      </c>
      <c r="T2066" s="17">
        <f t="shared" si="163"/>
        <v>41425.5</v>
      </c>
      <c r="U2066" s="25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7">
        <f t="shared" si="161"/>
        <v>51.21</v>
      </c>
      <c r="P2067" t="s">
        <v>8293</v>
      </c>
      <c r="Q2067" s="13" t="s">
        <v>8316</v>
      </c>
      <c r="R2067" t="s">
        <v>8346</v>
      </c>
      <c r="S2067" s="17">
        <f t="shared" si="162"/>
        <v>41603.333668981482</v>
      </c>
      <c r="T2067" s="17">
        <f t="shared" si="163"/>
        <v>41633.333668981482</v>
      </c>
      <c r="U2067" s="25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7">
        <f t="shared" si="161"/>
        <v>67.260000000000005</v>
      </c>
      <c r="P2068" t="s">
        <v>8293</v>
      </c>
      <c r="Q2068" s="13" t="s">
        <v>8316</v>
      </c>
      <c r="R2068" t="s">
        <v>8346</v>
      </c>
      <c r="S2068" s="17">
        <f t="shared" si="162"/>
        <v>41844.771793981483</v>
      </c>
      <c r="T2068" s="17">
        <f t="shared" si="163"/>
        <v>41874.771793981483</v>
      </c>
      <c r="U2068" s="25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7">
        <f t="shared" si="161"/>
        <v>62.8</v>
      </c>
      <c r="P2069" t="s">
        <v>8293</v>
      </c>
      <c r="Q2069" s="13" t="s">
        <v>8316</v>
      </c>
      <c r="R2069" t="s">
        <v>8346</v>
      </c>
      <c r="S2069" s="17">
        <f t="shared" si="162"/>
        <v>42115.853888888887</v>
      </c>
      <c r="T2069" s="17">
        <f t="shared" si="163"/>
        <v>42148.853888888887</v>
      </c>
      <c r="U2069" s="25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7">
        <f t="shared" si="161"/>
        <v>346.13</v>
      </c>
      <c r="P2070" t="s">
        <v>8293</v>
      </c>
      <c r="Q2070" s="13" t="s">
        <v>8316</v>
      </c>
      <c r="R2070" t="s">
        <v>8346</v>
      </c>
      <c r="S2070" s="17">
        <f t="shared" si="162"/>
        <v>42633.841608796298</v>
      </c>
      <c r="T2070" s="17">
        <f t="shared" si="163"/>
        <v>42663.841608796298</v>
      </c>
      <c r="U2070" s="25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7">
        <f t="shared" si="161"/>
        <v>244.12</v>
      </c>
      <c r="P2071" t="s">
        <v>8293</v>
      </c>
      <c r="Q2071" s="13" t="s">
        <v>8316</v>
      </c>
      <c r="R2071" t="s">
        <v>8346</v>
      </c>
      <c r="S2071" s="17">
        <f t="shared" si="162"/>
        <v>42340.972118055557</v>
      </c>
      <c r="T2071" s="17">
        <f t="shared" si="163"/>
        <v>42371.972118055557</v>
      </c>
      <c r="U2071" s="25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7">
        <f t="shared" si="161"/>
        <v>259.25</v>
      </c>
      <c r="P2072" t="s">
        <v>8293</v>
      </c>
      <c r="Q2072" s="13" t="s">
        <v>8316</v>
      </c>
      <c r="R2072" t="s">
        <v>8346</v>
      </c>
      <c r="S2072" s="17">
        <f t="shared" si="162"/>
        <v>42519.6565162037</v>
      </c>
      <c r="T2072" s="17">
        <f t="shared" si="163"/>
        <v>42549.6565162037</v>
      </c>
      <c r="U2072" s="25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7">
        <f t="shared" si="161"/>
        <v>201.96</v>
      </c>
      <c r="P2073" t="s">
        <v>8293</v>
      </c>
      <c r="Q2073" s="13" t="s">
        <v>8316</v>
      </c>
      <c r="R2073" t="s">
        <v>8346</v>
      </c>
      <c r="S2073" s="17">
        <f t="shared" si="162"/>
        <v>42600.278749999998</v>
      </c>
      <c r="T2073" s="17">
        <f t="shared" si="163"/>
        <v>42645.278749999998</v>
      </c>
      <c r="U2073" s="25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7">
        <f t="shared" si="161"/>
        <v>226.21</v>
      </c>
      <c r="P2074" t="s">
        <v>8293</v>
      </c>
      <c r="Q2074" s="13" t="s">
        <v>8316</v>
      </c>
      <c r="R2074" t="s">
        <v>8346</v>
      </c>
      <c r="S2074" s="17">
        <f t="shared" si="162"/>
        <v>42467.581388888888</v>
      </c>
      <c r="T2074" s="17">
        <f t="shared" si="163"/>
        <v>42497.581388888888</v>
      </c>
      <c r="U2074" s="25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7">
        <f t="shared" si="161"/>
        <v>324.69</v>
      </c>
      <c r="P2075" t="s">
        <v>8293</v>
      </c>
      <c r="Q2075" s="13" t="s">
        <v>8316</v>
      </c>
      <c r="R2075" t="s">
        <v>8346</v>
      </c>
      <c r="S2075" s="17">
        <f t="shared" si="162"/>
        <v>42087.668032407411</v>
      </c>
      <c r="T2075" s="17">
        <f t="shared" si="163"/>
        <v>42132.668032407411</v>
      </c>
      <c r="U2075" s="2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7">
        <f t="shared" si="161"/>
        <v>205</v>
      </c>
      <c r="P2076" t="s">
        <v>8293</v>
      </c>
      <c r="Q2076" s="13" t="s">
        <v>8316</v>
      </c>
      <c r="R2076" t="s">
        <v>8346</v>
      </c>
      <c r="S2076" s="17">
        <f t="shared" si="162"/>
        <v>42466.826180555552</v>
      </c>
      <c r="T2076" s="17">
        <f t="shared" si="163"/>
        <v>42496.826180555552</v>
      </c>
      <c r="U2076" s="25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7">
        <f t="shared" si="161"/>
        <v>20.47</v>
      </c>
      <c r="P2077" t="s">
        <v>8293</v>
      </c>
      <c r="Q2077" s="13" t="s">
        <v>8316</v>
      </c>
      <c r="R2077" t="s">
        <v>8346</v>
      </c>
      <c r="S2077" s="17">
        <f t="shared" si="162"/>
        <v>41450.681574074071</v>
      </c>
      <c r="T2077" s="17">
        <f t="shared" si="163"/>
        <v>41480.681574074071</v>
      </c>
      <c r="U2077" s="25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7">
        <f t="shared" si="161"/>
        <v>116.35</v>
      </c>
      <c r="P2078" t="s">
        <v>8293</v>
      </c>
      <c r="Q2078" s="13" t="s">
        <v>8316</v>
      </c>
      <c r="R2078" t="s">
        <v>8346</v>
      </c>
      <c r="S2078" s="17">
        <f t="shared" si="162"/>
        <v>41803.880659722221</v>
      </c>
      <c r="T2078" s="17">
        <f t="shared" si="163"/>
        <v>41843.880659722221</v>
      </c>
      <c r="U2078" s="25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7">
        <f t="shared" si="161"/>
        <v>307.2</v>
      </c>
      <c r="P2079" t="s">
        <v>8293</v>
      </c>
      <c r="Q2079" s="13" t="s">
        <v>8316</v>
      </c>
      <c r="R2079" t="s">
        <v>8346</v>
      </c>
      <c r="S2079" s="17">
        <f t="shared" si="162"/>
        <v>42103.042546296296</v>
      </c>
      <c r="T2079" s="17">
        <f t="shared" si="163"/>
        <v>42160.875</v>
      </c>
      <c r="U2079" s="25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7">
        <f t="shared" si="161"/>
        <v>546.69000000000005</v>
      </c>
      <c r="P2080" t="s">
        <v>8293</v>
      </c>
      <c r="Q2080" s="13" t="s">
        <v>8316</v>
      </c>
      <c r="R2080" t="s">
        <v>8346</v>
      </c>
      <c r="S2080" s="17">
        <f t="shared" si="162"/>
        <v>42692.771493055552</v>
      </c>
      <c r="T2080" s="17">
        <f t="shared" si="163"/>
        <v>42722.771493055552</v>
      </c>
      <c r="U2080" s="25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7">
        <f t="shared" si="161"/>
        <v>47.47</v>
      </c>
      <c r="P2081" t="s">
        <v>8293</v>
      </c>
      <c r="Q2081" s="13" t="s">
        <v>8316</v>
      </c>
      <c r="R2081" t="s">
        <v>8346</v>
      </c>
      <c r="S2081" s="17">
        <f t="shared" si="162"/>
        <v>42150.71056712963</v>
      </c>
      <c r="T2081" s="17">
        <f t="shared" si="163"/>
        <v>42180.791666666672</v>
      </c>
      <c r="U2081" s="25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7">
        <f t="shared" si="161"/>
        <v>101.56</v>
      </c>
      <c r="P2082" t="s">
        <v>8293</v>
      </c>
      <c r="Q2082" s="13" t="s">
        <v>8316</v>
      </c>
      <c r="R2082" t="s">
        <v>8346</v>
      </c>
      <c r="S2082" s="17">
        <f t="shared" si="162"/>
        <v>42289.957175925927</v>
      </c>
      <c r="T2082" s="17">
        <f t="shared" si="163"/>
        <v>42319.998842592591</v>
      </c>
      <c r="U2082" s="25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7">
        <f t="shared" si="161"/>
        <v>72.91</v>
      </c>
      <c r="P2083" t="s">
        <v>8277</v>
      </c>
      <c r="Q2083" s="13" t="s">
        <v>8322</v>
      </c>
      <c r="R2083" t="s">
        <v>8326</v>
      </c>
      <c r="S2083" s="17">
        <f t="shared" si="162"/>
        <v>41004.156886574077</v>
      </c>
      <c r="T2083" s="17">
        <f t="shared" si="163"/>
        <v>41045.207638888889</v>
      </c>
      <c r="U2083" s="25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7">
        <f t="shared" si="161"/>
        <v>43.71</v>
      </c>
      <c r="P2084" t="s">
        <v>8277</v>
      </c>
      <c r="Q2084" s="13" t="s">
        <v>8322</v>
      </c>
      <c r="R2084" t="s">
        <v>8326</v>
      </c>
      <c r="S2084" s="17">
        <f t="shared" si="162"/>
        <v>40811.120324074072</v>
      </c>
      <c r="T2084" s="17">
        <f t="shared" si="163"/>
        <v>40871.161990740737</v>
      </c>
      <c r="U2084" s="25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7">
        <f t="shared" si="161"/>
        <v>34</v>
      </c>
      <c r="P2085" t="s">
        <v>8277</v>
      </c>
      <c r="Q2085" s="13" t="s">
        <v>8322</v>
      </c>
      <c r="R2085" t="s">
        <v>8326</v>
      </c>
      <c r="S2085" s="17">
        <f t="shared" si="162"/>
        <v>41034.72216435185</v>
      </c>
      <c r="T2085" s="17">
        <f t="shared" si="163"/>
        <v>41064.72216435185</v>
      </c>
      <c r="U2085" s="2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7">
        <f t="shared" si="161"/>
        <v>70.650000000000006</v>
      </c>
      <c r="P2086" t="s">
        <v>8277</v>
      </c>
      <c r="Q2086" s="13" t="s">
        <v>8322</v>
      </c>
      <c r="R2086" t="s">
        <v>8326</v>
      </c>
      <c r="S2086" s="17">
        <f t="shared" si="162"/>
        <v>41731.833124999997</v>
      </c>
      <c r="T2086" s="17">
        <f t="shared" si="163"/>
        <v>41763.290972222225</v>
      </c>
      <c r="U2086" s="25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7">
        <f t="shared" si="161"/>
        <v>89.3</v>
      </c>
      <c r="P2087" t="s">
        <v>8277</v>
      </c>
      <c r="Q2087" s="13" t="s">
        <v>8322</v>
      </c>
      <c r="R2087" t="s">
        <v>8326</v>
      </c>
      <c r="S2087" s="17">
        <f t="shared" si="162"/>
        <v>41075.835497685184</v>
      </c>
      <c r="T2087" s="17">
        <f t="shared" si="163"/>
        <v>41105.835497685184</v>
      </c>
      <c r="U2087" s="25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7">
        <f t="shared" si="161"/>
        <v>115.09</v>
      </c>
      <c r="P2088" t="s">
        <v>8277</v>
      </c>
      <c r="Q2088" s="13" t="s">
        <v>8322</v>
      </c>
      <c r="R2088" t="s">
        <v>8326</v>
      </c>
      <c r="S2088" s="17">
        <f t="shared" si="162"/>
        <v>40860.67050925926</v>
      </c>
      <c r="T2088" s="17">
        <f t="shared" si="163"/>
        <v>40891.207638888889</v>
      </c>
      <c r="U2088" s="25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7">
        <f t="shared" si="161"/>
        <v>62.12</v>
      </c>
      <c r="P2089" t="s">
        <v>8277</v>
      </c>
      <c r="Q2089" s="13" t="s">
        <v>8322</v>
      </c>
      <c r="R2089" t="s">
        <v>8326</v>
      </c>
      <c r="S2089" s="17">
        <f t="shared" si="162"/>
        <v>40764.204375000001</v>
      </c>
      <c r="T2089" s="17">
        <f t="shared" si="163"/>
        <v>40794.204375000001</v>
      </c>
      <c r="U2089" s="25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7">
        <f t="shared" si="161"/>
        <v>46.2</v>
      </c>
      <c r="P2090" t="s">
        <v>8277</v>
      </c>
      <c r="Q2090" s="13" t="s">
        <v>8322</v>
      </c>
      <c r="R2090" t="s">
        <v>8326</v>
      </c>
      <c r="S2090" s="17">
        <f t="shared" si="162"/>
        <v>40395.714722222219</v>
      </c>
      <c r="T2090" s="17">
        <f t="shared" si="163"/>
        <v>40432.165972222225</v>
      </c>
      <c r="U2090" s="25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7">
        <f t="shared" si="161"/>
        <v>48.55</v>
      </c>
      <c r="P2091" t="s">
        <v>8277</v>
      </c>
      <c r="Q2091" s="13" t="s">
        <v>8322</v>
      </c>
      <c r="R2091" t="s">
        <v>8326</v>
      </c>
      <c r="S2091" s="17">
        <f t="shared" si="162"/>
        <v>41453.076319444444</v>
      </c>
      <c r="T2091" s="17">
        <f t="shared" si="163"/>
        <v>41488.076319444444</v>
      </c>
      <c r="U2091" s="25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7">
        <f t="shared" si="161"/>
        <v>57.52</v>
      </c>
      <c r="P2092" t="s">
        <v>8277</v>
      </c>
      <c r="Q2092" s="13" t="s">
        <v>8322</v>
      </c>
      <c r="R2092" t="s">
        <v>8326</v>
      </c>
      <c r="S2092" s="17">
        <f t="shared" si="162"/>
        <v>41299.381423611114</v>
      </c>
      <c r="T2092" s="17">
        <f t="shared" si="163"/>
        <v>41329.381423611114</v>
      </c>
      <c r="U2092" s="25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7">
        <f t="shared" si="161"/>
        <v>88.15</v>
      </c>
      <c r="P2093" t="s">
        <v>8277</v>
      </c>
      <c r="Q2093" s="13" t="s">
        <v>8322</v>
      </c>
      <c r="R2093" t="s">
        <v>8326</v>
      </c>
      <c r="S2093" s="17">
        <f t="shared" si="162"/>
        <v>40555.322662037033</v>
      </c>
      <c r="T2093" s="17">
        <f t="shared" si="163"/>
        <v>40603.833333333336</v>
      </c>
      <c r="U2093" s="25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7">
        <f t="shared" si="161"/>
        <v>110.49</v>
      </c>
      <c r="P2094" t="s">
        <v>8277</v>
      </c>
      <c r="Q2094" s="13" t="s">
        <v>8322</v>
      </c>
      <c r="R2094" t="s">
        <v>8326</v>
      </c>
      <c r="S2094" s="17">
        <f t="shared" si="162"/>
        <v>40763.707546296297</v>
      </c>
      <c r="T2094" s="17">
        <f t="shared" si="163"/>
        <v>40823.707546296297</v>
      </c>
      <c r="U2094" s="25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7">
        <f t="shared" si="161"/>
        <v>66.83</v>
      </c>
      <c r="P2095" t="s">
        <v>8277</v>
      </c>
      <c r="Q2095" s="13" t="s">
        <v>8322</v>
      </c>
      <c r="R2095" t="s">
        <v>8326</v>
      </c>
      <c r="S2095" s="17">
        <f t="shared" si="162"/>
        <v>41205.854537037041</v>
      </c>
      <c r="T2095" s="17">
        <f t="shared" si="163"/>
        <v>41265.896203703705</v>
      </c>
      <c r="U2095" s="2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7">
        <f t="shared" si="161"/>
        <v>58.6</v>
      </c>
      <c r="P2096" t="s">
        <v>8277</v>
      </c>
      <c r="Q2096" s="13" t="s">
        <v>8322</v>
      </c>
      <c r="R2096" t="s">
        <v>8326</v>
      </c>
      <c r="S2096" s="17">
        <f t="shared" si="162"/>
        <v>40939.02002314815</v>
      </c>
      <c r="T2096" s="17">
        <f t="shared" si="163"/>
        <v>40973.125</v>
      </c>
      <c r="U2096" s="25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7">
        <f t="shared" si="161"/>
        <v>113.64</v>
      </c>
      <c r="P2097" t="s">
        <v>8277</v>
      </c>
      <c r="Q2097" s="13" t="s">
        <v>8322</v>
      </c>
      <c r="R2097" t="s">
        <v>8326</v>
      </c>
      <c r="S2097" s="17">
        <f t="shared" si="162"/>
        <v>40758.733483796292</v>
      </c>
      <c r="T2097" s="17">
        <f t="shared" si="163"/>
        <v>40818.733483796292</v>
      </c>
      <c r="U2097" s="25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7">
        <f t="shared" si="161"/>
        <v>43.57</v>
      </c>
      <c r="P2098" t="s">
        <v>8277</v>
      </c>
      <c r="Q2098" s="13" t="s">
        <v>8322</v>
      </c>
      <c r="R2098" t="s">
        <v>8326</v>
      </c>
      <c r="S2098" s="17">
        <f t="shared" si="162"/>
        <v>41192.758506944447</v>
      </c>
      <c r="T2098" s="17">
        <f t="shared" si="163"/>
        <v>41208.165972222225</v>
      </c>
      <c r="U2098" s="25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7">
        <f t="shared" si="161"/>
        <v>78.95</v>
      </c>
      <c r="P2099" t="s">
        <v>8277</v>
      </c>
      <c r="Q2099" s="13" t="s">
        <v>8322</v>
      </c>
      <c r="R2099" t="s">
        <v>8326</v>
      </c>
      <c r="S2099" s="17">
        <f t="shared" si="162"/>
        <v>40818.58489583333</v>
      </c>
      <c r="T2099" s="17">
        <f t="shared" si="163"/>
        <v>40878.626562500001</v>
      </c>
      <c r="U2099" s="25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7">
        <f t="shared" si="161"/>
        <v>188.13</v>
      </c>
      <c r="P2100" t="s">
        <v>8277</v>
      </c>
      <c r="Q2100" s="13" t="s">
        <v>8322</v>
      </c>
      <c r="R2100" t="s">
        <v>8326</v>
      </c>
      <c r="S2100" s="17">
        <f t="shared" si="162"/>
        <v>40946.11383101852</v>
      </c>
      <c r="T2100" s="17">
        <f t="shared" si="163"/>
        <v>40976.11383101852</v>
      </c>
      <c r="U2100" s="25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7">
        <f t="shared" si="161"/>
        <v>63.03</v>
      </c>
      <c r="P2101" t="s">
        <v>8277</v>
      </c>
      <c r="Q2101" s="13" t="s">
        <v>8322</v>
      </c>
      <c r="R2101" t="s">
        <v>8326</v>
      </c>
      <c r="S2101" s="17">
        <f t="shared" si="162"/>
        <v>42173.746342592596</v>
      </c>
      <c r="T2101" s="17">
        <f t="shared" si="163"/>
        <v>42187.152777777781</v>
      </c>
      <c r="U2101" s="25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7">
        <f t="shared" si="161"/>
        <v>30.37</v>
      </c>
      <c r="P2102" t="s">
        <v>8277</v>
      </c>
      <c r="Q2102" s="13" t="s">
        <v>8322</v>
      </c>
      <c r="R2102" t="s">
        <v>8326</v>
      </c>
      <c r="S2102" s="17">
        <f t="shared" si="162"/>
        <v>41074.834965277776</v>
      </c>
      <c r="T2102" s="17">
        <f t="shared" si="163"/>
        <v>41090.165972222225</v>
      </c>
      <c r="U2102" s="25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7">
        <f t="shared" si="161"/>
        <v>51.48</v>
      </c>
      <c r="P2103" t="s">
        <v>8277</v>
      </c>
      <c r="Q2103" s="13" t="s">
        <v>8322</v>
      </c>
      <c r="R2103" t="s">
        <v>8326</v>
      </c>
      <c r="S2103" s="17">
        <f t="shared" si="162"/>
        <v>40892.149467592593</v>
      </c>
      <c r="T2103" s="17">
        <f t="shared" si="163"/>
        <v>40952.149467592593</v>
      </c>
      <c r="U2103" s="25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7">
        <f t="shared" si="161"/>
        <v>35.79</v>
      </c>
      <c r="P2104" t="s">
        <v>8277</v>
      </c>
      <c r="Q2104" s="13" t="s">
        <v>8322</v>
      </c>
      <c r="R2104" t="s">
        <v>8326</v>
      </c>
      <c r="S2104" s="17">
        <f t="shared" si="162"/>
        <v>40638.868611111109</v>
      </c>
      <c r="T2104" s="17">
        <f t="shared" si="163"/>
        <v>40668.868611111109</v>
      </c>
      <c r="U2104" s="25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7">
        <f t="shared" si="161"/>
        <v>98.82</v>
      </c>
      <c r="P2105" t="s">
        <v>8277</v>
      </c>
      <c r="Q2105" s="13" t="s">
        <v>8322</v>
      </c>
      <c r="R2105" t="s">
        <v>8326</v>
      </c>
      <c r="S2105" s="17">
        <f t="shared" si="162"/>
        <v>41192.754942129628</v>
      </c>
      <c r="T2105" s="17">
        <f t="shared" si="163"/>
        <v>41222.7966087963</v>
      </c>
      <c r="U2105" s="2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7">
        <f t="shared" si="161"/>
        <v>28</v>
      </c>
      <c r="P2106" t="s">
        <v>8277</v>
      </c>
      <c r="Q2106" s="13" t="s">
        <v>8322</v>
      </c>
      <c r="R2106" t="s">
        <v>8326</v>
      </c>
      <c r="S2106" s="17">
        <f t="shared" si="162"/>
        <v>41394.074467592596</v>
      </c>
      <c r="T2106" s="17">
        <f t="shared" si="163"/>
        <v>41425</v>
      </c>
      <c r="U2106" s="25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7">
        <f t="shared" si="161"/>
        <v>51.31</v>
      </c>
      <c r="P2107" t="s">
        <v>8277</v>
      </c>
      <c r="Q2107" s="13" t="s">
        <v>8322</v>
      </c>
      <c r="R2107" t="s">
        <v>8326</v>
      </c>
      <c r="S2107" s="17">
        <f t="shared" si="162"/>
        <v>41951.788807870369</v>
      </c>
      <c r="T2107" s="17">
        <f t="shared" si="163"/>
        <v>41964.166666666672</v>
      </c>
      <c r="U2107" s="25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7">
        <f t="shared" si="161"/>
        <v>53.52</v>
      </c>
      <c r="P2108" t="s">
        <v>8277</v>
      </c>
      <c r="Q2108" s="13" t="s">
        <v>8322</v>
      </c>
      <c r="R2108" t="s">
        <v>8326</v>
      </c>
      <c r="S2108" s="17">
        <f t="shared" si="162"/>
        <v>41270.21497685185</v>
      </c>
      <c r="T2108" s="17">
        <f t="shared" si="163"/>
        <v>41300.21497685185</v>
      </c>
      <c r="U2108" s="25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7">
        <f t="shared" si="161"/>
        <v>37.15</v>
      </c>
      <c r="P2109" t="s">
        <v>8277</v>
      </c>
      <c r="Q2109" s="13" t="s">
        <v>8322</v>
      </c>
      <c r="R2109" t="s">
        <v>8326</v>
      </c>
      <c r="S2109" s="17">
        <f t="shared" si="162"/>
        <v>41934.71056712963</v>
      </c>
      <c r="T2109" s="17">
        <f t="shared" si="163"/>
        <v>41955.752233796295</v>
      </c>
      <c r="U2109" s="25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7">
        <f t="shared" si="161"/>
        <v>89.9</v>
      </c>
      <c r="P2110" t="s">
        <v>8277</v>
      </c>
      <c r="Q2110" s="13" t="s">
        <v>8322</v>
      </c>
      <c r="R2110" t="s">
        <v>8326</v>
      </c>
      <c r="S2110" s="17">
        <f t="shared" si="162"/>
        <v>41135.175694444442</v>
      </c>
      <c r="T2110" s="17">
        <f t="shared" si="163"/>
        <v>41162.163194444445</v>
      </c>
      <c r="U2110" s="25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7">
        <f t="shared" si="161"/>
        <v>106.53</v>
      </c>
      <c r="P2111" t="s">
        <v>8277</v>
      </c>
      <c r="Q2111" s="13" t="s">
        <v>8322</v>
      </c>
      <c r="R2111" t="s">
        <v>8326</v>
      </c>
      <c r="S2111" s="17">
        <f t="shared" si="162"/>
        <v>42160.708530092597</v>
      </c>
      <c r="T2111" s="17">
        <f t="shared" si="163"/>
        <v>42190.708530092597</v>
      </c>
      <c r="U2111" s="25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7">
        <f t="shared" si="161"/>
        <v>52.82</v>
      </c>
      <c r="P2112" t="s">
        <v>8277</v>
      </c>
      <c r="Q2112" s="13" t="s">
        <v>8322</v>
      </c>
      <c r="R2112" t="s">
        <v>8326</v>
      </c>
      <c r="S2112" s="17">
        <f t="shared" si="162"/>
        <v>41759.670937499999</v>
      </c>
      <c r="T2112" s="17">
        <f t="shared" si="163"/>
        <v>41787.207638888889</v>
      </c>
      <c r="U2112" s="25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7">
        <f t="shared" si="161"/>
        <v>54.62</v>
      </c>
      <c r="P2113" t="s">
        <v>8277</v>
      </c>
      <c r="Q2113" s="13" t="s">
        <v>8322</v>
      </c>
      <c r="R2113" t="s">
        <v>8326</v>
      </c>
      <c r="S2113" s="17">
        <f t="shared" si="162"/>
        <v>40703.197048611109</v>
      </c>
      <c r="T2113" s="17">
        <f t="shared" si="163"/>
        <v>40770.041666666664</v>
      </c>
      <c r="U2113" s="25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7">
        <f t="shared" ref="O2114:O2177" si="166">IFERROR(ROUND(E2114/M2114,2),0)</f>
        <v>27.27</v>
      </c>
      <c r="P2114" t="s">
        <v>8277</v>
      </c>
      <c r="Q2114" s="13" t="s">
        <v>8322</v>
      </c>
      <c r="R2114" t="s">
        <v>8326</v>
      </c>
      <c r="S2114" s="17">
        <f t="shared" si="162"/>
        <v>41365.928159722222</v>
      </c>
      <c r="T2114" s="17">
        <f t="shared" si="163"/>
        <v>41379.928159722222</v>
      </c>
      <c r="U2114" s="25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7">
        <f t="shared" si="166"/>
        <v>68.599999999999994</v>
      </c>
      <c r="P2115" t="s">
        <v>8277</v>
      </c>
      <c r="Q2115" s="13" t="s">
        <v>8322</v>
      </c>
      <c r="R2115" t="s">
        <v>8326</v>
      </c>
      <c r="S2115" s="17">
        <f t="shared" ref="S2115:S2178" si="167">(((K2115/60)/60)/24)+DATE(1970,1,1)</f>
        <v>41870.86546296296</v>
      </c>
      <c r="T2115" s="17">
        <f t="shared" ref="T2115:T2178" si="168">(((J2115/60)/60)/24)+DATE(1970,1,1)</f>
        <v>41905.86546296296</v>
      </c>
      <c r="U2115" s="25">
        <f t="shared" si="164"/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7">
        <f t="shared" si="166"/>
        <v>35.61</v>
      </c>
      <c r="P2116" t="s">
        <v>8277</v>
      </c>
      <c r="Q2116" s="13" t="s">
        <v>8322</v>
      </c>
      <c r="R2116" t="s">
        <v>8326</v>
      </c>
      <c r="S2116" s="17">
        <f t="shared" si="167"/>
        <v>40458.815625000003</v>
      </c>
      <c r="T2116" s="17">
        <f t="shared" si="168"/>
        <v>40521.207638888889</v>
      </c>
      <c r="U2116" s="25">
        <f t="shared" ref="U2116:U2179" si="169">YEAR(S2116)</f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7">
        <f t="shared" si="166"/>
        <v>94.03</v>
      </c>
      <c r="P2117" t="s">
        <v>8277</v>
      </c>
      <c r="Q2117" s="13" t="s">
        <v>8322</v>
      </c>
      <c r="R2117" t="s">
        <v>8326</v>
      </c>
      <c r="S2117" s="17">
        <f t="shared" si="167"/>
        <v>40564.081030092595</v>
      </c>
      <c r="T2117" s="17">
        <f t="shared" si="168"/>
        <v>40594.081030092595</v>
      </c>
      <c r="U2117" s="25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7">
        <f t="shared" si="166"/>
        <v>526.46</v>
      </c>
      <c r="P2118" t="s">
        <v>8277</v>
      </c>
      <c r="Q2118" s="13" t="s">
        <v>8322</v>
      </c>
      <c r="R2118" t="s">
        <v>8326</v>
      </c>
      <c r="S2118" s="17">
        <f t="shared" si="167"/>
        <v>41136.777812500004</v>
      </c>
      <c r="T2118" s="17">
        <f t="shared" si="168"/>
        <v>41184.777812500004</v>
      </c>
      <c r="U2118" s="25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7">
        <f t="shared" si="166"/>
        <v>50.66</v>
      </c>
      <c r="P2119" t="s">
        <v>8277</v>
      </c>
      <c r="Q2119" s="13" t="s">
        <v>8322</v>
      </c>
      <c r="R2119" t="s">
        <v>8326</v>
      </c>
      <c r="S2119" s="17">
        <f t="shared" si="167"/>
        <v>42290.059594907405</v>
      </c>
      <c r="T2119" s="17">
        <f t="shared" si="168"/>
        <v>42304.207638888889</v>
      </c>
      <c r="U2119" s="25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7">
        <f t="shared" si="166"/>
        <v>79.180000000000007</v>
      </c>
      <c r="P2120" t="s">
        <v>8277</v>
      </c>
      <c r="Q2120" s="13" t="s">
        <v>8322</v>
      </c>
      <c r="R2120" t="s">
        <v>8326</v>
      </c>
      <c r="S2120" s="17">
        <f t="shared" si="167"/>
        <v>40718.839537037034</v>
      </c>
      <c r="T2120" s="17">
        <f t="shared" si="168"/>
        <v>40748.839537037034</v>
      </c>
      <c r="U2120" s="25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7">
        <f t="shared" si="166"/>
        <v>91.59</v>
      </c>
      <c r="P2121" t="s">
        <v>8277</v>
      </c>
      <c r="Q2121" s="13" t="s">
        <v>8322</v>
      </c>
      <c r="R2121" t="s">
        <v>8326</v>
      </c>
      <c r="S2121" s="17">
        <f t="shared" si="167"/>
        <v>41107.130150462966</v>
      </c>
      <c r="T2121" s="17">
        <f t="shared" si="168"/>
        <v>41137.130150462966</v>
      </c>
      <c r="U2121" s="25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7">
        <f t="shared" si="166"/>
        <v>116.96</v>
      </c>
      <c r="P2122" t="s">
        <v>8277</v>
      </c>
      <c r="Q2122" s="13" t="s">
        <v>8322</v>
      </c>
      <c r="R2122" t="s">
        <v>8326</v>
      </c>
      <c r="S2122" s="17">
        <f t="shared" si="167"/>
        <v>41591.964537037034</v>
      </c>
      <c r="T2122" s="17">
        <f t="shared" si="168"/>
        <v>41640.964537037034</v>
      </c>
      <c r="U2122" s="25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7">
        <f t="shared" si="166"/>
        <v>28.4</v>
      </c>
      <c r="P2123" t="s">
        <v>8280</v>
      </c>
      <c r="Q2123" s="13" t="s">
        <v>8330</v>
      </c>
      <c r="R2123" t="s">
        <v>8331</v>
      </c>
      <c r="S2123" s="17">
        <f t="shared" si="167"/>
        <v>42716.7424537037</v>
      </c>
      <c r="T2123" s="17">
        <f t="shared" si="168"/>
        <v>42746.7424537037</v>
      </c>
      <c r="U2123" s="25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7">
        <f t="shared" si="166"/>
        <v>103.33</v>
      </c>
      <c r="P2124" t="s">
        <v>8280</v>
      </c>
      <c r="Q2124" s="13" t="s">
        <v>8330</v>
      </c>
      <c r="R2124" t="s">
        <v>8331</v>
      </c>
      <c r="S2124" s="17">
        <f t="shared" si="167"/>
        <v>42712.300567129627</v>
      </c>
      <c r="T2124" s="17">
        <f t="shared" si="168"/>
        <v>42742.300567129627</v>
      </c>
      <c r="U2124" s="25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7">
        <f t="shared" si="166"/>
        <v>10</v>
      </c>
      <c r="P2125" t="s">
        <v>8280</v>
      </c>
      <c r="Q2125" s="13" t="s">
        <v>8330</v>
      </c>
      <c r="R2125" t="s">
        <v>8331</v>
      </c>
      <c r="S2125" s="17">
        <f t="shared" si="167"/>
        <v>40198.424849537041</v>
      </c>
      <c r="T2125" s="17">
        <f t="shared" si="168"/>
        <v>40252.290972222225</v>
      </c>
      <c r="U2125" s="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7">
        <f t="shared" si="166"/>
        <v>23</v>
      </c>
      <c r="P2126" t="s">
        <v>8280</v>
      </c>
      <c r="Q2126" s="13" t="s">
        <v>8330</v>
      </c>
      <c r="R2126" t="s">
        <v>8331</v>
      </c>
      <c r="S2126" s="17">
        <f t="shared" si="167"/>
        <v>40464.028182870366</v>
      </c>
      <c r="T2126" s="17">
        <f t="shared" si="168"/>
        <v>40512.208333333336</v>
      </c>
      <c r="U2126" s="25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7">
        <f t="shared" si="166"/>
        <v>31.56</v>
      </c>
      <c r="P2127" t="s">
        <v>8280</v>
      </c>
      <c r="Q2127" s="13" t="s">
        <v>8330</v>
      </c>
      <c r="R2127" t="s">
        <v>8331</v>
      </c>
      <c r="S2127" s="17">
        <f t="shared" si="167"/>
        <v>42191.023530092592</v>
      </c>
      <c r="T2127" s="17">
        <f t="shared" si="168"/>
        <v>42221.023530092592</v>
      </c>
      <c r="U2127" s="25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7">
        <f t="shared" si="166"/>
        <v>5</v>
      </c>
      <c r="P2128" t="s">
        <v>8280</v>
      </c>
      <c r="Q2128" s="13" t="s">
        <v>8330</v>
      </c>
      <c r="R2128" t="s">
        <v>8331</v>
      </c>
      <c r="S2128" s="17">
        <f t="shared" si="167"/>
        <v>41951.973229166666</v>
      </c>
      <c r="T2128" s="17">
        <f t="shared" si="168"/>
        <v>41981.973229166666</v>
      </c>
      <c r="U2128" s="25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7">
        <f t="shared" si="166"/>
        <v>34.22</v>
      </c>
      <c r="P2129" t="s">
        <v>8280</v>
      </c>
      <c r="Q2129" s="13" t="s">
        <v>8330</v>
      </c>
      <c r="R2129" t="s">
        <v>8331</v>
      </c>
      <c r="S2129" s="17">
        <f t="shared" si="167"/>
        <v>42045.50535879629</v>
      </c>
      <c r="T2129" s="17">
        <f t="shared" si="168"/>
        <v>42075.463692129633</v>
      </c>
      <c r="U2129" s="25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7">
        <f t="shared" si="166"/>
        <v>25</v>
      </c>
      <c r="P2130" t="s">
        <v>8280</v>
      </c>
      <c r="Q2130" s="13" t="s">
        <v>8330</v>
      </c>
      <c r="R2130" t="s">
        <v>8331</v>
      </c>
      <c r="S2130" s="17">
        <f t="shared" si="167"/>
        <v>41843.772789351853</v>
      </c>
      <c r="T2130" s="17">
        <f t="shared" si="168"/>
        <v>41903.772789351853</v>
      </c>
      <c r="U2130" s="25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7">
        <f t="shared" si="166"/>
        <v>19.670000000000002</v>
      </c>
      <c r="P2131" t="s">
        <v>8280</v>
      </c>
      <c r="Q2131" s="13" t="s">
        <v>8330</v>
      </c>
      <c r="R2131" t="s">
        <v>8331</v>
      </c>
      <c r="S2131" s="17">
        <f t="shared" si="167"/>
        <v>42409.024305555555</v>
      </c>
      <c r="T2131" s="17">
        <f t="shared" si="168"/>
        <v>42439.024305555555</v>
      </c>
      <c r="U2131" s="25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7">
        <f t="shared" si="166"/>
        <v>21.25</v>
      </c>
      <c r="P2132" t="s">
        <v>8280</v>
      </c>
      <c r="Q2132" s="13" t="s">
        <v>8330</v>
      </c>
      <c r="R2132" t="s">
        <v>8331</v>
      </c>
      <c r="S2132" s="17">
        <f t="shared" si="167"/>
        <v>41832.086377314816</v>
      </c>
      <c r="T2132" s="17">
        <f t="shared" si="168"/>
        <v>41867.086377314816</v>
      </c>
      <c r="U2132" s="25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7">
        <f t="shared" si="166"/>
        <v>8.33</v>
      </c>
      <c r="P2133" t="s">
        <v>8280</v>
      </c>
      <c r="Q2133" s="13" t="s">
        <v>8330</v>
      </c>
      <c r="R2133" t="s">
        <v>8331</v>
      </c>
      <c r="S2133" s="17">
        <f t="shared" si="167"/>
        <v>42167.207071759258</v>
      </c>
      <c r="T2133" s="17">
        <f t="shared" si="168"/>
        <v>42197.207071759258</v>
      </c>
      <c r="U2133" s="25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7">
        <f t="shared" si="166"/>
        <v>21.34</v>
      </c>
      <c r="P2134" t="s">
        <v>8280</v>
      </c>
      <c r="Q2134" s="13" t="s">
        <v>8330</v>
      </c>
      <c r="R2134" t="s">
        <v>8331</v>
      </c>
      <c r="S2134" s="17">
        <f t="shared" si="167"/>
        <v>41643.487175925926</v>
      </c>
      <c r="T2134" s="17">
        <f t="shared" si="168"/>
        <v>41673.487175925926</v>
      </c>
      <c r="U2134" s="25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7">
        <f t="shared" si="166"/>
        <v>5.33</v>
      </c>
      <c r="P2135" t="s">
        <v>8280</v>
      </c>
      <c r="Q2135" s="13" t="s">
        <v>8330</v>
      </c>
      <c r="R2135" t="s">
        <v>8331</v>
      </c>
      <c r="S2135" s="17">
        <f t="shared" si="167"/>
        <v>40619.097210648149</v>
      </c>
      <c r="T2135" s="17">
        <f t="shared" si="168"/>
        <v>40657.290972222225</v>
      </c>
      <c r="U2135" s="2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7">
        <f t="shared" si="166"/>
        <v>34.67</v>
      </c>
      <c r="P2136" t="s">
        <v>8280</v>
      </c>
      <c r="Q2136" s="13" t="s">
        <v>8330</v>
      </c>
      <c r="R2136" t="s">
        <v>8331</v>
      </c>
      <c r="S2136" s="17">
        <f t="shared" si="167"/>
        <v>41361.886469907404</v>
      </c>
      <c r="T2136" s="17">
        <f t="shared" si="168"/>
        <v>41391.886469907404</v>
      </c>
      <c r="U2136" s="25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7">
        <f t="shared" si="166"/>
        <v>21.73</v>
      </c>
      <c r="P2137" t="s">
        <v>8280</v>
      </c>
      <c r="Q2137" s="13" t="s">
        <v>8330</v>
      </c>
      <c r="R2137" t="s">
        <v>8331</v>
      </c>
      <c r="S2137" s="17">
        <f t="shared" si="167"/>
        <v>41156.963344907403</v>
      </c>
      <c r="T2137" s="17">
        <f t="shared" si="168"/>
        <v>41186.963344907403</v>
      </c>
      <c r="U2137" s="25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7">
        <f t="shared" si="166"/>
        <v>11.92</v>
      </c>
      <c r="P2138" t="s">
        <v>8280</v>
      </c>
      <c r="Q2138" s="13" t="s">
        <v>8330</v>
      </c>
      <c r="R2138" t="s">
        <v>8331</v>
      </c>
      <c r="S2138" s="17">
        <f t="shared" si="167"/>
        <v>41536.509097222224</v>
      </c>
      <c r="T2138" s="17">
        <f t="shared" si="168"/>
        <v>41566.509097222224</v>
      </c>
      <c r="U2138" s="25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7">
        <f t="shared" si="166"/>
        <v>26.6</v>
      </c>
      <c r="P2139" t="s">
        <v>8280</v>
      </c>
      <c r="Q2139" s="13" t="s">
        <v>8330</v>
      </c>
      <c r="R2139" t="s">
        <v>8331</v>
      </c>
      <c r="S2139" s="17">
        <f t="shared" si="167"/>
        <v>41948.771168981482</v>
      </c>
      <c r="T2139" s="17">
        <f t="shared" si="168"/>
        <v>41978.771168981482</v>
      </c>
      <c r="U2139" s="25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7">
        <f t="shared" si="166"/>
        <v>10.67</v>
      </c>
      <c r="P2140" t="s">
        <v>8280</v>
      </c>
      <c r="Q2140" s="13" t="s">
        <v>8330</v>
      </c>
      <c r="R2140" t="s">
        <v>8331</v>
      </c>
      <c r="S2140" s="17">
        <f t="shared" si="167"/>
        <v>41557.013182870374</v>
      </c>
      <c r="T2140" s="17">
        <f t="shared" si="168"/>
        <v>41587.054849537039</v>
      </c>
      <c r="U2140" s="25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7">
        <f t="shared" si="166"/>
        <v>29.04</v>
      </c>
      <c r="P2141" t="s">
        <v>8280</v>
      </c>
      <c r="Q2141" s="13" t="s">
        <v>8330</v>
      </c>
      <c r="R2141" t="s">
        <v>8331</v>
      </c>
      <c r="S2141" s="17">
        <f t="shared" si="167"/>
        <v>42647.750092592592</v>
      </c>
      <c r="T2141" s="17">
        <f t="shared" si="168"/>
        <v>42677.750092592592</v>
      </c>
      <c r="U2141" s="25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7">
        <f t="shared" si="166"/>
        <v>50.91</v>
      </c>
      <c r="P2142" t="s">
        <v>8280</v>
      </c>
      <c r="Q2142" s="13" t="s">
        <v>8330</v>
      </c>
      <c r="R2142" t="s">
        <v>8331</v>
      </c>
      <c r="S2142" s="17">
        <f t="shared" si="167"/>
        <v>41255.833611111113</v>
      </c>
      <c r="T2142" s="17">
        <f t="shared" si="168"/>
        <v>41285.833611111113</v>
      </c>
      <c r="U2142" s="25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7">
        <f t="shared" si="166"/>
        <v>0</v>
      </c>
      <c r="P2143" t="s">
        <v>8280</v>
      </c>
      <c r="Q2143" s="13" t="s">
        <v>8330</v>
      </c>
      <c r="R2143" t="s">
        <v>8331</v>
      </c>
      <c r="S2143" s="17">
        <f t="shared" si="167"/>
        <v>41927.235636574071</v>
      </c>
      <c r="T2143" s="17">
        <f t="shared" si="168"/>
        <v>41957.277303240742</v>
      </c>
      <c r="U2143" s="25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7">
        <f t="shared" si="166"/>
        <v>50.08</v>
      </c>
      <c r="P2144" t="s">
        <v>8280</v>
      </c>
      <c r="Q2144" s="13" t="s">
        <v>8330</v>
      </c>
      <c r="R2144" t="s">
        <v>8331</v>
      </c>
      <c r="S2144" s="17">
        <f t="shared" si="167"/>
        <v>42340.701504629629</v>
      </c>
      <c r="T2144" s="17">
        <f t="shared" si="168"/>
        <v>42368.701504629629</v>
      </c>
      <c r="U2144" s="25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7">
        <f t="shared" si="166"/>
        <v>45</v>
      </c>
      <c r="P2145" t="s">
        <v>8280</v>
      </c>
      <c r="Q2145" s="13" t="s">
        <v>8330</v>
      </c>
      <c r="R2145" t="s">
        <v>8331</v>
      </c>
      <c r="S2145" s="17">
        <f t="shared" si="167"/>
        <v>40332.886712962965</v>
      </c>
      <c r="T2145" s="17">
        <f t="shared" si="168"/>
        <v>40380.791666666664</v>
      </c>
      <c r="U2145" s="2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7">
        <f t="shared" si="166"/>
        <v>25.29</v>
      </c>
      <c r="P2146" t="s">
        <v>8280</v>
      </c>
      <c r="Q2146" s="13" t="s">
        <v>8330</v>
      </c>
      <c r="R2146" t="s">
        <v>8331</v>
      </c>
      <c r="S2146" s="17">
        <f t="shared" si="167"/>
        <v>41499.546759259261</v>
      </c>
      <c r="T2146" s="17">
        <f t="shared" si="168"/>
        <v>41531.546759259261</v>
      </c>
      <c r="U2146" s="25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7">
        <f t="shared" si="166"/>
        <v>51.29</v>
      </c>
      <c r="P2147" t="s">
        <v>8280</v>
      </c>
      <c r="Q2147" s="13" t="s">
        <v>8330</v>
      </c>
      <c r="R2147" t="s">
        <v>8331</v>
      </c>
      <c r="S2147" s="17">
        <f t="shared" si="167"/>
        <v>41575.237430555557</v>
      </c>
      <c r="T2147" s="17">
        <f t="shared" si="168"/>
        <v>41605.279097222221</v>
      </c>
      <c r="U2147" s="25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7">
        <f t="shared" si="166"/>
        <v>1</v>
      </c>
      <c r="P2148" t="s">
        <v>8280</v>
      </c>
      <c r="Q2148" s="13" t="s">
        <v>8330</v>
      </c>
      <c r="R2148" t="s">
        <v>8331</v>
      </c>
      <c r="S2148" s="17">
        <f t="shared" si="167"/>
        <v>42397.679513888885</v>
      </c>
      <c r="T2148" s="17">
        <f t="shared" si="168"/>
        <v>42411.679513888885</v>
      </c>
      <c r="U2148" s="25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7">
        <f t="shared" si="166"/>
        <v>49.38</v>
      </c>
      <c r="P2149" t="s">
        <v>8280</v>
      </c>
      <c r="Q2149" s="13" t="s">
        <v>8330</v>
      </c>
      <c r="R2149" t="s">
        <v>8331</v>
      </c>
      <c r="S2149" s="17">
        <f t="shared" si="167"/>
        <v>41927.295694444445</v>
      </c>
      <c r="T2149" s="17">
        <f t="shared" si="168"/>
        <v>41959.337361111116</v>
      </c>
      <c r="U2149" s="25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7">
        <f t="shared" si="166"/>
        <v>1</v>
      </c>
      <c r="P2150" t="s">
        <v>8280</v>
      </c>
      <c r="Q2150" s="13" t="s">
        <v>8330</v>
      </c>
      <c r="R2150" t="s">
        <v>8331</v>
      </c>
      <c r="S2150" s="17">
        <f t="shared" si="167"/>
        <v>42066.733587962968</v>
      </c>
      <c r="T2150" s="17">
        <f t="shared" si="168"/>
        <v>42096.691921296297</v>
      </c>
      <c r="U2150" s="25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7">
        <f t="shared" si="166"/>
        <v>0</v>
      </c>
      <c r="P2151" t="s">
        <v>8280</v>
      </c>
      <c r="Q2151" s="13" t="s">
        <v>8330</v>
      </c>
      <c r="R2151" t="s">
        <v>8331</v>
      </c>
      <c r="S2151" s="17">
        <f t="shared" si="167"/>
        <v>40355.024953703702</v>
      </c>
      <c r="T2151" s="17">
        <f t="shared" si="168"/>
        <v>40390</v>
      </c>
      <c r="U2151" s="25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7">
        <f t="shared" si="166"/>
        <v>101.25</v>
      </c>
      <c r="P2152" t="s">
        <v>8280</v>
      </c>
      <c r="Q2152" s="13" t="s">
        <v>8330</v>
      </c>
      <c r="R2152" t="s">
        <v>8331</v>
      </c>
      <c r="S2152" s="17">
        <f t="shared" si="167"/>
        <v>42534.284710648149</v>
      </c>
      <c r="T2152" s="17">
        <f t="shared" si="168"/>
        <v>42564.284710648149</v>
      </c>
      <c r="U2152" s="25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7">
        <f t="shared" si="166"/>
        <v>19.670000000000002</v>
      </c>
      <c r="P2153" t="s">
        <v>8280</v>
      </c>
      <c r="Q2153" s="13" t="s">
        <v>8330</v>
      </c>
      <c r="R2153" t="s">
        <v>8331</v>
      </c>
      <c r="S2153" s="17">
        <f t="shared" si="167"/>
        <v>42520.847384259265</v>
      </c>
      <c r="T2153" s="17">
        <f t="shared" si="168"/>
        <v>42550.847384259265</v>
      </c>
      <c r="U2153" s="25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7">
        <f t="shared" si="166"/>
        <v>12.5</v>
      </c>
      <c r="P2154" t="s">
        <v>8280</v>
      </c>
      <c r="Q2154" s="13" t="s">
        <v>8330</v>
      </c>
      <c r="R2154" t="s">
        <v>8331</v>
      </c>
      <c r="S2154" s="17">
        <f t="shared" si="167"/>
        <v>41683.832280092596</v>
      </c>
      <c r="T2154" s="17">
        <f t="shared" si="168"/>
        <v>41713.790613425925</v>
      </c>
      <c r="U2154" s="25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7">
        <f t="shared" si="166"/>
        <v>8.5</v>
      </c>
      <c r="P2155" t="s">
        <v>8280</v>
      </c>
      <c r="Q2155" s="13" t="s">
        <v>8330</v>
      </c>
      <c r="R2155" t="s">
        <v>8331</v>
      </c>
      <c r="S2155" s="17">
        <f t="shared" si="167"/>
        <v>41974.911087962959</v>
      </c>
      <c r="T2155" s="17">
        <f t="shared" si="168"/>
        <v>42014.332638888889</v>
      </c>
      <c r="U2155" s="2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7">
        <f t="shared" si="166"/>
        <v>1</v>
      </c>
      <c r="P2156" t="s">
        <v>8280</v>
      </c>
      <c r="Q2156" s="13" t="s">
        <v>8330</v>
      </c>
      <c r="R2156" t="s">
        <v>8331</v>
      </c>
      <c r="S2156" s="17">
        <f t="shared" si="167"/>
        <v>41647.632256944446</v>
      </c>
      <c r="T2156" s="17">
        <f t="shared" si="168"/>
        <v>41667.632256944446</v>
      </c>
      <c r="U2156" s="25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7">
        <f t="shared" si="166"/>
        <v>23</v>
      </c>
      <c r="P2157" t="s">
        <v>8280</v>
      </c>
      <c r="Q2157" s="13" t="s">
        <v>8330</v>
      </c>
      <c r="R2157" t="s">
        <v>8331</v>
      </c>
      <c r="S2157" s="17">
        <f t="shared" si="167"/>
        <v>42430.747511574074</v>
      </c>
      <c r="T2157" s="17">
        <f t="shared" si="168"/>
        <v>42460.70584490741</v>
      </c>
      <c r="U2157" s="25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7">
        <f t="shared" si="166"/>
        <v>17.989999999999998</v>
      </c>
      <c r="P2158" t="s">
        <v>8280</v>
      </c>
      <c r="Q2158" s="13" t="s">
        <v>8330</v>
      </c>
      <c r="R2158" t="s">
        <v>8331</v>
      </c>
      <c r="S2158" s="17">
        <f t="shared" si="167"/>
        <v>41488.85423611111</v>
      </c>
      <c r="T2158" s="17">
        <f t="shared" si="168"/>
        <v>41533.85423611111</v>
      </c>
      <c r="U2158" s="25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7">
        <f t="shared" si="166"/>
        <v>370.95</v>
      </c>
      <c r="P2159" t="s">
        <v>8280</v>
      </c>
      <c r="Q2159" s="13" t="s">
        <v>8330</v>
      </c>
      <c r="R2159" t="s">
        <v>8331</v>
      </c>
      <c r="S2159" s="17">
        <f t="shared" si="167"/>
        <v>42694.98128472222</v>
      </c>
      <c r="T2159" s="17">
        <f t="shared" si="168"/>
        <v>42727.332638888889</v>
      </c>
      <c r="U2159" s="25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7">
        <f t="shared" si="166"/>
        <v>63.57</v>
      </c>
      <c r="P2160" t="s">
        <v>8280</v>
      </c>
      <c r="Q2160" s="13" t="s">
        <v>8330</v>
      </c>
      <c r="R2160" t="s">
        <v>8331</v>
      </c>
      <c r="S2160" s="17">
        <f t="shared" si="167"/>
        <v>41264.853865740741</v>
      </c>
      <c r="T2160" s="17">
        <f t="shared" si="168"/>
        <v>41309.853865740741</v>
      </c>
      <c r="U2160" s="25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7">
        <f t="shared" si="166"/>
        <v>13</v>
      </c>
      <c r="P2161" t="s">
        <v>8280</v>
      </c>
      <c r="Q2161" s="13" t="s">
        <v>8330</v>
      </c>
      <c r="R2161" t="s">
        <v>8331</v>
      </c>
      <c r="S2161" s="17">
        <f t="shared" si="167"/>
        <v>40710.731180555551</v>
      </c>
      <c r="T2161" s="17">
        <f t="shared" si="168"/>
        <v>40740.731180555551</v>
      </c>
      <c r="U2161" s="25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7">
        <f t="shared" si="166"/>
        <v>5.31</v>
      </c>
      <c r="P2162" t="s">
        <v>8280</v>
      </c>
      <c r="Q2162" s="13" t="s">
        <v>8330</v>
      </c>
      <c r="R2162" t="s">
        <v>8331</v>
      </c>
      <c r="S2162" s="17">
        <f t="shared" si="167"/>
        <v>41018.711863425924</v>
      </c>
      <c r="T2162" s="17">
        <f t="shared" si="168"/>
        <v>41048.711863425924</v>
      </c>
      <c r="U2162" s="25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7">
        <f t="shared" si="166"/>
        <v>35.619999999999997</v>
      </c>
      <c r="P2163" t="s">
        <v>8274</v>
      </c>
      <c r="Q2163" s="13" t="s">
        <v>8322</v>
      </c>
      <c r="R2163" t="s">
        <v>8323</v>
      </c>
      <c r="S2163" s="17">
        <f t="shared" si="167"/>
        <v>42240.852534722217</v>
      </c>
      <c r="T2163" s="17">
        <f t="shared" si="168"/>
        <v>42270.852534722217</v>
      </c>
      <c r="U2163" s="25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7">
        <f t="shared" si="166"/>
        <v>87.1</v>
      </c>
      <c r="P2164" t="s">
        <v>8274</v>
      </c>
      <c r="Q2164" s="13" t="s">
        <v>8322</v>
      </c>
      <c r="R2164" t="s">
        <v>8323</v>
      </c>
      <c r="S2164" s="17">
        <f t="shared" si="167"/>
        <v>41813.766099537039</v>
      </c>
      <c r="T2164" s="17">
        <f t="shared" si="168"/>
        <v>41844.766099537039</v>
      </c>
      <c r="U2164" s="25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7">
        <f t="shared" si="166"/>
        <v>75.11</v>
      </c>
      <c r="P2165" t="s">
        <v>8274</v>
      </c>
      <c r="Q2165" s="13" t="s">
        <v>8322</v>
      </c>
      <c r="R2165" t="s">
        <v>8323</v>
      </c>
      <c r="S2165" s="17">
        <f t="shared" si="167"/>
        <v>42111.899537037039</v>
      </c>
      <c r="T2165" s="17">
        <f t="shared" si="168"/>
        <v>42163.159722222219</v>
      </c>
      <c r="U2165" s="2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7">
        <f t="shared" si="166"/>
        <v>68.010000000000005</v>
      </c>
      <c r="P2166" t="s">
        <v>8274</v>
      </c>
      <c r="Q2166" s="13" t="s">
        <v>8322</v>
      </c>
      <c r="R2166" t="s">
        <v>8323</v>
      </c>
      <c r="S2166" s="17">
        <f t="shared" si="167"/>
        <v>42515.71775462963</v>
      </c>
      <c r="T2166" s="17">
        <f t="shared" si="168"/>
        <v>42546.165972222225</v>
      </c>
      <c r="U2166" s="25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7">
        <f t="shared" si="166"/>
        <v>29.62</v>
      </c>
      <c r="P2167" t="s">
        <v>8274</v>
      </c>
      <c r="Q2167" s="13" t="s">
        <v>8322</v>
      </c>
      <c r="R2167" t="s">
        <v>8323</v>
      </c>
      <c r="S2167" s="17">
        <f t="shared" si="167"/>
        <v>42438.667071759264</v>
      </c>
      <c r="T2167" s="17">
        <f t="shared" si="168"/>
        <v>42468.625405092593</v>
      </c>
      <c r="U2167" s="25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7">
        <f t="shared" si="166"/>
        <v>91.63</v>
      </c>
      <c r="P2168" t="s">
        <v>8274</v>
      </c>
      <c r="Q2168" s="13" t="s">
        <v>8322</v>
      </c>
      <c r="R2168" t="s">
        <v>8323</v>
      </c>
      <c r="S2168" s="17">
        <f t="shared" si="167"/>
        <v>41933.838171296295</v>
      </c>
      <c r="T2168" s="17">
        <f t="shared" si="168"/>
        <v>41978.879837962959</v>
      </c>
      <c r="U2168" s="25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7">
        <f t="shared" si="166"/>
        <v>22.5</v>
      </c>
      <c r="P2169" t="s">
        <v>8274</v>
      </c>
      <c r="Q2169" s="13" t="s">
        <v>8322</v>
      </c>
      <c r="R2169" t="s">
        <v>8323</v>
      </c>
      <c r="S2169" s="17">
        <f t="shared" si="167"/>
        <v>41153.066400462965</v>
      </c>
      <c r="T2169" s="17">
        <f t="shared" si="168"/>
        <v>41167.066400462965</v>
      </c>
      <c r="U2169" s="25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7">
        <f t="shared" si="166"/>
        <v>64.37</v>
      </c>
      <c r="P2170" t="s">
        <v>8274</v>
      </c>
      <c r="Q2170" s="13" t="s">
        <v>8322</v>
      </c>
      <c r="R2170" t="s">
        <v>8323</v>
      </c>
      <c r="S2170" s="17">
        <f t="shared" si="167"/>
        <v>42745.600243055553</v>
      </c>
      <c r="T2170" s="17">
        <f t="shared" si="168"/>
        <v>42776.208333333328</v>
      </c>
      <c r="U2170" s="25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7">
        <f t="shared" si="166"/>
        <v>21.86</v>
      </c>
      <c r="P2171" t="s">
        <v>8274</v>
      </c>
      <c r="Q2171" s="13" t="s">
        <v>8322</v>
      </c>
      <c r="R2171" t="s">
        <v>8323</v>
      </c>
      <c r="S2171" s="17">
        <f t="shared" si="167"/>
        <v>42793.700821759259</v>
      </c>
      <c r="T2171" s="17">
        <f t="shared" si="168"/>
        <v>42796.700821759259</v>
      </c>
      <c r="U2171" s="25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7">
        <f t="shared" si="166"/>
        <v>33.32</v>
      </c>
      <c r="P2172" t="s">
        <v>8274</v>
      </c>
      <c r="Q2172" s="13" t="s">
        <v>8322</v>
      </c>
      <c r="R2172" t="s">
        <v>8323</v>
      </c>
      <c r="S2172" s="17">
        <f t="shared" si="167"/>
        <v>42198.750254629631</v>
      </c>
      <c r="T2172" s="17">
        <f t="shared" si="168"/>
        <v>42238.750254629631</v>
      </c>
      <c r="U2172" s="25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7">
        <f t="shared" si="166"/>
        <v>90.28</v>
      </c>
      <c r="P2173" t="s">
        <v>8274</v>
      </c>
      <c r="Q2173" s="13" t="s">
        <v>8322</v>
      </c>
      <c r="R2173" t="s">
        <v>8323</v>
      </c>
      <c r="S2173" s="17">
        <f t="shared" si="167"/>
        <v>42141.95711805555</v>
      </c>
      <c r="T2173" s="17">
        <f t="shared" si="168"/>
        <v>42177.208333333328</v>
      </c>
      <c r="U2173" s="25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7">
        <f t="shared" si="166"/>
        <v>76.92</v>
      </c>
      <c r="P2174" t="s">
        <v>8274</v>
      </c>
      <c r="Q2174" s="13" t="s">
        <v>8322</v>
      </c>
      <c r="R2174" t="s">
        <v>8323</v>
      </c>
      <c r="S2174" s="17">
        <f t="shared" si="167"/>
        <v>42082.580092592587</v>
      </c>
      <c r="T2174" s="17">
        <f t="shared" si="168"/>
        <v>42112.580092592587</v>
      </c>
      <c r="U2174" s="25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7">
        <f t="shared" si="166"/>
        <v>59.23</v>
      </c>
      <c r="P2175" t="s">
        <v>8274</v>
      </c>
      <c r="Q2175" s="13" t="s">
        <v>8322</v>
      </c>
      <c r="R2175" t="s">
        <v>8323</v>
      </c>
      <c r="S2175" s="17">
        <f t="shared" si="167"/>
        <v>41495.692627314813</v>
      </c>
      <c r="T2175" s="17">
        <f t="shared" si="168"/>
        <v>41527.165972222225</v>
      </c>
      <c r="U2175" s="2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7">
        <f t="shared" si="166"/>
        <v>65.38</v>
      </c>
      <c r="P2176" t="s">
        <v>8274</v>
      </c>
      <c r="Q2176" s="13" t="s">
        <v>8322</v>
      </c>
      <c r="R2176" t="s">
        <v>8323</v>
      </c>
      <c r="S2176" s="17">
        <f t="shared" si="167"/>
        <v>42465.542905092589</v>
      </c>
      <c r="T2176" s="17">
        <f t="shared" si="168"/>
        <v>42495.542905092589</v>
      </c>
      <c r="U2176" s="25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7">
        <f t="shared" si="166"/>
        <v>67.31</v>
      </c>
      <c r="P2177" t="s">
        <v>8274</v>
      </c>
      <c r="Q2177" s="13" t="s">
        <v>8322</v>
      </c>
      <c r="R2177" t="s">
        <v>8323</v>
      </c>
      <c r="S2177" s="17">
        <f t="shared" si="167"/>
        <v>42565.009097222224</v>
      </c>
      <c r="T2177" s="17">
        <f t="shared" si="168"/>
        <v>42572.009097222224</v>
      </c>
      <c r="U2177" s="25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7">
        <f t="shared" ref="O2178:O2241" si="171">IFERROR(ROUND(E2178/M2178,2),0)</f>
        <v>88.75</v>
      </c>
      <c r="P2178" t="s">
        <v>8274</v>
      </c>
      <c r="Q2178" s="13" t="s">
        <v>8322</v>
      </c>
      <c r="R2178" t="s">
        <v>8323</v>
      </c>
      <c r="S2178" s="17">
        <f t="shared" si="167"/>
        <v>42096.633206018523</v>
      </c>
      <c r="T2178" s="17">
        <f t="shared" si="168"/>
        <v>42126.633206018523</v>
      </c>
      <c r="U2178" s="25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7">
        <f t="shared" si="171"/>
        <v>65.87</v>
      </c>
      <c r="P2179" t="s">
        <v>8274</v>
      </c>
      <c r="Q2179" s="13" t="s">
        <v>8322</v>
      </c>
      <c r="R2179" t="s">
        <v>8323</v>
      </c>
      <c r="S2179" s="17">
        <f t="shared" ref="S2179:S2242" si="172">(((K2179/60)/60)/24)+DATE(1970,1,1)</f>
        <v>42502.250775462962</v>
      </c>
      <c r="T2179" s="17">
        <f t="shared" ref="T2179:T2242" si="173">(((J2179/60)/60)/24)+DATE(1970,1,1)</f>
        <v>42527.250775462962</v>
      </c>
      <c r="U2179" s="25">
        <f t="shared" si="169"/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7">
        <f t="shared" si="171"/>
        <v>40.35</v>
      </c>
      <c r="P2180" t="s">
        <v>8274</v>
      </c>
      <c r="Q2180" s="13" t="s">
        <v>8322</v>
      </c>
      <c r="R2180" t="s">
        <v>8323</v>
      </c>
      <c r="S2180" s="17">
        <f t="shared" si="172"/>
        <v>42723.63653935185</v>
      </c>
      <c r="T2180" s="17">
        <f t="shared" si="173"/>
        <v>42753.63653935185</v>
      </c>
      <c r="U2180" s="25">
        <f t="shared" ref="U2180:U2243" si="174">YEAR(S2180)</f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7">
        <f t="shared" si="171"/>
        <v>76.86</v>
      </c>
      <c r="P2181" t="s">
        <v>8274</v>
      </c>
      <c r="Q2181" s="13" t="s">
        <v>8322</v>
      </c>
      <c r="R2181" t="s">
        <v>8323</v>
      </c>
      <c r="S2181" s="17">
        <f t="shared" si="172"/>
        <v>42075.171203703707</v>
      </c>
      <c r="T2181" s="17">
        <f t="shared" si="173"/>
        <v>42105.171203703707</v>
      </c>
      <c r="U2181" s="25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7">
        <f t="shared" si="171"/>
        <v>68.709999999999994</v>
      </c>
      <c r="P2182" t="s">
        <v>8274</v>
      </c>
      <c r="Q2182" s="13" t="s">
        <v>8322</v>
      </c>
      <c r="R2182" t="s">
        <v>8323</v>
      </c>
      <c r="S2182" s="17">
        <f t="shared" si="172"/>
        <v>42279.669768518521</v>
      </c>
      <c r="T2182" s="17">
        <f t="shared" si="173"/>
        <v>42321.711435185185</v>
      </c>
      <c r="U2182" s="25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7">
        <f t="shared" si="171"/>
        <v>57.77</v>
      </c>
      <c r="P2183" t="s">
        <v>8295</v>
      </c>
      <c r="Q2183" s="13" t="s">
        <v>8330</v>
      </c>
      <c r="R2183" t="s">
        <v>8348</v>
      </c>
      <c r="S2183" s="17">
        <f t="shared" si="172"/>
        <v>42773.005243055552</v>
      </c>
      <c r="T2183" s="17">
        <f t="shared" si="173"/>
        <v>42787.005243055552</v>
      </c>
      <c r="U2183" s="25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7">
        <f t="shared" si="171"/>
        <v>44.17</v>
      </c>
      <c r="P2184" t="s">
        <v>8295</v>
      </c>
      <c r="Q2184" s="13" t="s">
        <v>8330</v>
      </c>
      <c r="R2184" t="s">
        <v>8348</v>
      </c>
      <c r="S2184" s="17">
        <f t="shared" si="172"/>
        <v>41879.900752314818</v>
      </c>
      <c r="T2184" s="17">
        <f t="shared" si="173"/>
        <v>41914.900752314818</v>
      </c>
      <c r="U2184" s="25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7">
        <f t="shared" si="171"/>
        <v>31.57</v>
      </c>
      <c r="P2185" t="s">
        <v>8295</v>
      </c>
      <c r="Q2185" s="13" t="s">
        <v>8330</v>
      </c>
      <c r="R2185" t="s">
        <v>8348</v>
      </c>
      <c r="S2185" s="17">
        <f t="shared" si="172"/>
        <v>42745.365474537044</v>
      </c>
      <c r="T2185" s="17">
        <f t="shared" si="173"/>
        <v>42775.208333333328</v>
      </c>
      <c r="U2185" s="2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7">
        <f t="shared" si="171"/>
        <v>107.05</v>
      </c>
      <c r="P2186" t="s">
        <v>8295</v>
      </c>
      <c r="Q2186" s="13" t="s">
        <v>8330</v>
      </c>
      <c r="R2186" t="s">
        <v>8348</v>
      </c>
      <c r="S2186" s="17">
        <f t="shared" si="172"/>
        <v>42380.690289351856</v>
      </c>
      <c r="T2186" s="17">
        <f t="shared" si="173"/>
        <v>42394.666666666672</v>
      </c>
      <c r="U2186" s="25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7">
        <f t="shared" si="171"/>
        <v>149.03</v>
      </c>
      <c r="P2187" t="s">
        <v>8295</v>
      </c>
      <c r="Q2187" s="13" t="s">
        <v>8330</v>
      </c>
      <c r="R2187" t="s">
        <v>8348</v>
      </c>
      <c r="S2187" s="17">
        <f t="shared" si="172"/>
        <v>41319.349988425929</v>
      </c>
      <c r="T2187" s="17">
        <f t="shared" si="173"/>
        <v>41359.349988425929</v>
      </c>
      <c r="U2187" s="25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7">
        <f t="shared" si="171"/>
        <v>55.96</v>
      </c>
      <c r="P2188" t="s">
        <v>8295</v>
      </c>
      <c r="Q2188" s="13" t="s">
        <v>8330</v>
      </c>
      <c r="R2188" t="s">
        <v>8348</v>
      </c>
      <c r="S2188" s="17">
        <f t="shared" si="172"/>
        <v>42583.615081018521</v>
      </c>
      <c r="T2188" s="17">
        <f t="shared" si="173"/>
        <v>42620.083333333328</v>
      </c>
      <c r="U2188" s="25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7">
        <f t="shared" si="171"/>
        <v>56.97</v>
      </c>
      <c r="P2189" t="s">
        <v>8295</v>
      </c>
      <c r="Q2189" s="13" t="s">
        <v>8330</v>
      </c>
      <c r="R2189" t="s">
        <v>8348</v>
      </c>
      <c r="S2189" s="17">
        <f t="shared" si="172"/>
        <v>42068.209097222221</v>
      </c>
      <c r="T2189" s="17">
        <f t="shared" si="173"/>
        <v>42097.165972222225</v>
      </c>
      <c r="U2189" s="25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7">
        <f t="shared" si="171"/>
        <v>44.06</v>
      </c>
      <c r="P2190" t="s">
        <v>8295</v>
      </c>
      <c r="Q2190" s="13" t="s">
        <v>8330</v>
      </c>
      <c r="R2190" t="s">
        <v>8348</v>
      </c>
      <c r="S2190" s="17">
        <f t="shared" si="172"/>
        <v>42633.586122685185</v>
      </c>
      <c r="T2190" s="17">
        <f t="shared" si="173"/>
        <v>42668.708333333328</v>
      </c>
      <c r="U2190" s="25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7">
        <f t="shared" si="171"/>
        <v>68.63</v>
      </c>
      <c r="P2191" t="s">
        <v>8295</v>
      </c>
      <c r="Q2191" s="13" t="s">
        <v>8330</v>
      </c>
      <c r="R2191" t="s">
        <v>8348</v>
      </c>
      <c r="S2191" s="17">
        <f t="shared" si="172"/>
        <v>42467.788194444445</v>
      </c>
      <c r="T2191" s="17">
        <f t="shared" si="173"/>
        <v>42481.916666666672</v>
      </c>
      <c r="U2191" s="25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7">
        <f t="shared" si="171"/>
        <v>65.319999999999993</v>
      </c>
      <c r="P2192" t="s">
        <v>8295</v>
      </c>
      <c r="Q2192" s="13" t="s">
        <v>8330</v>
      </c>
      <c r="R2192" t="s">
        <v>8348</v>
      </c>
      <c r="S2192" s="17">
        <f t="shared" si="172"/>
        <v>42417.625046296293</v>
      </c>
      <c r="T2192" s="17">
        <f t="shared" si="173"/>
        <v>42452.290972222225</v>
      </c>
      <c r="U2192" s="25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7">
        <f t="shared" si="171"/>
        <v>35.92</v>
      </c>
      <c r="P2193" t="s">
        <v>8295</v>
      </c>
      <c r="Q2193" s="13" t="s">
        <v>8330</v>
      </c>
      <c r="R2193" t="s">
        <v>8348</v>
      </c>
      <c r="S2193" s="17">
        <f t="shared" si="172"/>
        <v>42768.833645833336</v>
      </c>
      <c r="T2193" s="17">
        <f t="shared" si="173"/>
        <v>42780.833645833336</v>
      </c>
      <c r="U2193" s="25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7">
        <f t="shared" si="171"/>
        <v>40.07</v>
      </c>
      <c r="P2194" t="s">
        <v>8295</v>
      </c>
      <c r="Q2194" s="13" t="s">
        <v>8330</v>
      </c>
      <c r="R2194" t="s">
        <v>8348</v>
      </c>
      <c r="S2194" s="17">
        <f t="shared" si="172"/>
        <v>42691.8512037037</v>
      </c>
      <c r="T2194" s="17">
        <f t="shared" si="173"/>
        <v>42719.958333333328</v>
      </c>
      <c r="U2194" s="25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7">
        <f t="shared" si="171"/>
        <v>75.650000000000006</v>
      </c>
      <c r="P2195" t="s">
        <v>8295</v>
      </c>
      <c r="Q2195" s="13" t="s">
        <v>8330</v>
      </c>
      <c r="R2195" t="s">
        <v>8348</v>
      </c>
      <c r="S2195" s="17">
        <f t="shared" si="172"/>
        <v>42664.405925925923</v>
      </c>
      <c r="T2195" s="17">
        <f t="shared" si="173"/>
        <v>42695.207638888889</v>
      </c>
      <c r="U2195" s="2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7">
        <f t="shared" si="171"/>
        <v>61.2</v>
      </c>
      <c r="P2196" t="s">
        <v>8295</v>
      </c>
      <c r="Q2196" s="13" t="s">
        <v>8330</v>
      </c>
      <c r="R2196" t="s">
        <v>8348</v>
      </c>
      <c r="S2196" s="17">
        <f t="shared" si="172"/>
        <v>42425.757986111115</v>
      </c>
      <c r="T2196" s="17">
        <f t="shared" si="173"/>
        <v>42455.716319444444</v>
      </c>
      <c r="U2196" s="25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7">
        <f t="shared" si="171"/>
        <v>48.13</v>
      </c>
      <c r="P2197" t="s">
        <v>8295</v>
      </c>
      <c r="Q2197" s="13" t="s">
        <v>8330</v>
      </c>
      <c r="R2197" t="s">
        <v>8348</v>
      </c>
      <c r="S2197" s="17">
        <f t="shared" si="172"/>
        <v>42197.771990740745</v>
      </c>
      <c r="T2197" s="17">
        <f t="shared" si="173"/>
        <v>42227.771990740745</v>
      </c>
      <c r="U2197" s="25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7">
        <f t="shared" si="171"/>
        <v>68.11</v>
      </c>
      <c r="P2198" t="s">
        <v>8295</v>
      </c>
      <c r="Q2198" s="13" t="s">
        <v>8330</v>
      </c>
      <c r="R2198" t="s">
        <v>8348</v>
      </c>
      <c r="S2198" s="17">
        <f t="shared" si="172"/>
        <v>42675.487291666665</v>
      </c>
      <c r="T2198" s="17">
        <f t="shared" si="173"/>
        <v>42706.291666666672</v>
      </c>
      <c r="U2198" s="25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7">
        <f t="shared" si="171"/>
        <v>65.89</v>
      </c>
      <c r="P2199" t="s">
        <v>8295</v>
      </c>
      <c r="Q2199" s="13" t="s">
        <v>8330</v>
      </c>
      <c r="R2199" t="s">
        <v>8348</v>
      </c>
      <c r="S2199" s="17">
        <f t="shared" si="172"/>
        <v>42033.584016203706</v>
      </c>
      <c r="T2199" s="17">
        <f t="shared" si="173"/>
        <v>42063.584016203706</v>
      </c>
      <c r="U2199" s="25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7">
        <f t="shared" si="171"/>
        <v>81.650000000000006</v>
      </c>
      <c r="P2200" t="s">
        <v>8295</v>
      </c>
      <c r="Q2200" s="13" t="s">
        <v>8330</v>
      </c>
      <c r="R2200" t="s">
        <v>8348</v>
      </c>
      <c r="S2200" s="17">
        <f t="shared" si="172"/>
        <v>42292.513888888891</v>
      </c>
      <c r="T2200" s="17">
        <f t="shared" si="173"/>
        <v>42322.555555555555</v>
      </c>
      <c r="U2200" s="25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7">
        <f t="shared" si="171"/>
        <v>52.7</v>
      </c>
      <c r="P2201" t="s">
        <v>8295</v>
      </c>
      <c r="Q2201" s="13" t="s">
        <v>8330</v>
      </c>
      <c r="R2201" t="s">
        <v>8348</v>
      </c>
      <c r="S2201" s="17">
        <f t="shared" si="172"/>
        <v>42262.416643518518</v>
      </c>
      <c r="T2201" s="17">
        <f t="shared" si="173"/>
        <v>42292.416643518518</v>
      </c>
      <c r="U2201" s="25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7">
        <f t="shared" si="171"/>
        <v>41.23</v>
      </c>
      <c r="P2202" t="s">
        <v>8295</v>
      </c>
      <c r="Q2202" s="13" t="s">
        <v>8330</v>
      </c>
      <c r="R2202" t="s">
        <v>8348</v>
      </c>
      <c r="S2202" s="17">
        <f t="shared" si="172"/>
        <v>42163.625787037032</v>
      </c>
      <c r="T2202" s="17">
        <f t="shared" si="173"/>
        <v>42191.125</v>
      </c>
      <c r="U2202" s="25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7">
        <f t="shared" si="171"/>
        <v>15.04</v>
      </c>
      <c r="P2203" t="s">
        <v>8278</v>
      </c>
      <c r="Q2203" s="13" t="s">
        <v>8322</v>
      </c>
      <c r="R2203" t="s">
        <v>8327</v>
      </c>
      <c r="S2203" s="17">
        <f t="shared" si="172"/>
        <v>41276.846817129634</v>
      </c>
      <c r="T2203" s="17">
        <f t="shared" si="173"/>
        <v>41290.846817129634</v>
      </c>
      <c r="U2203" s="25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7">
        <f t="shared" si="171"/>
        <v>39.07</v>
      </c>
      <c r="P2204" t="s">
        <v>8278</v>
      </c>
      <c r="Q2204" s="13" t="s">
        <v>8322</v>
      </c>
      <c r="R2204" t="s">
        <v>8327</v>
      </c>
      <c r="S2204" s="17">
        <f t="shared" si="172"/>
        <v>41184.849166666667</v>
      </c>
      <c r="T2204" s="17">
        <f t="shared" si="173"/>
        <v>41214.849166666667</v>
      </c>
      <c r="U2204" s="25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7">
        <f t="shared" si="171"/>
        <v>43.82</v>
      </c>
      <c r="P2205" t="s">
        <v>8278</v>
      </c>
      <c r="Q2205" s="13" t="s">
        <v>8322</v>
      </c>
      <c r="R2205" t="s">
        <v>8327</v>
      </c>
      <c r="S2205" s="17">
        <f t="shared" si="172"/>
        <v>42241.85974537037</v>
      </c>
      <c r="T2205" s="17">
        <f t="shared" si="173"/>
        <v>42271.85974537037</v>
      </c>
      <c r="U2205" s="2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7">
        <f t="shared" si="171"/>
        <v>27.3</v>
      </c>
      <c r="P2206" t="s">
        <v>8278</v>
      </c>
      <c r="Q2206" s="13" t="s">
        <v>8322</v>
      </c>
      <c r="R2206" t="s">
        <v>8327</v>
      </c>
      <c r="S2206" s="17">
        <f t="shared" si="172"/>
        <v>41312.311562499999</v>
      </c>
      <c r="T2206" s="17">
        <f t="shared" si="173"/>
        <v>41342.311562499999</v>
      </c>
      <c r="U2206" s="25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7">
        <f t="shared" si="171"/>
        <v>42.22</v>
      </c>
      <c r="P2207" t="s">
        <v>8278</v>
      </c>
      <c r="Q2207" s="13" t="s">
        <v>8322</v>
      </c>
      <c r="R2207" t="s">
        <v>8327</v>
      </c>
      <c r="S2207" s="17">
        <f t="shared" si="172"/>
        <v>41031.82163194444</v>
      </c>
      <c r="T2207" s="17">
        <f t="shared" si="173"/>
        <v>41061.82163194444</v>
      </c>
      <c r="U2207" s="25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7">
        <f t="shared" si="171"/>
        <v>33.24</v>
      </c>
      <c r="P2208" t="s">
        <v>8278</v>
      </c>
      <c r="Q2208" s="13" t="s">
        <v>8322</v>
      </c>
      <c r="R2208" t="s">
        <v>8327</v>
      </c>
      <c r="S2208" s="17">
        <f t="shared" si="172"/>
        <v>40997.257222222222</v>
      </c>
      <c r="T2208" s="17">
        <f t="shared" si="173"/>
        <v>41015.257222222222</v>
      </c>
      <c r="U2208" s="25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7">
        <f t="shared" si="171"/>
        <v>285.70999999999998</v>
      </c>
      <c r="P2209" t="s">
        <v>8278</v>
      </c>
      <c r="Q2209" s="13" t="s">
        <v>8322</v>
      </c>
      <c r="R2209" t="s">
        <v>8327</v>
      </c>
      <c r="S2209" s="17">
        <f t="shared" si="172"/>
        <v>41564.194131944445</v>
      </c>
      <c r="T2209" s="17">
        <f t="shared" si="173"/>
        <v>41594.235798611109</v>
      </c>
      <c r="U2209" s="25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7">
        <f t="shared" si="171"/>
        <v>42.33</v>
      </c>
      <c r="P2210" t="s">
        <v>8278</v>
      </c>
      <c r="Q2210" s="13" t="s">
        <v>8322</v>
      </c>
      <c r="R2210" t="s">
        <v>8327</v>
      </c>
      <c r="S2210" s="17">
        <f t="shared" si="172"/>
        <v>40946.882245370369</v>
      </c>
      <c r="T2210" s="17">
        <f t="shared" si="173"/>
        <v>41006.166666666664</v>
      </c>
      <c r="U2210" s="25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7">
        <f t="shared" si="171"/>
        <v>50.27</v>
      </c>
      <c r="P2211" t="s">
        <v>8278</v>
      </c>
      <c r="Q2211" s="13" t="s">
        <v>8322</v>
      </c>
      <c r="R2211" t="s">
        <v>8327</v>
      </c>
      <c r="S2211" s="17">
        <f t="shared" si="172"/>
        <v>41732.479675925926</v>
      </c>
      <c r="T2211" s="17">
        <f t="shared" si="173"/>
        <v>41743.958333333336</v>
      </c>
      <c r="U2211" s="25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7">
        <f t="shared" si="171"/>
        <v>61.9</v>
      </c>
      <c r="P2212" t="s">
        <v>8278</v>
      </c>
      <c r="Q2212" s="13" t="s">
        <v>8322</v>
      </c>
      <c r="R2212" t="s">
        <v>8327</v>
      </c>
      <c r="S2212" s="17">
        <f t="shared" si="172"/>
        <v>40956.066087962965</v>
      </c>
      <c r="T2212" s="17">
        <f t="shared" si="173"/>
        <v>41013.73333333333</v>
      </c>
      <c r="U2212" s="25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7">
        <f t="shared" si="171"/>
        <v>40.75</v>
      </c>
      <c r="P2213" t="s">
        <v>8278</v>
      </c>
      <c r="Q2213" s="13" t="s">
        <v>8322</v>
      </c>
      <c r="R2213" t="s">
        <v>8327</v>
      </c>
      <c r="S2213" s="17">
        <f t="shared" si="172"/>
        <v>41716.785011574073</v>
      </c>
      <c r="T2213" s="17">
        <f t="shared" si="173"/>
        <v>41739.290972222225</v>
      </c>
      <c r="U2213" s="25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7">
        <f t="shared" si="171"/>
        <v>55.8</v>
      </c>
      <c r="P2214" t="s">
        <v>8278</v>
      </c>
      <c r="Q2214" s="13" t="s">
        <v>8322</v>
      </c>
      <c r="R2214" t="s">
        <v>8327</v>
      </c>
      <c r="S2214" s="17">
        <f t="shared" si="172"/>
        <v>41548.747418981482</v>
      </c>
      <c r="T2214" s="17">
        <f t="shared" si="173"/>
        <v>41582.041666666664</v>
      </c>
      <c r="U2214" s="25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7">
        <f t="shared" si="171"/>
        <v>10</v>
      </c>
      <c r="P2215" t="s">
        <v>8278</v>
      </c>
      <c r="Q2215" s="13" t="s">
        <v>8322</v>
      </c>
      <c r="R2215" t="s">
        <v>8327</v>
      </c>
      <c r="S2215" s="17">
        <f t="shared" si="172"/>
        <v>42109.826145833329</v>
      </c>
      <c r="T2215" s="17">
        <f t="shared" si="173"/>
        <v>42139.826145833329</v>
      </c>
      <c r="U2215" s="2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7">
        <f t="shared" si="171"/>
        <v>73.13</v>
      </c>
      <c r="P2216" t="s">
        <v>8278</v>
      </c>
      <c r="Q2216" s="13" t="s">
        <v>8322</v>
      </c>
      <c r="R2216" t="s">
        <v>8327</v>
      </c>
      <c r="S2216" s="17">
        <f t="shared" si="172"/>
        <v>41646.792222222226</v>
      </c>
      <c r="T2216" s="17">
        <f t="shared" si="173"/>
        <v>41676.792222222226</v>
      </c>
      <c r="U2216" s="25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7">
        <f t="shared" si="171"/>
        <v>26.06</v>
      </c>
      <c r="P2217" t="s">
        <v>8278</v>
      </c>
      <c r="Q2217" s="13" t="s">
        <v>8322</v>
      </c>
      <c r="R2217" t="s">
        <v>8327</v>
      </c>
      <c r="S2217" s="17">
        <f t="shared" si="172"/>
        <v>40958.717268518521</v>
      </c>
      <c r="T2217" s="17">
        <f t="shared" si="173"/>
        <v>40981.290972222225</v>
      </c>
      <c r="U2217" s="25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7">
        <f t="shared" si="171"/>
        <v>22.64</v>
      </c>
      <c r="P2218" t="s">
        <v>8278</v>
      </c>
      <c r="Q2218" s="13" t="s">
        <v>8322</v>
      </c>
      <c r="R2218" t="s">
        <v>8327</v>
      </c>
      <c r="S2218" s="17">
        <f t="shared" si="172"/>
        <v>42194.751678240747</v>
      </c>
      <c r="T2218" s="17">
        <f t="shared" si="173"/>
        <v>42208.751678240747</v>
      </c>
      <c r="U2218" s="25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7">
        <f t="shared" si="171"/>
        <v>47.22</v>
      </c>
      <c r="P2219" t="s">
        <v>8278</v>
      </c>
      <c r="Q2219" s="13" t="s">
        <v>8322</v>
      </c>
      <c r="R2219" t="s">
        <v>8327</v>
      </c>
      <c r="S2219" s="17">
        <f t="shared" si="172"/>
        <v>42299.776770833334</v>
      </c>
      <c r="T2219" s="17">
        <f t="shared" si="173"/>
        <v>42310.333333333328</v>
      </c>
      <c r="U2219" s="25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7">
        <f t="shared" si="171"/>
        <v>32.32</v>
      </c>
      <c r="P2220" t="s">
        <v>8278</v>
      </c>
      <c r="Q2220" s="13" t="s">
        <v>8322</v>
      </c>
      <c r="R2220" t="s">
        <v>8327</v>
      </c>
      <c r="S2220" s="17">
        <f t="shared" si="172"/>
        <v>41127.812303240738</v>
      </c>
      <c r="T2220" s="17">
        <f t="shared" si="173"/>
        <v>41150</v>
      </c>
      <c r="U2220" s="25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7">
        <f t="shared" si="171"/>
        <v>53.42</v>
      </c>
      <c r="P2221" t="s">
        <v>8278</v>
      </c>
      <c r="Q2221" s="13" t="s">
        <v>8322</v>
      </c>
      <c r="R2221" t="s">
        <v>8327</v>
      </c>
      <c r="S2221" s="17">
        <f t="shared" si="172"/>
        <v>42205.718888888892</v>
      </c>
      <c r="T2221" s="17">
        <f t="shared" si="173"/>
        <v>42235.718888888892</v>
      </c>
      <c r="U2221" s="25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7">
        <f t="shared" si="171"/>
        <v>51.3</v>
      </c>
      <c r="P2222" t="s">
        <v>8278</v>
      </c>
      <c r="Q2222" s="13" t="s">
        <v>8322</v>
      </c>
      <c r="R2222" t="s">
        <v>8327</v>
      </c>
      <c r="S2222" s="17">
        <f t="shared" si="172"/>
        <v>41452.060601851852</v>
      </c>
      <c r="T2222" s="17">
        <f t="shared" si="173"/>
        <v>41482.060601851852</v>
      </c>
      <c r="U2222" s="25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7">
        <f t="shared" si="171"/>
        <v>37.200000000000003</v>
      </c>
      <c r="P2223" t="s">
        <v>8295</v>
      </c>
      <c r="Q2223" s="13" t="s">
        <v>8330</v>
      </c>
      <c r="R2223" t="s">
        <v>8348</v>
      </c>
      <c r="S2223" s="17">
        <f t="shared" si="172"/>
        <v>42452.666770833333</v>
      </c>
      <c r="T2223" s="17">
        <f t="shared" si="173"/>
        <v>42483</v>
      </c>
      <c r="U2223" s="25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7">
        <f t="shared" si="171"/>
        <v>27.1</v>
      </c>
      <c r="P2224" t="s">
        <v>8295</v>
      </c>
      <c r="Q2224" s="13" t="s">
        <v>8330</v>
      </c>
      <c r="R2224" t="s">
        <v>8348</v>
      </c>
      <c r="S2224" s="17">
        <f t="shared" si="172"/>
        <v>40906.787581018521</v>
      </c>
      <c r="T2224" s="17">
        <f t="shared" si="173"/>
        <v>40936.787581018521</v>
      </c>
      <c r="U2224" s="25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7">
        <f t="shared" si="171"/>
        <v>206.31</v>
      </c>
      <c r="P2225" t="s">
        <v>8295</v>
      </c>
      <c r="Q2225" s="13" t="s">
        <v>8330</v>
      </c>
      <c r="R2225" t="s">
        <v>8348</v>
      </c>
      <c r="S2225" s="17">
        <f t="shared" si="172"/>
        <v>42152.640833333338</v>
      </c>
      <c r="T2225" s="17">
        <f t="shared" si="173"/>
        <v>42182.640833333338</v>
      </c>
      <c r="U2225" s="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7">
        <f t="shared" si="171"/>
        <v>82.15</v>
      </c>
      <c r="P2226" t="s">
        <v>8295</v>
      </c>
      <c r="Q2226" s="13" t="s">
        <v>8330</v>
      </c>
      <c r="R2226" t="s">
        <v>8348</v>
      </c>
      <c r="S2226" s="17">
        <f t="shared" si="172"/>
        <v>42644.667534722219</v>
      </c>
      <c r="T2226" s="17">
        <f t="shared" si="173"/>
        <v>42672.791666666672</v>
      </c>
      <c r="U2226" s="25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7">
        <f t="shared" si="171"/>
        <v>164.8</v>
      </c>
      <c r="P2227" t="s">
        <v>8295</v>
      </c>
      <c r="Q2227" s="13" t="s">
        <v>8330</v>
      </c>
      <c r="R2227" t="s">
        <v>8348</v>
      </c>
      <c r="S2227" s="17">
        <f t="shared" si="172"/>
        <v>41873.79184027778</v>
      </c>
      <c r="T2227" s="17">
        <f t="shared" si="173"/>
        <v>41903.79184027778</v>
      </c>
      <c r="U2227" s="25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7">
        <f t="shared" si="171"/>
        <v>60.82</v>
      </c>
      <c r="P2228" t="s">
        <v>8295</v>
      </c>
      <c r="Q2228" s="13" t="s">
        <v>8330</v>
      </c>
      <c r="R2228" t="s">
        <v>8348</v>
      </c>
      <c r="S2228" s="17">
        <f t="shared" si="172"/>
        <v>42381.79886574074</v>
      </c>
      <c r="T2228" s="17">
        <f t="shared" si="173"/>
        <v>42412.207638888889</v>
      </c>
      <c r="U2228" s="25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7">
        <f t="shared" si="171"/>
        <v>67.97</v>
      </c>
      <c r="P2229" t="s">
        <v>8295</v>
      </c>
      <c r="Q2229" s="13" t="s">
        <v>8330</v>
      </c>
      <c r="R2229" t="s">
        <v>8348</v>
      </c>
      <c r="S2229" s="17">
        <f t="shared" si="172"/>
        <v>41561.807349537034</v>
      </c>
      <c r="T2229" s="17">
        <f t="shared" si="173"/>
        <v>41591.849016203705</v>
      </c>
      <c r="U2229" s="25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7">
        <f t="shared" si="171"/>
        <v>81.56</v>
      </c>
      <c r="P2230" t="s">
        <v>8295</v>
      </c>
      <c r="Q2230" s="13" t="s">
        <v>8330</v>
      </c>
      <c r="R2230" t="s">
        <v>8348</v>
      </c>
      <c r="S2230" s="17">
        <f t="shared" si="172"/>
        <v>42202.278194444443</v>
      </c>
      <c r="T2230" s="17">
        <f t="shared" si="173"/>
        <v>42232.278194444443</v>
      </c>
      <c r="U2230" s="25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7">
        <f t="shared" si="171"/>
        <v>25.43</v>
      </c>
      <c r="P2231" t="s">
        <v>8295</v>
      </c>
      <c r="Q2231" s="13" t="s">
        <v>8330</v>
      </c>
      <c r="R2231" t="s">
        <v>8348</v>
      </c>
      <c r="S2231" s="17">
        <f t="shared" si="172"/>
        <v>41484.664247685185</v>
      </c>
      <c r="T2231" s="17">
        <f t="shared" si="173"/>
        <v>41520.166666666664</v>
      </c>
      <c r="U2231" s="25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7">
        <f t="shared" si="171"/>
        <v>21.5</v>
      </c>
      <c r="P2232" t="s">
        <v>8295</v>
      </c>
      <c r="Q2232" s="13" t="s">
        <v>8330</v>
      </c>
      <c r="R2232" t="s">
        <v>8348</v>
      </c>
      <c r="S2232" s="17">
        <f t="shared" si="172"/>
        <v>41724.881099537037</v>
      </c>
      <c r="T2232" s="17">
        <f t="shared" si="173"/>
        <v>41754.881099537037</v>
      </c>
      <c r="U2232" s="25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7">
        <f t="shared" si="171"/>
        <v>27.23</v>
      </c>
      <c r="P2233" t="s">
        <v>8295</v>
      </c>
      <c r="Q2233" s="13" t="s">
        <v>8330</v>
      </c>
      <c r="R2233" t="s">
        <v>8348</v>
      </c>
      <c r="S2233" s="17">
        <f t="shared" si="172"/>
        <v>41423.910891203705</v>
      </c>
      <c r="T2233" s="17">
        <f t="shared" si="173"/>
        <v>41450.208333333336</v>
      </c>
      <c r="U2233" s="25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7">
        <f t="shared" si="171"/>
        <v>25.09</v>
      </c>
      <c r="P2234" t="s">
        <v>8295</v>
      </c>
      <c r="Q2234" s="13" t="s">
        <v>8330</v>
      </c>
      <c r="R2234" t="s">
        <v>8348</v>
      </c>
      <c r="S2234" s="17">
        <f t="shared" si="172"/>
        <v>41806.794074074074</v>
      </c>
      <c r="T2234" s="17">
        <f t="shared" si="173"/>
        <v>41839.125</v>
      </c>
      <c r="U2234" s="25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7">
        <f t="shared" si="171"/>
        <v>21.23</v>
      </c>
      <c r="P2235" t="s">
        <v>8295</v>
      </c>
      <c r="Q2235" s="13" t="s">
        <v>8330</v>
      </c>
      <c r="R2235" t="s">
        <v>8348</v>
      </c>
      <c r="S2235" s="17">
        <f t="shared" si="172"/>
        <v>42331.378923611104</v>
      </c>
      <c r="T2235" s="17">
        <f t="shared" si="173"/>
        <v>42352</v>
      </c>
      <c r="U2235" s="2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7">
        <f t="shared" si="171"/>
        <v>41.61</v>
      </c>
      <c r="P2236" t="s">
        <v>8295</v>
      </c>
      <c r="Q2236" s="13" t="s">
        <v>8330</v>
      </c>
      <c r="R2236" t="s">
        <v>8348</v>
      </c>
      <c r="S2236" s="17">
        <f t="shared" si="172"/>
        <v>42710.824618055558</v>
      </c>
      <c r="T2236" s="17">
        <f t="shared" si="173"/>
        <v>42740.824618055558</v>
      </c>
      <c r="U2236" s="25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7">
        <f t="shared" si="171"/>
        <v>135.59</v>
      </c>
      <c r="P2237" t="s">
        <v>8295</v>
      </c>
      <c r="Q2237" s="13" t="s">
        <v>8330</v>
      </c>
      <c r="R2237" t="s">
        <v>8348</v>
      </c>
      <c r="S2237" s="17">
        <f t="shared" si="172"/>
        <v>42062.022118055553</v>
      </c>
      <c r="T2237" s="17">
        <f t="shared" si="173"/>
        <v>42091.980451388896</v>
      </c>
      <c r="U2237" s="25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7">
        <f t="shared" si="171"/>
        <v>22.12</v>
      </c>
      <c r="P2238" t="s">
        <v>8295</v>
      </c>
      <c r="Q2238" s="13" t="s">
        <v>8330</v>
      </c>
      <c r="R2238" t="s">
        <v>8348</v>
      </c>
      <c r="S2238" s="17">
        <f t="shared" si="172"/>
        <v>42371.617164351846</v>
      </c>
      <c r="T2238" s="17">
        <f t="shared" si="173"/>
        <v>42401.617164351846</v>
      </c>
      <c r="U2238" s="25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7">
        <f t="shared" si="171"/>
        <v>64.63</v>
      </c>
      <c r="P2239" t="s">
        <v>8295</v>
      </c>
      <c r="Q2239" s="13" t="s">
        <v>8330</v>
      </c>
      <c r="R2239" t="s">
        <v>8348</v>
      </c>
      <c r="S2239" s="17">
        <f t="shared" si="172"/>
        <v>41915.003275462965</v>
      </c>
      <c r="T2239" s="17">
        <f t="shared" si="173"/>
        <v>41955.332638888889</v>
      </c>
      <c r="U2239" s="25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7">
        <f t="shared" si="171"/>
        <v>69.569999999999993</v>
      </c>
      <c r="P2240" t="s">
        <v>8295</v>
      </c>
      <c r="Q2240" s="13" t="s">
        <v>8330</v>
      </c>
      <c r="R2240" t="s">
        <v>8348</v>
      </c>
      <c r="S2240" s="17">
        <f t="shared" si="172"/>
        <v>42774.621712962966</v>
      </c>
      <c r="T2240" s="17">
        <f t="shared" si="173"/>
        <v>42804.621712962966</v>
      </c>
      <c r="U2240" s="25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7">
        <f t="shared" si="171"/>
        <v>75.13</v>
      </c>
      <c r="P2241" t="s">
        <v>8295</v>
      </c>
      <c r="Q2241" s="13" t="s">
        <v>8330</v>
      </c>
      <c r="R2241" t="s">
        <v>8348</v>
      </c>
      <c r="S2241" s="17">
        <f t="shared" si="172"/>
        <v>41572.958495370374</v>
      </c>
      <c r="T2241" s="17">
        <f t="shared" si="173"/>
        <v>41609.168055555558</v>
      </c>
      <c r="U2241" s="25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7">
        <f t="shared" ref="O2242:O2305" si="176">IFERROR(ROUND(E2242/M2242,2),0)</f>
        <v>140.97999999999999</v>
      </c>
      <c r="P2242" t="s">
        <v>8295</v>
      </c>
      <c r="Q2242" s="13" t="s">
        <v>8330</v>
      </c>
      <c r="R2242" t="s">
        <v>8348</v>
      </c>
      <c r="S2242" s="17">
        <f t="shared" si="172"/>
        <v>42452.825740740736</v>
      </c>
      <c r="T2242" s="17">
        <f t="shared" si="173"/>
        <v>42482.825740740736</v>
      </c>
      <c r="U2242" s="25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7">
        <f t="shared" si="176"/>
        <v>49.47</v>
      </c>
      <c r="P2243" t="s">
        <v>8295</v>
      </c>
      <c r="Q2243" s="13" t="s">
        <v>8330</v>
      </c>
      <c r="R2243" t="s">
        <v>8348</v>
      </c>
      <c r="S2243" s="17">
        <f t="shared" ref="S2243:S2306" si="177">(((K2243/60)/60)/24)+DATE(1970,1,1)</f>
        <v>42766.827546296292</v>
      </c>
      <c r="T2243" s="17">
        <f t="shared" ref="T2243:T2306" si="178">(((J2243/60)/60)/24)+DATE(1970,1,1)</f>
        <v>42796.827546296292</v>
      </c>
      <c r="U2243" s="25">
        <f t="shared" si="174"/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7">
        <f t="shared" si="176"/>
        <v>53.87</v>
      </c>
      <c r="P2244" t="s">
        <v>8295</v>
      </c>
      <c r="Q2244" s="13" t="s">
        <v>8330</v>
      </c>
      <c r="R2244" t="s">
        <v>8348</v>
      </c>
      <c r="S2244" s="17">
        <f t="shared" si="177"/>
        <v>41569.575613425928</v>
      </c>
      <c r="T2244" s="17">
        <f t="shared" si="178"/>
        <v>41605.126388888886</v>
      </c>
      <c r="U2244" s="25">
        <f t="shared" ref="U2244:U2307" si="179">YEAR(S2244)</f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7">
        <f t="shared" si="176"/>
        <v>4.57</v>
      </c>
      <c r="P2245" t="s">
        <v>8295</v>
      </c>
      <c r="Q2245" s="13" t="s">
        <v>8330</v>
      </c>
      <c r="R2245" t="s">
        <v>8348</v>
      </c>
      <c r="S2245" s="17">
        <f t="shared" si="177"/>
        <v>42800.751041666663</v>
      </c>
      <c r="T2245" s="17">
        <f t="shared" si="178"/>
        <v>42807.125</v>
      </c>
      <c r="U2245" s="2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7">
        <f t="shared" si="176"/>
        <v>65</v>
      </c>
      <c r="P2246" t="s">
        <v>8295</v>
      </c>
      <c r="Q2246" s="13" t="s">
        <v>8330</v>
      </c>
      <c r="R2246" t="s">
        <v>8348</v>
      </c>
      <c r="S2246" s="17">
        <f t="shared" si="177"/>
        <v>42647.818819444445</v>
      </c>
      <c r="T2246" s="17">
        <f t="shared" si="178"/>
        <v>42659.854166666672</v>
      </c>
      <c r="U2246" s="25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7">
        <f t="shared" si="176"/>
        <v>53.48</v>
      </c>
      <c r="P2247" t="s">
        <v>8295</v>
      </c>
      <c r="Q2247" s="13" t="s">
        <v>8330</v>
      </c>
      <c r="R2247" t="s">
        <v>8348</v>
      </c>
      <c r="S2247" s="17">
        <f t="shared" si="177"/>
        <v>41660.708530092597</v>
      </c>
      <c r="T2247" s="17">
        <f t="shared" si="178"/>
        <v>41691.75</v>
      </c>
      <c r="U2247" s="25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7">
        <f t="shared" si="176"/>
        <v>43.91</v>
      </c>
      <c r="P2248" t="s">
        <v>8295</v>
      </c>
      <c r="Q2248" s="13" t="s">
        <v>8330</v>
      </c>
      <c r="R2248" t="s">
        <v>8348</v>
      </c>
      <c r="S2248" s="17">
        <f t="shared" si="177"/>
        <v>42221.79178240741</v>
      </c>
      <c r="T2248" s="17">
        <f t="shared" si="178"/>
        <v>42251.79178240741</v>
      </c>
      <c r="U2248" s="25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7">
        <f t="shared" si="176"/>
        <v>50.85</v>
      </c>
      <c r="P2249" t="s">
        <v>8295</v>
      </c>
      <c r="Q2249" s="13" t="s">
        <v>8330</v>
      </c>
      <c r="R2249" t="s">
        <v>8348</v>
      </c>
      <c r="S2249" s="17">
        <f t="shared" si="177"/>
        <v>42200.666261574079</v>
      </c>
      <c r="T2249" s="17">
        <f t="shared" si="178"/>
        <v>42214.666261574079</v>
      </c>
      <c r="U2249" s="25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7">
        <f t="shared" si="176"/>
        <v>58.63</v>
      </c>
      <c r="P2250" t="s">
        <v>8295</v>
      </c>
      <c r="Q2250" s="13" t="s">
        <v>8330</v>
      </c>
      <c r="R2250" t="s">
        <v>8348</v>
      </c>
      <c r="S2250" s="17">
        <f t="shared" si="177"/>
        <v>42688.875902777778</v>
      </c>
      <c r="T2250" s="17">
        <f t="shared" si="178"/>
        <v>42718.875902777778</v>
      </c>
      <c r="U2250" s="25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7">
        <f t="shared" si="176"/>
        <v>32.82</v>
      </c>
      <c r="P2251" t="s">
        <v>8295</v>
      </c>
      <c r="Q2251" s="13" t="s">
        <v>8330</v>
      </c>
      <c r="R2251" t="s">
        <v>8348</v>
      </c>
      <c r="S2251" s="17">
        <f t="shared" si="177"/>
        <v>41336.703298611108</v>
      </c>
      <c r="T2251" s="17">
        <f t="shared" si="178"/>
        <v>41366.661631944444</v>
      </c>
      <c r="U2251" s="25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7">
        <f t="shared" si="176"/>
        <v>426.93</v>
      </c>
      <c r="P2252" t="s">
        <v>8295</v>
      </c>
      <c r="Q2252" s="13" t="s">
        <v>8330</v>
      </c>
      <c r="R2252" t="s">
        <v>8348</v>
      </c>
      <c r="S2252" s="17">
        <f t="shared" si="177"/>
        <v>42677.005474537036</v>
      </c>
      <c r="T2252" s="17">
        <f t="shared" si="178"/>
        <v>42707.0471412037</v>
      </c>
      <c r="U2252" s="25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7">
        <f t="shared" si="176"/>
        <v>23.81</v>
      </c>
      <c r="P2253" t="s">
        <v>8295</v>
      </c>
      <c r="Q2253" s="13" t="s">
        <v>8330</v>
      </c>
      <c r="R2253" t="s">
        <v>8348</v>
      </c>
      <c r="S2253" s="17">
        <f t="shared" si="177"/>
        <v>41846.34579861111</v>
      </c>
      <c r="T2253" s="17">
        <f t="shared" si="178"/>
        <v>41867.34579861111</v>
      </c>
      <c r="U2253" s="25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7">
        <f t="shared" si="176"/>
        <v>98.41</v>
      </c>
      <c r="P2254" t="s">
        <v>8295</v>
      </c>
      <c r="Q2254" s="13" t="s">
        <v>8330</v>
      </c>
      <c r="R2254" t="s">
        <v>8348</v>
      </c>
      <c r="S2254" s="17">
        <f t="shared" si="177"/>
        <v>42573.327986111108</v>
      </c>
      <c r="T2254" s="17">
        <f t="shared" si="178"/>
        <v>42588.327986111108</v>
      </c>
      <c r="U2254" s="25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7">
        <f t="shared" si="176"/>
        <v>107.32</v>
      </c>
      <c r="P2255" t="s">
        <v>8295</v>
      </c>
      <c r="Q2255" s="13" t="s">
        <v>8330</v>
      </c>
      <c r="R2255" t="s">
        <v>8348</v>
      </c>
      <c r="S2255" s="17">
        <f t="shared" si="177"/>
        <v>42296.631331018521</v>
      </c>
      <c r="T2255" s="17">
        <f t="shared" si="178"/>
        <v>42326.672997685186</v>
      </c>
      <c r="U2255" s="2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7">
        <f t="shared" si="176"/>
        <v>11.67</v>
      </c>
      <c r="P2256" t="s">
        <v>8295</v>
      </c>
      <c r="Q2256" s="13" t="s">
        <v>8330</v>
      </c>
      <c r="R2256" t="s">
        <v>8348</v>
      </c>
      <c r="S2256" s="17">
        <f t="shared" si="177"/>
        <v>42752.647777777776</v>
      </c>
      <c r="T2256" s="17">
        <f t="shared" si="178"/>
        <v>42759.647777777776</v>
      </c>
      <c r="U2256" s="25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7">
        <f t="shared" si="176"/>
        <v>41.78</v>
      </c>
      <c r="P2257" t="s">
        <v>8295</v>
      </c>
      <c r="Q2257" s="13" t="s">
        <v>8330</v>
      </c>
      <c r="R2257" t="s">
        <v>8348</v>
      </c>
      <c r="S2257" s="17">
        <f t="shared" si="177"/>
        <v>42467.951979166668</v>
      </c>
      <c r="T2257" s="17">
        <f t="shared" si="178"/>
        <v>42497.951979166668</v>
      </c>
      <c r="U2257" s="25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7">
        <f t="shared" si="176"/>
        <v>21.38</v>
      </c>
      <c r="P2258" t="s">
        <v>8295</v>
      </c>
      <c r="Q2258" s="13" t="s">
        <v>8330</v>
      </c>
      <c r="R2258" t="s">
        <v>8348</v>
      </c>
      <c r="S2258" s="17">
        <f t="shared" si="177"/>
        <v>42682.451921296291</v>
      </c>
      <c r="T2258" s="17">
        <f t="shared" si="178"/>
        <v>42696.451921296291</v>
      </c>
      <c r="U2258" s="25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7">
        <f t="shared" si="176"/>
        <v>94.1</v>
      </c>
      <c r="P2259" t="s">
        <v>8295</v>
      </c>
      <c r="Q2259" s="13" t="s">
        <v>8330</v>
      </c>
      <c r="R2259" t="s">
        <v>8348</v>
      </c>
      <c r="S2259" s="17">
        <f t="shared" si="177"/>
        <v>42505.936678240745</v>
      </c>
      <c r="T2259" s="17">
        <f t="shared" si="178"/>
        <v>42540.958333333328</v>
      </c>
      <c r="U2259" s="25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7">
        <f t="shared" si="176"/>
        <v>15.72</v>
      </c>
      <c r="P2260" t="s">
        <v>8295</v>
      </c>
      <c r="Q2260" s="13" t="s">
        <v>8330</v>
      </c>
      <c r="R2260" t="s">
        <v>8348</v>
      </c>
      <c r="S2260" s="17">
        <f t="shared" si="177"/>
        <v>42136.75100694444</v>
      </c>
      <c r="T2260" s="17">
        <f t="shared" si="178"/>
        <v>42166.75100694444</v>
      </c>
      <c r="U2260" s="25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7">
        <f t="shared" si="176"/>
        <v>90.64</v>
      </c>
      <c r="P2261" t="s">
        <v>8295</v>
      </c>
      <c r="Q2261" s="13" t="s">
        <v>8330</v>
      </c>
      <c r="R2261" t="s">
        <v>8348</v>
      </c>
      <c r="S2261" s="17">
        <f t="shared" si="177"/>
        <v>42702.804814814815</v>
      </c>
      <c r="T2261" s="17">
        <f t="shared" si="178"/>
        <v>42712.804814814815</v>
      </c>
      <c r="U2261" s="25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7">
        <f t="shared" si="176"/>
        <v>97.3</v>
      </c>
      <c r="P2262" t="s">
        <v>8295</v>
      </c>
      <c r="Q2262" s="13" t="s">
        <v>8330</v>
      </c>
      <c r="R2262" t="s">
        <v>8348</v>
      </c>
      <c r="S2262" s="17">
        <f t="shared" si="177"/>
        <v>41695.016782407409</v>
      </c>
      <c r="T2262" s="17">
        <f t="shared" si="178"/>
        <v>41724.975115740745</v>
      </c>
      <c r="U2262" s="25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7">
        <f t="shared" si="176"/>
        <v>37.119999999999997</v>
      </c>
      <c r="P2263" t="s">
        <v>8295</v>
      </c>
      <c r="Q2263" s="13" t="s">
        <v>8330</v>
      </c>
      <c r="R2263" t="s">
        <v>8348</v>
      </c>
      <c r="S2263" s="17">
        <f t="shared" si="177"/>
        <v>42759.724768518514</v>
      </c>
      <c r="T2263" s="17">
        <f t="shared" si="178"/>
        <v>42780.724768518514</v>
      </c>
      <c r="U2263" s="25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7">
        <f t="shared" si="176"/>
        <v>28.1</v>
      </c>
      <c r="P2264" t="s">
        <v>8295</v>
      </c>
      <c r="Q2264" s="13" t="s">
        <v>8330</v>
      </c>
      <c r="R2264" t="s">
        <v>8348</v>
      </c>
      <c r="S2264" s="17">
        <f t="shared" si="177"/>
        <v>41926.585162037038</v>
      </c>
      <c r="T2264" s="17">
        <f t="shared" si="178"/>
        <v>41961</v>
      </c>
      <c r="U2264" s="25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7">
        <f t="shared" si="176"/>
        <v>144.43</v>
      </c>
      <c r="P2265" t="s">
        <v>8295</v>
      </c>
      <c r="Q2265" s="13" t="s">
        <v>8330</v>
      </c>
      <c r="R2265" t="s">
        <v>8348</v>
      </c>
      <c r="S2265" s="17">
        <f t="shared" si="177"/>
        <v>42014.832326388889</v>
      </c>
      <c r="T2265" s="17">
        <f t="shared" si="178"/>
        <v>42035.832326388889</v>
      </c>
      <c r="U2265" s="2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7">
        <f t="shared" si="176"/>
        <v>24.27</v>
      </c>
      <c r="P2266" t="s">
        <v>8295</v>
      </c>
      <c r="Q2266" s="13" t="s">
        <v>8330</v>
      </c>
      <c r="R2266" t="s">
        <v>8348</v>
      </c>
      <c r="S2266" s="17">
        <f t="shared" si="177"/>
        <v>42496.582337962958</v>
      </c>
      <c r="T2266" s="17">
        <f t="shared" si="178"/>
        <v>42513.125</v>
      </c>
      <c r="U2266" s="25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7">
        <f t="shared" si="176"/>
        <v>35.119999999999997</v>
      </c>
      <c r="P2267" t="s">
        <v>8295</v>
      </c>
      <c r="Q2267" s="13" t="s">
        <v>8330</v>
      </c>
      <c r="R2267" t="s">
        <v>8348</v>
      </c>
      <c r="S2267" s="17">
        <f t="shared" si="177"/>
        <v>42689.853090277778</v>
      </c>
      <c r="T2267" s="17">
        <f t="shared" si="178"/>
        <v>42696.853090277778</v>
      </c>
      <c r="U2267" s="25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7">
        <f t="shared" si="176"/>
        <v>24.76</v>
      </c>
      <c r="P2268" t="s">
        <v>8295</v>
      </c>
      <c r="Q2268" s="13" t="s">
        <v>8330</v>
      </c>
      <c r="R2268" t="s">
        <v>8348</v>
      </c>
      <c r="S2268" s="17">
        <f t="shared" si="177"/>
        <v>42469.874907407408</v>
      </c>
      <c r="T2268" s="17">
        <f t="shared" si="178"/>
        <v>42487.083333333328</v>
      </c>
      <c r="U2268" s="25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7">
        <f t="shared" si="176"/>
        <v>188.38</v>
      </c>
      <c r="P2269" t="s">
        <v>8295</v>
      </c>
      <c r="Q2269" s="13" t="s">
        <v>8330</v>
      </c>
      <c r="R2269" t="s">
        <v>8348</v>
      </c>
      <c r="S2269" s="17">
        <f t="shared" si="177"/>
        <v>41968.829826388886</v>
      </c>
      <c r="T2269" s="17">
        <f t="shared" si="178"/>
        <v>41994.041666666672</v>
      </c>
      <c r="U2269" s="25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7">
        <f t="shared" si="176"/>
        <v>148.08000000000001</v>
      </c>
      <c r="P2270" t="s">
        <v>8295</v>
      </c>
      <c r="Q2270" s="13" t="s">
        <v>8330</v>
      </c>
      <c r="R2270" t="s">
        <v>8348</v>
      </c>
      <c r="S2270" s="17">
        <f t="shared" si="177"/>
        <v>42776.082349537035</v>
      </c>
      <c r="T2270" s="17">
        <f t="shared" si="178"/>
        <v>42806.082349537035</v>
      </c>
      <c r="U2270" s="25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7">
        <f t="shared" si="176"/>
        <v>49.93</v>
      </c>
      <c r="P2271" t="s">
        <v>8295</v>
      </c>
      <c r="Q2271" s="13" t="s">
        <v>8330</v>
      </c>
      <c r="R2271" t="s">
        <v>8348</v>
      </c>
      <c r="S2271" s="17">
        <f t="shared" si="177"/>
        <v>42776.704432870371</v>
      </c>
      <c r="T2271" s="17">
        <f t="shared" si="178"/>
        <v>42801.208333333328</v>
      </c>
      <c r="U2271" s="25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7">
        <f t="shared" si="176"/>
        <v>107.82</v>
      </c>
      <c r="P2272" t="s">
        <v>8295</v>
      </c>
      <c r="Q2272" s="13" t="s">
        <v>8330</v>
      </c>
      <c r="R2272" t="s">
        <v>8348</v>
      </c>
      <c r="S2272" s="17">
        <f t="shared" si="177"/>
        <v>42725.869363425925</v>
      </c>
      <c r="T2272" s="17">
        <f t="shared" si="178"/>
        <v>42745.915972222225</v>
      </c>
      <c r="U2272" s="25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7">
        <f t="shared" si="176"/>
        <v>42.63</v>
      </c>
      <c r="P2273" t="s">
        <v>8295</v>
      </c>
      <c r="Q2273" s="13" t="s">
        <v>8330</v>
      </c>
      <c r="R2273" t="s">
        <v>8348</v>
      </c>
      <c r="S2273" s="17">
        <f t="shared" si="177"/>
        <v>42684.000046296293</v>
      </c>
      <c r="T2273" s="17">
        <f t="shared" si="178"/>
        <v>42714.000046296293</v>
      </c>
      <c r="U2273" s="25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7">
        <f t="shared" si="176"/>
        <v>14.37</v>
      </c>
      <c r="P2274" t="s">
        <v>8295</v>
      </c>
      <c r="Q2274" s="13" t="s">
        <v>8330</v>
      </c>
      <c r="R2274" t="s">
        <v>8348</v>
      </c>
      <c r="S2274" s="17">
        <f t="shared" si="177"/>
        <v>42315.699490740735</v>
      </c>
      <c r="T2274" s="17">
        <f t="shared" si="178"/>
        <v>42345.699490740735</v>
      </c>
      <c r="U2274" s="25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7">
        <f t="shared" si="176"/>
        <v>37.479999999999997</v>
      </c>
      <c r="P2275" t="s">
        <v>8295</v>
      </c>
      <c r="Q2275" s="13" t="s">
        <v>8330</v>
      </c>
      <c r="R2275" t="s">
        <v>8348</v>
      </c>
      <c r="S2275" s="17">
        <f t="shared" si="177"/>
        <v>42781.549097222218</v>
      </c>
      <c r="T2275" s="17">
        <f t="shared" si="178"/>
        <v>42806.507430555561</v>
      </c>
      <c r="U2275" s="2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7">
        <f t="shared" si="176"/>
        <v>30.2</v>
      </c>
      <c r="P2276" t="s">
        <v>8295</v>
      </c>
      <c r="Q2276" s="13" t="s">
        <v>8330</v>
      </c>
      <c r="R2276" t="s">
        <v>8348</v>
      </c>
      <c r="S2276" s="17">
        <f t="shared" si="177"/>
        <v>41663.500659722224</v>
      </c>
      <c r="T2276" s="17">
        <f t="shared" si="178"/>
        <v>41693.500659722224</v>
      </c>
      <c r="U2276" s="25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7">
        <f t="shared" si="176"/>
        <v>33.549999999999997</v>
      </c>
      <c r="P2277" t="s">
        <v>8295</v>
      </c>
      <c r="Q2277" s="13" t="s">
        <v>8330</v>
      </c>
      <c r="R2277" t="s">
        <v>8348</v>
      </c>
      <c r="S2277" s="17">
        <f t="shared" si="177"/>
        <v>41965.616655092599</v>
      </c>
      <c r="T2277" s="17">
        <f t="shared" si="178"/>
        <v>41995.616655092599</v>
      </c>
      <c r="U2277" s="25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7">
        <f t="shared" si="176"/>
        <v>64.75</v>
      </c>
      <c r="P2278" t="s">
        <v>8295</v>
      </c>
      <c r="Q2278" s="13" t="s">
        <v>8330</v>
      </c>
      <c r="R2278" t="s">
        <v>8348</v>
      </c>
      <c r="S2278" s="17">
        <f t="shared" si="177"/>
        <v>41614.651493055557</v>
      </c>
      <c r="T2278" s="17">
        <f t="shared" si="178"/>
        <v>41644.651493055557</v>
      </c>
      <c r="U2278" s="25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7">
        <f t="shared" si="176"/>
        <v>57.93</v>
      </c>
      <c r="P2279" t="s">
        <v>8295</v>
      </c>
      <c r="Q2279" s="13" t="s">
        <v>8330</v>
      </c>
      <c r="R2279" t="s">
        <v>8348</v>
      </c>
      <c r="S2279" s="17">
        <f t="shared" si="177"/>
        <v>40936.678506944445</v>
      </c>
      <c r="T2279" s="17">
        <f t="shared" si="178"/>
        <v>40966.678506944445</v>
      </c>
      <c r="U2279" s="25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7">
        <f t="shared" si="176"/>
        <v>53.08</v>
      </c>
      <c r="P2280" t="s">
        <v>8295</v>
      </c>
      <c r="Q2280" s="13" t="s">
        <v>8330</v>
      </c>
      <c r="R2280" t="s">
        <v>8348</v>
      </c>
      <c r="S2280" s="17">
        <f t="shared" si="177"/>
        <v>42338.709108796291</v>
      </c>
      <c r="T2280" s="17">
        <f t="shared" si="178"/>
        <v>42372.957638888889</v>
      </c>
      <c r="U2280" s="25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7">
        <f t="shared" si="176"/>
        <v>48.06</v>
      </c>
      <c r="P2281" t="s">
        <v>8295</v>
      </c>
      <c r="Q2281" s="13" t="s">
        <v>8330</v>
      </c>
      <c r="R2281" t="s">
        <v>8348</v>
      </c>
      <c r="S2281" s="17">
        <f t="shared" si="177"/>
        <v>42020.806701388887</v>
      </c>
      <c r="T2281" s="17">
        <f t="shared" si="178"/>
        <v>42039.166666666672</v>
      </c>
      <c r="U2281" s="25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7">
        <f t="shared" si="176"/>
        <v>82.4</v>
      </c>
      <c r="P2282" t="s">
        <v>8295</v>
      </c>
      <c r="Q2282" s="13" t="s">
        <v>8330</v>
      </c>
      <c r="R2282" t="s">
        <v>8348</v>
      </c>
      <c r="S2282" s="17">
        <f t="shared" si="177"/>
        <v>42234.624895833331</v>
      </c>
      <c r="T2282" s="17">
        <f t="shared" si="178"/>
        <v>42264.624895833331</v>
      </c>
      <c r="U2282" s="25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7">
        <f t="shared" si="176"/>
        <v>50.45</v>
      </c>
      <c r="P2283" t="s">
        <v>8274</v>
      </c>
      <c r="Q2283" s="13" t="s">
        <v>8322</v>
      </c>
      <c r="R2283" t="s">
        <v>8323</v>
      </c>
      <c r="S2283" s="17">
        <f t="shared" si="177"/>
        <v>40687.285844907405</v>
      </c>
      <c r="T2283" s="17">
        <f t="shared" si="178"/>
        <v>40749.284722222219</v>
      </c>
      <c r="U2283" s="25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7">
        <f t="shared" si="176"/>
        <v>115.83</v>
      </c>
      <c r="P2284" t="s">
        <v>8274</v>
      </c>
      <c r="Q2284" s="13" t="s">
        <v>8322</v>
      </c>
      <c r="R2284" t="s">
        <v>8323</v>
      </c>
      <c r="S2284" s="17">
        <f t="shared" si="177"/>
        <v>42323.17460648148</v>
      </c>
      <c r="T2284" s="17">
        <f t="shared" si="178"/>
        <v>42383.17460648148</v>
      </c>
      <c r="U2284" s="25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7">
        <f t="shared" si="176"/>
        <v>63.03</v>
      </c>
      <c r="P2285" t="s">
        <v>8274</v>
      </c>
      <c r="Q2285" s="13" t="s">
        <v>8322</v>
      </c>
      <c r="R2285" t="s">
        <v>8323</v>
      </c>
      <c r="S2285" s="17">
        <f t="shared" si="177"/>
        <v>40978.125046296293</v>
      </c>
      <c r="T2285" s="17">
        <f t="shared" si="178"/>
        <v>41038.083379629628</v>
      </c>
      <c r="U2285" s="2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7">
        <f t="shared" si="176"/>
        <v>108.02</v>
      </c>
      <c r="P2286" t="s">
        <v>8274</v>
      </c>
      <c r="Q2286" s="13" t="s">
        <v>8322</v>
      </c>
      <c r="R2286" t="s">
        <v>8323</v>
      </c>
      <c r="S2286" s="17">
        <f t="shared" si="177"/>
        <v>40585.796817129631</v>
      </c>
      <c r="T2286" s="17">
        <f t="shared" si="178"/>
        <v>40614.166666666664</v>
      </c>
      <c r="U2286" s="25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7">
        <f t="shared" si="176"/>
        <v>46.09</v>
      </c>
      <c r="P2287" t="s">
        <v>8274</v>
      </c>
      <c r="Q2287" s="13" t="s">
        <v>8322</v>
      </c>
      <c r="R2287" t="s">
        <v>8323</v>
      </c>
      <c r="S2287" s="17">
        <f t="shared" si="177"/>
        <v>41059.185682870368</v>
      </c>
      <c r="T2287" s="17">
        <f t="shared" si="178"/>
        <v>41089.185682870368</v>
      </c>
      <c r="U2287" s="25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7">
        <f t="shared" si="176"/>
        <v>107.21</v>
      </c>
      <c r="P2288" t="s">
        <v>8274</v>
      </c>
      <c r="Q2288" s="13" t="s">
        <v>8322</v>
      </c>
      <c r="R2288" t="s">
        <v>8323</v>
      </c>
      <c r="S2288" s="17">
        <f t="shared" si="177"/>
        <v>41494.963587962964</v>
      </c>
      <c r="T2288" s="17">
        <f t="shared" si="178"/>
        <v>41523.165972222225</v>
      </c>
      <c r="U2288" s="25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7">
        <f t="shared" si="176"/>
        <v>50.93</v>
      </c>
      <c r="P2289" t="s">
        <v>8274</v>
      </c>
      <c r="Q2289" s="13" t="s">
        <v>8322</v>
      </c>
      <c r="R2289" t="s">
        <v>8323</v>
      </c>
      <c r="S2289" s="17">
        <f t="shared" si="177"/>
        <v>41792.667361111111</v>
      </c>
      <c r="T2289" s="17">
        <f t="shared" si="178"/>
        <v>41813.667361111111</v>
      </c>
      <c r="U2289" s="25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7">
        <f t="shared" si="176"/>
        <v>40.04</v>
      </c>
      <c r="P2290" t="s">
        <v>8274</v>
      </c>
      <c r="Q2290" s="13" t="s">
        <v>8322</v>
      </c>
      <c r="R2290" t="s">
        <v>8323</v>
      </c>
      <c r="S2290" s="17">
        <f t="shared" si="177"/>
        <v>41067.827418981484</v>
      </c>
      <c r="T2290" s="17">
        <f t="shared" si="178"/>
        <v>41086.75</v>
      </c>
      <c r="U2290" s="25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7">
        <f t="shared" si="176"/>
        <v>64.44</v>
      </c>
      <c r="P2291" t="s">
        <v>8274</v>
      </c>
      <c r="Q2291" s="13" t="s">
        <v>8322</v>
      </c>
      <c r="R2291" t="s">
        <v>8323</v>
      </c>
      <c r="S2291" s="17">
        <f t="shared" si="177"/>
        <v>41571.998379629629</v>
      </c>
      <c r="T2291" s="17">
        <f t="shared" si="178"/>
        <v>41614.973611111112</v>
      </c>
      <c r="U2291" s="25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7">
        <f t="shared" si="176"/>
        <v>53.83</v>
      </c>
      <c r="P2292" t="s">
        <v>8274</v>
      </c>
      <c r="Q2292" s="13" t="s">
        <v>8322</v>
      </c>
      <c r="R2292" t="s">
        <v>8323</v>
      </c>
      <c r="S2292" s="17">
        <f t="shared" si="177"/>
        <v>40070.253819444442</v>
      </c>
      <c r="T2292" s="17">
        <f t="shared" si="178"/>
        <v>40148.708333333336</v>
      </c>
      <c r="U2292" s="25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7">
        <f t="shared" si="176"/>
        <v>100.47</v>
      </c>
      <c r="P2293" t="s">
        <v>8274</v>
      </c>
      <c r="Q2293" s="13" t="s">
        <v>8322</v>
      </c>
      <c r="R2293" t="s">
        <v>8323</v>
      </c>
      <c r="S2293" s="17">
        <f t="shared" si="177"/>
        <v>40987.977060185185</v>
      </c>
      <c r="T2293" s="17">
        <f t="shared" si="178"/>
        <v>41022.166666666664</v>
      </c>
      <c r="U2293" s="25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7">
        <f t="shared" si="176"/>
        <v>46.63</v>
      </c>
      <c r="P2294" t="s">
        <v>8274</v>
      </c>
      <c r="Q2294" s="13" t="s">
        <v>8322</v>
      </c>
      <c r="R2294" t="s">
        <v>8323</v>
      </c>
      <c r="S2294" s="17">
        <f t="shared" si="177"/>
        <v>40987.697638888887</v>
      </c>
      <c r="T2294" s="17">
        <f t="shared" si="178"/>
        <v>41017.697638888887</v>
      </c>
      <c r="U2294" s="25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7">
        <f t="shared" si="176"/>
        <v>34.07</v>
      </c>
      <c r="P2295" t="s">
        <v>8274</v>
      </c>
      <c r="Q2295" s="13" t="s">
        <v>8322</v>
      </c>
      <c r="R2295" t="s">
        <v>8323</v>
      </c>
      <c r="S2295" s="17">
        <f t="shared" si="177"/>
        <v>41151.708321759259</v>
      </c>
      <c r="T2295" s="17">
        <f t="shared" si="178"/>
        <v>41177.165972222225</v>
      </c>
      <c r="U2295" s="2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7">
        <f t="shared" si="176"/>
        <v>65.209999999999994</v>
      </c>
      <c r="P2296" t="s">
        <v>8274</v>
      </c>
      <c r="Q2296" s="13" t="s">
        <v>8322</v>
      </c>
      <c r="R2296" t="s">
        <v>8323</v>
      </c>
      <c r="S2296" s="17">
        <f t="shared" si="177"/>
        <v>41264.72314814815</v>
      </c>
      <c r="T2296" s="17">
        <f t="shared" si="178"/>
        <v>41294.72314814815</v>
      </c>
      <c r="U2296" s="25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7">
        <f t="shared" si="176"/>
        <v>44.21</v>
      </c>
      <c r="P2297" t="s">
        <v>8274</v>
      </c>
      <c r="Q2297" s="13" t="s">
        <v>8322</v>
      </c>
      <c r="R2297" t="s">
        <v>8323</v>
      </c>
      <c r="S2297" s="17">
        <f t="shared" si="177"/>
        <v>41270.954351851848</v>
      </c>
      <c r="T2297" s="17">
        <f t="shared" si="178"/>
        <v>41300.954351851848</v>
      </c>
      <c r="U2297" s="25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7">
        <f t="shared" si="176"/>
        <v>71.97</v>
      </c>
      <c r="P2298" t="s">
        <v>8274</v>
      </c>
      <c r="Q2298" s="13" t="s">
        <v>8322</v>
      </c>
      <c r="R2298" t="s">
        <v>8323</v>
      </c>
      <c r="S2298" s="17">
        <f t="shared" si="177"/>
        <v>40927.731782407405</v>
      </c>
      <c r="T2298" s="17">
        <f t="shared" si="178"/>
        <v>40962.731782407405</v>
      </c>
      <c r="U2298" s="25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7">
        <f t="shared" si="176"/>
        <v>52.95</v>
      </c>
      <c r="P2299" t="s">
        <v>8274</v>
      </c>
      <c r="Q2299" s="13" t="s">
        <v>8322</v>
      </c>
      <c r="R2299" t="s">
        <v>8323</v>
      </c>
      <c r="S2299" s="17">
        <f t="shared" si="177"/>
        <v>40948.042233796295</v>
      </c>
      <c r="T2299" s="17">
        <f t="shared" si="178"/>
        <v>40982.165972222225</v>
      </c>
      <c r="U2299" s="25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7">
        <f t="shared" si="176"/>
        <v>109.45</v>
      </c>
      <c r="P2300" t="s">
        <v>8274</v>
      </c>
      <c r="Q2300" s="13" t="s">
        <v>8322</v>
      </c>
      <c r="R2300" t="s">
        <v>8323</v>
      </c>
      <c r="S2300" s="17">
        <f t="shared" si="177"/>
        <v>41694.84065972222</v>
      </c>
      <c r="T2300" s="17">
        <f t="shared" si="178"/>
        <v>41724.798993055556</v>
      </c>
      <c r="U2300" s="25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7">
        <f t="shared" si="176"/>
        <v>75.040000000000006</v>
      </c>
      <c r="P2301" t="s">
        <v>8274</v>
      </c>
      <c r="Q2301" s="13" t="s">
        <v>8322</v>
      </c>
      <c r="R2301" t="s">
        <v>8323</v>
      </c>
      <c r="S2301" s="17">
        <f t="shared" si="177"/>
        <v>40565.032511574071</v>
      </c>
      <c r="T2301" s="17">
        <f t="shared" si="178"/>
        <v>40580.032511574071</v>
      </c>
      <c r="U2301" s="25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7">
        <f t="shared" si="176"/>
        <v>115.71</v>
      </c>
      <c r="P2302" t="s">
        <v>8274</v>
      </c>
      <c r="Q2302" s="13" t="s">
        <v>8322</v>
      </c>
      <c r="R2302" t="s">
        <v>8323</v>
      </c>
      <c r="S2302" s="17">
        <f t="shared" si="177"/>
        <v>41074.727037037039</v>
      </c>
      <c r="T2302" s="17">
        <f t="shared" si="178"/>
        <v>41088.727037037039</v>
      </c>
      <c r="U2302" s="25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7">
        <f t="shared" si="176"/>
        <v>31.66</v>
      </c>
      <c r="P2303" t="s">
        <v>8277</v>
      </c>
      <c r="Q2303" s="13" t="s">
        <v>8322</v>
      </c>
      <c r="R2303" t="s">
        <v>8326</v>
      </c>
      <c r="S2303" s="17">
        <f t="shared" si="177"/>
        <v>41416.146944444445</v>
      </c>
      <c r="T2303" s="17">
        <f t="shared" si="178"/>
        <v>41446.146944444445</v>
      </c>
      <c r="U2303" s="25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7">
        <f t="shared" si="176"/>
        <v>46.18</v>
      </c>
      <c r="P2304" t="s">
        <v>8277</v>
      </c>
      <c r="Q2304" s="13" t="s">
        <v>8322</v>
      </c>
      <c r="R2304" t="s">
        <v>8326</v>
      </c>
      <c r="S2304" s="17">
        <f t="shared" si="177"/>
        <v>41605.868449074071</v>
      </c>
      <c r="T2304" s="17">
        <f t="shared" si="178"/>
        <v>41639.291666666664</v>
      </c>
      <c r="U2304" s="25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7">
        <f t="shared" si="176"/>
        <v>68.48</v>
      </c>
      <c r="P2305" t="s">
        <v>8277</v>
      </c>
      <c r="Q2305" s="13" t="s">
        <v>8322</v>
      </c>
      <c r="R2305" t="s">
        <v>8326</v>
      </c>
      <c r="S2305" s="17">
        <f t="shared" si="177"/>
        <v>40850.111064814817</v>
      </c>
      <c r="T2305" s="17">
        <f t="shared" si="178"/>
        <v>40890.152731481481</v>
      </c>
      <c r="U2305" s="2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7">
        <f t="shared" ref="O2306:O2369" si="181">IFERROR(ROUND(E2306/M2306,2),0)</f>
        <v>53.47</v>
      </c>
      <c r="P2306" t="s">
        <v>8277</v>
      </c>
      <c r="Q2306" s="13" t="s">
        <v>8322</v>
      </c>
      <c r="R2306" t="s">
        <v>8326</v>
      </c>
      <c r="S2306" s="17">
        <f t="shared" si="177"/>
        <v>40502.815868055557</v>
      </c>
      <c r="T2306" s="17">
        <f t="shared" si="178"/>
        <v>40544.207638888889</v>
      </c>
      <c r="U2306" s="25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7">
        <f t="shared" si="181"/>
        <v>109.11</v>
      </c>
      <c r="P2307" t="s">
        <v>8277</v>
      </c>
      <c r="Q2307" s="13" t="s">
        <v>8322</v>
      </c>
      <c r="R2307" t="s">
        <v>8326</v>
      </c>
      <c r="S2307" s="17">
        <f t="shared" ref="S2307:S2370" si="182">(((K2307/60)/60)/24)+DATE(1970,1,1)</f>
        <v>41834.695277777777</v>
      </c>
      <c r="T2307" s="17">
        <f t="shared" ref="T2307:T2370" si="183">(((J2307/60)/60)/24)+DATE(1970,1,1)</f>
        <v>41859.75</v>
      </c>
      <c r="U2307" s="25">
        <f t="shared" si="179"/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7">
        <f t="shared" si="181"/>
        <v>51.19</v>
      </c>
      <c r="P2308" t="s">
        <v>8277</v>
      </c>
      <c r="Q2308" s="13" t="s">
        <v>8322</v>
      </c>
      <c r="R2308" t="s">
        <v>8326</v>
      </c>
      <c r="S2308" s="17">
        <f t="shared" si="182"/>
        <v>40948.16815972222</v>
      </c>
      <c r="T2308" s="17">
        <f t="shared" si="183"/>
        <v>40978.16815972222</v>
      </c>
      <c r="U2308" s="25">
        <f t="shared" ref="U2308:U2371" si="184">YEAR(S2308)</f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7">
        <f t="shared" si="181"/>
        <v>27.94</v>
      </c>
      <c r="P2309" t="s">
        <v>8277</v>
      </c>
      <c r="Q2309" s="13" t="s">
        <v>8322</v>
      </c>
      <c r="R2309" t="s">
        <v>8326</v>
      </c>
      <c r="S2309" s="17">
        <f t="shared" si="182"/>
        <v>41004.802465277775</v>
      </c>
      <c r="T2309" s="17">
        <f t="shared" si="183"/>
        <v>41034.802407407406</v>
      </c>
      <c r="U2309" s="25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7">
        <f t="shared" si="181"/>
        <v>82.5</v>
      </c>
      <c r="P2310" t="s">
        <v>8277</v>
      </c>
      <c r="Q2310" s="13" t="s">
        <v>8322</v>
      </c>
      <c r="R2310" t="s">
        <v>8326</v>
      </c>
      <c r="S2310" s="17">
        <f t="shared" si="182"/>
        <v>41851.962916666671</v>
      </c>
      <c r="T2310" s="17">
        <f t="shared" si="183"/>
        <v>41880.041666666664</v>
      </c>
      <c r="U2310" s="25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7">
        <f t="shared" si="181"/>
        <v>59.82</v>
      </c>
      <c r="P2311" t="s">
        <v>8277</v>
      </c>
      <c r="Q2311" s="13" t="s">
        <v>8322</v>
      </c>
      <c r="R2311" t="s">
        <v>8326</v>
      </c>
      <c r="S2311" s="17">
        <f t="shared" si="182"/>
        <v>41307.987696759257</v>
      </c>
      <c r="T2311" s="17">
        <f t="shared" si="183"/>
        <v>41342.987696759257</v>
      </c>
      <c r="U2311" s="25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7">
        <f t="shared" si="181"/>
        <v>64.819999999999993</v>
      </c>
      <c r="P2312" t="s">
        <v>8277</v>
      </c>
      <c r="Q2312" s="13" t="s">
        <v>8322</v>
      </c>
      <c r="R2312" t="s">
        <v>8326</v>
      </c>
      <c r="S2312" s="17">
        <f t="shared" si="182"/>
        <v>41324.79415509259</v>
      </c>
      <c r="T2312" s="17">
        <f t="shared" si="183"/>
        <v>41354.752488425926</v>
      </c>
      <c r="U2312" s="25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7">
        <f t="shared" si="181"/>
        <v>90.1</v>
      </c>
      <c r="P2313" t="s">
        <v>8277</v>
      </c>
      <c r="Q2313" s="13" t="s">
        <v>8322</v>
      </c>
      <c r="R2313" t="s">
        <v>8326</v>
      </c>
      <c r="S2313" s="17">
        <f t="shared" si="182"/>
        <v>41736.004502314812</v>
      </c>
      <c r="T2313" s="17">
        <f t="shared" si="183"/>
        <v>41766.004502314812</v>
      </c>
      <c r="U2313" s="25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7">
        <f t="shared" si="181"/>
        <v>40.96</v>
      </c>
      <c r="P2314" t="s">
        <v>8277</v>
      </c>
      <c r="Q2314" s="13" t="s">
        <v>8322</v>
      </c>
      <c r="R2314" t="s">
        <v>8326</v>
      </c>
      <c r="S2314" s="17">
        <f t="shared" si="182"/>
        <v>41716.632847222223</v>
      </c>
      <c r="T2314" s="17">
        <f t="shared" si="183"/>
        <v>41747.958333333336</v>
      </c>
      <c r="U2314" s="25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7">
        <f t="shared" si="181"/>
        <v>56</v>
      </c>
      <c r="P2315" t="s">
        <v>8277</v>
      </c>
      <c r="Q2315" s="13" t="s">
        <v>8322</v>
      </c>
      <c r="R2315" t="s">
        <v>8326</v>
      </c>
      <c r="S2315" s="17">
        <f t="shared" si="182"/>
        <v>41002.958634259259</v>
      </c>
      <c r="T2315" s="17">
        <f t="shared" si="183"/>
        <v>41032.958634259259</v>
      </c>
      <c r="U2315" s="2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7">
        <f t="shared" si="181"/>
        <v>37.67</v>
      </c>
      <c r="P2316" t="s">
        <v>8277</v>
      </c>
      <c r="Q2316" s="13" t="s">
        <v>8322</v>
      </c>
      <c r="R2316" t="s">
        <v>8326</v>
      </c>
      <c r="S2316" s="17">
        <f t="shared" si="182"/>
        <v>41037.551585648151</v>
      </c>
      <c r="T2316" s="17">
        <f t="shared" si="183"/>
        <v>41067.551585648151</v>
      </c>
      <c r="U2316" s="25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7">
        <f t="shared" si="181"/>
        <v>40.08</v>
      </c>
      <c r="P2317" t="s">
        <v>8277</v>
      </c>
      <c r="Q2317" s="13" t="s">
        <v>8322</v>
      </c>
      <c r="R2317" t="s">
        <v>8326</v>
      </c>
      <c r="S2317" s="17">
        <f t="shared" si="182"/>
        <v>41004.72619212963</v>
      </c>
      <c r="T2317" s="17">
        <f t="shared" si="183"/>
        <v>41034.72619212963</v>
      </c>
      <c r="U2317" s="25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7">
        <f t="shared" si="181"/>
        <v>78.03</v>
      </c>
      <c r="P2318" t="s">
        <v>8277</v>
      </c>
      <c r="Q2318" s="13" t="s">
        <v>8322</v>
      </c>
      <c r="R2318" t="s">
        <v>8326</v>
      </c>
      <c r="S2318" s="17">
        <f t="shared" si="182"/>
        <v>40079.725115740745</v>
      </c>
      <c r="T2318" s="17">
        <f t="shared" si="183"/>
        <v>40156.76666666667</v>
      </c>
      <c r="U2318" s="25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7">
        <f t="shared" si="181"/>
        <v>18.91</v>
      </c>
      <c r="P2319" t="s">
        <v>8277</v>
      </c>
      <c r="Q2319" s="13" t="s">
        <v>8322</v>
      </c>
      <c r="R2319" t="s">
        <v>8326</v>
      </c>
      <c r="S2319" s="17">
        <f t="shared" si="182"/>
        <v>40192.542233796295</v>
      </c>
      <c r="T2319" s="17">
        <f t="shared" si="183"/>
        <v>40224.208333333336</v>
      </c>
      <c r="U2319" s="25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7">
        <f t="shared" si="181"/>
        <v>37.130000000000003</v>
      </c>
      <c r="P2320" t="s">
        <v>8277</v>
      </c>
      <c r="Q2320" s="13" t="s">
        <v>8322</v>
      </c>
      <c r="R2320" t="s">
        <v>8326</v>
      </c>
      <c r="S2320" s="17">
        <f t="shared" si="182"/>
        <v>40050.643680555557</v>
      </c>
      <c r="T2320" s="17">
        <f t="shared" si="183"/>
        <v>40082.165972222225</v>
      </c>
      <c r="U2320" s="25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7">
        <f t="shared" si="181"/>
        <v>41.96</v>
      </c>
      <c r="P2321" t="s">
        <v>8277</v>
      </c>
      <c r="Q2321" s="13" t="s">
        <v>8322</v>
      </c>
      <c r="R2321" t="s">
        <v>8326</v>
      </c>
      <c r="S2321" s="17">
        <f t="shared" si="182"/>
        <v>41593.082002314812</v>
      </c>
      <c r="T2321" s="17">
        <f t="shared" si="183"/>
        <v>41623.082002314812</v>
      </c>
      <c r="U2321" s="25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7">
        <f t="shared" si="181"/>
        <v>61.04</v>
      </c>
      <c r="P2322" t="s">
        <v>8277</v>
      </c>
      <c r="Q2322" s="13" t="s">
        <v>8322</v>
      </c>
      <c r="R2322" t="s">
        <v>8326</v>
      </c>
      <c r="S2322" s="17">
        <f t="shared" si="182"/>
        <v>41696.817129629628</v>
      </c>
      <c r="T2322" s="17">
        <f t="shared" si="183"/>
        <v>41731.775462962964</v>
      </c>
      <c r="U2322" s="25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7">
        <f t="shared" si="181"/>
        <v>64.53</v>
      </c>
      <c r="P2323" t="s">
        <v>8296</v>
      </c>
      <c r="Q2323" s="13" t="s">
        <v>8333</v>
      </c>
      <c r="R2323" t="s">
        <v>8349</v>
      </c>
      <c r="S2323" s="17">
        <f t="shared" si="182"/>
        <v>42799.260428240741</v>
      </c>
      <c r="T2323" s="17">
        <f t="shared" si="183"/>
        <v>42829.21876157407</v>
      </c>
      <c r="U2323" s="25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7">
        <f t="shared" si="181"/>
        <v>21.25</v>
      </c>
      <c r="P2324" t="s">
        <v>8296</v>
      </c>
      <c r="Q2324" s="13" t="s">
        <v>8333</v>
      </c>
      <c r="R2324" t="s">
        <v>8349</v>
      </c>
      <c r="S2324" s="17">
        <f t="shared" si="182"/>
        <v>42804.895474537043</v>
      </c>
      <c r="T2324" s="17">
        <f t="shared" si="183"/>
        <v>42834.853807870371</v>
      </c>
      <c r="U2324" s="25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7">
        <f t="shared" si="181"/>
        <v>30</v>
      </c>
      <c r="P2325" t="s">
        <v>8296</v>
      </c>
      <c r="Q2325" s="13" t="s">
        <v>8333</v>
      </c>
      <c r="R2325" t="s">
        <v>8349</v>
      </c>
      <c r="S2325" s="17">
        <f t="shared" si="182"/>
        <v>42807.755173611105</v>
      </c>
      <c r="T2325" s="17">
        <f t="shared" si="183"/>
        <v>42814.755173611105</v>
      </c>
      <c r="U2325" s="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7">
        <f t="shared" si="181"/>
        <v>25.49</v>
      </c>
      <c r="P2326" t="s">
        <v>8296</v>
      </c>
      <c r="Q2326" s="13" t="s">
        <v>8333</v>
      </c>
      <c r="R2326" t="s">
        <v>8349</v>
      </c>
      <c r="S2326" s="17">
        <f t="shared" si="182"/>
        <v>42790.885243055556</v>
      </c>
      <c r="T2326" s="17">
        <f t="shared" si="183"/>
        <v>42820.843576388885</v>
      </c>
      <c r="U2326" s="25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7">
        <f t="shared" si="181"/>
        <v>11.43</v>
      </c>
      <c r="P2327" t="s">
        <v>8296</v>
      </c>
      <c r="Q2327" s="13" t="s">
        <v>8333</v>
      </c>
      <c r="R2327" t="s">
        <v>8349</v>
      </c>
      <c r="S2327" s="17">
        <f t="shared" si="182"/>
        <v>42794.022349537037</v>
      </c>
      <c r="T2327" s="17">
        <f t="shared" si="183"/>
        <v>42823.980682870373</v>
      </c>
      <c r="U2327" s="25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7">
        <f t="shared" si="181"/>
        <v>108</v>
      </c>
      <c r="P2328" t="s">
        <v>8296</v>
      </c>
      <c r="Q2328" s="13" t="s">
        <v>8333</v>
      </c>
      <c r="R2328" t="s">
        <v>8349</v>
      </c>
      <c r="S2328" s="17">
        <f t="shared" si="182"/>
        <v>42804.034120370372</v>
      </c>
      <c r="T2328" s="17">
        <f t="shared" si="183"/>
        <v>42855.708333333328</v>
      </c>
      <c r="U2328" s="25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7">
        <f t="shared" si="181"/>
        <v>54.88</v>
      </c>
      <c r="P2329" t="s">
        <v>8296</v>
      </c>
      <c r="Q2329" s="13" t="s">
        <v>8333</v>
      </c>
      <c r="R2329" t="s">
        <v>8349</v>
      </c>
      <c r="S2329" s="17">
        <f t="shared" si="182"/>
        <v>41842.917129629634</v>
      </c>
      <c r="T2329" s="17">
        <f t="shared" si="183"/>
        <v>41877.917129629634</v>
      </c>
      <c r="U2329" s="25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7">
        <f t="shared" si="181"/>
        <v>47.38</v>
      </c>
      <c r="P2330" t="s">
        <v>8296</v>
      </c>
      <c r="Q2330" s="13" t="s">
        <v>8333</v>
      </c>
      <c r="R2330" t="s">
        <v>8349</v>
      </c>
      <c r="S2330" s="17">
        <f t="shared" si="182"/>
        <v>42139.781678240746</v>
      </c>
      <c r="T2330" s="17">
        <f t="shared" si="183"/>
        <v>42169.781678240746</v>
      </c>
      <c r="U2330" s="25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7">
        <f t="shared" si="181"/>
        <v>211.84</v>
      </c>
      <c r="P2331" t="s">
        <v>8296</v>
      </c>
      <c r="Q2331" s="13" t="s">
        <v>8333</v>
      </c>
      <c r="R2331" t="s">
        <v>8349</v>
      </c>
      <c r="S2331" s="17">
        <f t="shared" si="182"/>
        <v>41807.624374999999</v>
      </c>
      <c r="T2331" s="17">
        <f t="shared" si="183"/>
        <v>41837.624374999999</v>
      </c>
      <c r="U2331" s="25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7">
        <f t="shared" si="181"/>
        <v>219.93</v>
      </c>
      <c r="P2332" t="s">
        <v>8296</v>
      </c>
      <c r="Q2332" s="13" t="s">
        <v>8333</v>
      </c>
      <c r="R2332" t="s">
        <v>8349</v>
      </c>
      <c r="S2332" s="17">
        <f t="shared" si="182"/>
        <v>42332.89980324074</v>
      </c>
      <c r="T2332" s="17">
        <f t="shared" si="183"/>
        <v>42363</v>
      </c>
      <c r="U2332" s="25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7">
        <f t="shared" si="181"/>
        <v>40.799999999999997</v>
      </c>
      <c r="P2333" t="s">
        <v>8296</v>
      </c>
      <c r="Q2333" s="13" t="s">
        <v>8333</v>
      </c>
      <c r="R2333" t="s">
        <v>8349</v>
      </c>
      <c r="S2333" s="17">
        <f t="shared" si="182"/>
        <v>41839.005671296298</v>
      </c>
      <c r="T2333" s="17">
        <f t="shared" si="183"/>
        <v>41869.005671296298</v>
      </c>
      <c r="U2333" s="25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7">
        <f t="shared" si="181"/>
        <v>75.5</v>
      </c>
      <c r="P2334" t="s">
        <v>8296</v>
      </c>
      <c r="Q2334" s="13" t="s">
        <v>8333</v>
      </c>
      <c r="R2334" t="s">
        <v>8349</v>
      </c>
      <c r="S2334" s="17">
        <f t="shared" si="182"/>
        <v>42011.628136574072</v>
      </c>
      <c r="T2334" s="17">
        <f t="shared" si="183"/>
        <v>42041.628136574072</v>
      </c>
      <c r="U2334" s="25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7">
        <f t="shared" si="181"/>
        <v>13.54</v>
      </c>
      <c r="P2335" t="s">
        <v>8296</v>
      </c>
      <c r="Q2335" s="13" t="s">
        <v>8333</v>
      </c>
      <c r="R2335" t="s">
        <v>8349</v>
      </c>
      <c r="S2335" s="17">
        <f t="shared" si="182"/>
        <v>41767.650347222225</v>
      </c>
      <c r="T2335" s="17">
        <f t="shared" si="183"/>
        <v>41788.743055555555</v>
      </c>
      <c r="U2335" s="2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7">
        <f t="shared" si="181"/>
        <v>60.87</v>
      </c>
      <c r="P2336" t="s">
        <v>8296</v>
      </c>
      <c r="Q2336" s="13" t="s">
        <v>8333</v>
      </c>
      <c r="R2336" t="s">
        <v>8349</v>
      </c>
      <c r="S2336" s="17">
        <f t="shared" si="182"/>
        <v>41918.670115740737</v>
      </c>
      <c r="T2336" s="17">
        <f t="shared" si="183"/>
        <v>41948.731944444444</v>
      </c>
      <c r="U2336" s="25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7">
        <f t="shared" si="181"/>
        <v>115.69</v>
      </c>
      <c r="P2337" t="s">
        <v>8296</v>
      </c>
      <c r="Q2337" s="13" t="s">
        <v>8333</v>
      </c>
      <c r="R2337" t="s">
        <v>8349</v>
      </c>
      <c r="S2337" s="17">
        <f t="shared" si="182"/>
        <v>41771.572256944448</v>
      </c>
      <c r="T2337" s="17">
        <f t="shared" si="183"/>
        <v>41801.572256944448</v>
      </c>
      <c r="U2337" s="25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7">
        <f t="shared" si="181"/>
        <v>48.1</v>
      </c>
      <c r="P2338" t="s">
        <v>8296</v>
      </c>
      <c r="Q2338" s="13" t="s">
        <v>8333</v>
      </c>
      <c r="R2338" t="s">
        <v>8349</v>
      </c>
      <c r="S2338" s="17">
        <f t="shared" si="182"/>
        <v>41666.924710648149</v>
      </c>
      <c r="T2338" s="17">
        <f t="shared" si="183"/>
        <v>41706.924710648149</v>
      </c>
      <c r="U2338" s="25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7">
        <f t="shared" si="181"/>
        <v>74.180000000000007</v>
      </c>
      <c r="P2339" t="s">
        <v>8296</v>
      </c>
      <c r="Q2339" s="13" t="s">
        <v>8333</v>
      </c>
      <c r="R2339" t="s">
        <v>8349</v>
      </c>
      <c r="S2339" s="17">
        <f t="shared" si="182"/>
        <v>41786.640543981484</v>
      </c>
      <c r="T2339" s="17">
        <f t="shared" si="183"/>
        <v>41816.640543981484</v>
      </c>
      <c r="U2339" s="25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7">
        <f t="shared" si="181"/>
        <v>123.35</v>
      </c>
      <c r="P2340" t="s">
        <v>8296</v>
      </c>
      <c r="Q2340" s="13" t="s">
        <v>8333</v>
      </c>
      <c r="R2340" t="s">
        <v>8349</v>
      </c>
      <c r="S2340" s="17">
        <f t="shared" si="182"/>
        <v>41789.896805555552</v>
      </c>
      <c r="T2340" s="17">
        <f t="shared" si="183"/>
        <v>41819.896805555552</v>
      </c>
      <c r="U2340" s="25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7">
        <f t="shared" si="181"/>
        <v>66.62</v>
      </c>
      <c r="P2341" t="s">
        <v>8296</v>
      </c>
      <c r="Q2341" s="13" t="s">
        <v>8333</v>
      </c>
      <c r="R2341" t="s">
        <v>8349</v>
      </c>
      <c r="S2341" s="17">
        <f t="shared" si="182"/>
        <v>42692.79987268518</v>
      </c>
      <c r="T2341" s="17">
        <f t="shared" si="183"/>
        <v>42723.332638888889</v>
      </c>
      <c r="U2341" s="25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7">
        <f t="shared" si="181"/>
        <v>104.99</v>
      </c>
      <c r="P2342" t="s">
        <v>8296</v>
      </c>
      <c r="Q2342" s="13" t="s">
        <v>8333</v>
      </c>
      <c r="R2342" t="s">
        <v>8349</v>
      </c>
      <c r="S2342" s="17">
        <f t="shared" si="182"/>
        <v>42643.642800925925</v>
      </c>
      <c r="T2342" s="17">
        <f t="shared" si="183"/>
        <v>42673.642800925925</v>
      </c>
      <c r="U2342" s="25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7">
        <f t="shared" si="181"/>
        <v>0</v>
      </c>
      <c r="P2343" t="s">
        <v>8270</v>
      </c>
      <c r="Q2343" s="13" t="s">
        <v>8316</v>
      </c>
      <c r="R2343" t="s">
        <v>8317</v>
      </c>
      <c r="S2343" s="17">
        <f t="shared" si="182"/>
        <v>42167.813703703709</v>
      </c>
      <c r="T2343" s="17">
        <f t="shared" si="183"/>
        <v>42197.813703703709</v>
      </c>
      <c r="U2343" s="25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7">
        <f t="shared" si="181"/>
        <v>0</v>
      </c>
      <c r="P2344" t="s">
        <v>8270</v>
      </c>
      <c r="Q2344" s="13" t="s">
        <v>8316</v>
      </c>
      <c r="R2344" t="s">
        <v>8317</v>
      </c>
      <c r="S2344" s="17">
        <f t="shared" si="182"/>
        <v>41897.702199074076</v>
      </c>
      <c r="T2344" s="17">
        <f t="shared" si="183"/>
        <v>41918.208333333336</v>
      </c>
      <c r="U2344" s="25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7">
        <f t="shared" si="181"/>
        <v>300</v>
      </c>
      <c r="P2345" t="s">
        <v>8270</v>
      </c>
      <c r="Q2345" s="13" t="s">
        <v>8316</v>
      </c>
      <c r="R2345" t="s">
        <v>8317</v>
      </c>
      <c r="S2345" s="17">
        <f t="shared" si="182"/>
        <v>42327.825289351851</v>
      </c>
      <c r="T2345" s="17">
        <f t="shared" si="183"/>
        <v>42377.82430555555</v>
      </c>
      <c r="U2345" s="2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7">
        <f t="shared" si="181"/>
        <v>1</v>
      </c>
      <c r="P2346" t="s">
        <v>8270</v>
      </c>
      <c r="Q2346" s="13" t="s">
        <v>8316</v>
      </c>
      <c r="R2346" t="s">
        <v>8317</v>
      </c>
      <c r="S2346" s="17">
        <f t="shared" si="182"/>
        <v>42515.727650462963</v>
      </c>
      <c r="T2346" s="17">
        <f t="shared" si="183"/>
        <v>42545.727650462963</v>
      </c>
      <c r="U2346" s="25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7">
        <f t="shared" si="181"/>
        <v>0</v>
      </c>
      <c r="P2347" t="s">
        <v>8270</v>
      </c>
      <c r="Q2347" s="13" t="s">
        <v>8316</v>
      </c>
      <c r="R2347" t="s">
        <v>8317</v>
      </c>
      <c r="S2347" s="17">
        <f t="shared" si="182"/>
        <v>42060.001805555556</v>
      </c>
      <c r="T2347" s="17">
        <f t="shared" si="183"/>
        <v>42094.985416666663</v>
      </c>
      <c r="U2347" s="25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7">
        <f t="shared" si="181"/>
        <v>13</v>
      </c>
      <c r="P2348" t="s">
        <v>8270</v>
      </c>
      <c r="Q2348" s="13" t="s">
        <v>8316</v>
      </c>
      <c r="R2348" t="s">
        <v>8317</v>
      </c>
      <c r="S2348" s="17">
        <f t="shared" si="182"/>
        <v>42615.79896990741</v>
      </c>
      <c r="T2348" s="17">
        <f t="shared" si="183"/>
        <v>42660.79896990741</v>
      </c>
      <c r="U2348" s="25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7">
        <f t="shared" si="181"/>
        <v>15</v>
      </c>
      <c r="P2349" t="s">
        <v>8270</v>
      </c>
      <c r="Q2349" s="13" t="s">
        <v>8316</v>
      </c>
      <c r="R2349" t="s">
        <v>8317</v>
      </c>
      <c r="S2349" s="17">
        <f t="shared" si="182"/>
        <v>42577.607361111113</v>
      </c>
      <c r="T2349" s="17">
        <f t="shared" si="183"/>
        <v>42607.607361111113</v>
      </c>
      <c r="U2349" s="25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7">
        <f t="shared" si="181"/>
        <v>54</v>
      </c>
      <c r="P2350" t="s">
        <v>8270</v>
      </c>
      <c r="Q2350" s="13" t="s">
        <v>8316</v>
      </c>
      <c r="R2350" t="s">
        <v>8317</v>
      </c>
      <c r="S2350" s="17">
        <f t="shared" si="182"/>
        <v>42360.932152777779</v>
      </c>
      <c r="T2350" s="17">
        <f t="shared" si="183"/>
        <v>42420.932152777779</v>
      </c>
      <c r="U2350" s="25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7">
        <f t="shared" si="181"/>
        <v>0</v>
      </c>
      <c r="P2351" t="s">
        <v>8270</v>
      </c>
      <c r="Q2351" s="13" t="s">
        <v>8316</v>
      </c>
      <c r="R2351" t="s">
        <v>8317</v>
      </c>
      <c r="S2351" s="17">
        <f t="shared" si="182"/>
        <v>42198.775787037041</v>
      </c>
      <c r="T2351" s="17">
        <f t="shared" si="183"/>
        <v>42227.775787037041</v>
      </c>
      <c r="U2351" s="25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7">
        <f t="shared" si="181"/>
        <v>0</v>
      </c>
      <c r="P2352" t="s">
        <v>8270</v>
      </c>
      <c r="Q2352" s="13" t="s">
        <v>8316</v>
      </c>
      <c r="R2352" t="s">
        <v>8317</v>
      </c>
      <c r="S2352" s="17">
        <f t="shared" si="182"/>
        <v>42708.842245370368</v>
      </c>
      <c r="T2352" s="17">
        <f t="shared" si="183"/>
        <v>42738.842245370368</v>
      </c>
      <c r="U2352" s="25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7">
        <f t="shared" si="181"/>
        <v>15.43</v>
      </c>
      <c r="P2353" t="s">
        <v>8270</v>
      </c>
      <c r="Q2353" s="13" t="s">
        <v>8316</v>
      </c>
      <c r="R2353" t="s">
        <v>8317</v>
      </c>
      <c r="S2353" s="17">
        <f t="shared" si="182"/>
        <v>42094.101145833338</v>
      </c>
      <c r="T2353" s="17">
        <f t="shared" si="183"/>
        <v>42124.101145833338</v>
      </c>
      <c r="U2353" s="25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7">
        <f t="shared" si="181"/>
        <v>0</v>
      </c>
      <c r="P2354" t="s">
        <v>8270</v>
      </c>
      <c r="Q2354" s="13" t="s">
        <v>8316</v>
      </c>
      <c r="R2354" t="s">
        <v>8317</v>
      </c>
      <c r="S2354" s="17">
        <f t="shared" si="182"/>
        <v>42101.633703703701</v>
      </c>
      <c r="T2354" s="17">
        <f t="shared" si="183"/>
        <v>42161.633703703701</v>
      </c>
      <c r="U2354" s="25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7">
        <f t="shared" si="181"/>
        <v>0</v>
      </c>
      <c r="P2355" t="s">
        <v>8270</v>
      </c>
      <c r="Q2355" s="13" t="s">
        <v>8316</v>
      </c>
      <c r="R2355" t="s">
        <v>8317</v>
      </c>
      <c r="S2355" s="17">
        <f t="shared" si="182"/>
        <v>42103.676180555558</v>
      </c>
      <c r="T2355" s="17">
        <f t="shared" si="183"/>
        <v>42115.676180555558</v>
      </c>
      <c r="U2355" s="2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7">
        <f t="shared" si="181"/>
        <v>25</v>
      </c>
      <c r="P2356" t="s">
        <v>8270</v>
      </c>
      <c r="Q2356" s="13" t="s">
        <v>8316</v>
      </c>
      <c r="R2356" t="s">
        <v>8317</v>
      </c>
      <c r="S2356" s="17">
        <f t="shared" si="182"/>
        <v>41954.722916666666</v>
      </c>
      <c r="T2356" s="17">
        <f t="shared" si="183"/>
        <v>42014.722916666666</v>
      </c>
      <c r="U2356" s="25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7">
        <f t="shared" si="181"/>
        <v>27.5</v>
      </c>
      <c r="P2357" t="s">
        <v>8270</v>
      </c>
      <c r="Q2357" s="13" t="s">
        <v>8316</v>
      </c>
      <c r="R2357" t="s">
        <v>8317</v>
      </c>
      <c r="S2357" s="17">
        <f t="shared" si="182"/>
        <v>42096.918240740735</v>
      </c>
      <c r="T2357" s="17">
        <f t="shared" si="183"/>
        <v>42126.918240740735</v>
      </c>
      <c r="U2357" s="25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7">
        <f t="shared" si="181"/>
        <v>0</v>
      </c>
      <c r="P2358" t="s">
        <v>8270</v>
      </c>
      <c r="Q2358" s="13" t="s">
        <v>8316</v>
      </c>
      <c r="R2358" t="s">
        <v>8317</v>
      </c>
      <c r="S2358" s="17">
        <f t="shared" si="182"/>
        <v>42130.78361111111</v>
      </c>
      <c r="T2358" s="17">
        <f t="shared" si="183"/>
        <v>42160.78361111111</v>
      </c>
      <c r="U2358" s="25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7">
        <f t="shared" si="181"/>
        <v>0</v>
      </c>
      <c r="P2359" t="s">
        <v>8270</v>
      </c>
      <c r="Q2359" s="13" t="s">
        <v>8316</v>
      </c>
      <c r="R2359" t="s">
        <v>8317</v>
      </c>
      <c r="S2359" s="17">
        <f t="shared" si="182"/>
        <v>42264.620115740734</v>
      </c>
      <c r="T2359" s="17">
        <f t="shared" si="183"/>
        <v>42294.620115740734</v>
      </c>
      <c r="U2359" s="25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7">
        <f t="shared" si="181"/>
        <v>0</v>
      </c>
      <c r="P2360" t="s">
        <v>8270</v>
      </c>
      <c r="Q2360" s="13" t="s">
        <v>8316</v>
      </c>
      <c r="R2360" t="s">
        <v>8317</v>
      </c>
      <c r="S2360" s="17">
        <f t="shared" si="182"/>
        <v>41978.930972222224</v>
      </c>
      <c r="T2360" s="17">
        <f t="shared" si="183"/>
        <v>42035.027083333334</v>
      </c>
      <c r="U2360" s="25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7">
        <f t="shared" si="181"/>
        <v>367</v>
      </c>
      <c r="P2361" t="s">
        <v>8270</v>
      </c>
      <c r="Q2361" s="13" t="s">
        <v>8316</v>
      </c>
      <c r="R2361" t="s">
        <v>8317</v>
      </c>
      <c r="S2361" s="17">
        <f t="shared" si="182"/>
        <v>42159.649583333332</v>
      </c>
      <c r="T2361" s="17">
        <f t="shared" si="183"/>
        <v>42219.649583333332</v>
      </c>
      <c r="U2361" s="25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7">
        <f t="shared" si="181"/>
        <v>2</v>
      </c>
      <c r="P2362" t="s">
        <v>8270</v>
      </c>
      <c r="Q2362" s="13" t="s">
        <v>8316</v>
      </c>
      <c r="R2362" t="s">
        <v>8317</v>
      </c>
      <c r="S2362" s="17">
        <f t="shared" si="182"/>
        <v>42377.70694444445</v>
      </c>
      <c r="T2362" s="17">
        <f t="shared" si="183"/>
        <v>42407.70694444445</v>
      </c>
      <c r="U2362" s="25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7">
        <f t="shared" si="181"/>
        <v>0</v>
      </c>
      <c r="P2363" t="s">
        <v>8270</v>
      </c>
      <c r="Q2363" s="13" t="s">
        <v>8316</v>
      </c>
      <c r="R2363" t="s">
        <v>8317</v>
      </c>
      <c r="S2363" s="17">
        <f t="shared" si="182"/>
        <v>42466.858888888892</v>
      </c>
      <c r="T2363" s="17">
        <f t="shared" si="183"/>
        <v>42490.916666666672</v>
      </c>
      <c r="U2363" s="25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7">
        <f t="shared" si="181"/>
        <v>60</v>
      </c>
      <c r="P2364" t="s">
        <v>8270</v>
      </c>
      <c r="Q2364" s="13" t="s">
        <v>8316</v>
      </c>
      <c r="R2364" t="s">
        <v>8317</v>
      </c>
      <c r="S2364" s="17">
        <f t="shared" si="182"/>
        <v>41954.688310185185</v>
      </c>
      <c r="T2364" s="17">
        <f t="shared" si="183"/>
        <v>41984.688310185185</v>
      </c>
      <c r="U2364" s="25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7">
        <f t="shared" si="181"/>
        <v>0</v>
      </c>
      <c r="P2365" t="s">
        <v>8270</v>
      </c>
      <c r="Q2365" s="13" t="s">
        <v>8316</v>
      </c>
      <c r="R2365" t="s">
        <v>8317</v>
      </c>
      <c r="S2365" s="17">
        <f t="shared" si="182"/>
        <v>42322.011574074073</v>
      </c>
      <c r="T2365" s="17">
        <f t="shared" si="183"/>
        <v>42367.011574074073</v>
      </c>
      <c r="U2365" s="2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7">
        <f t="shared" si="181"/>
        <v>0</v>
      </c>
      <c r="P2366" t="s">
        <v>8270</v>
      </c>
      <c r="Q2366" s="13" t="s">
        <v>8316</v>
      </c>
      <c r="R2366" t="s">
        <v>8317</v>
      </c>
      <c r="S2366" s="17">
        <f t="shared" si="182"/>
        <v>42248.934675925921</v>
      </c>
      <c r="T2366" s="17">
        <f t="shared" si="183"/>
        <v>42303.934675925921</v>
      </c>
      <c r="U2366" s="25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7">
        <f t="shared" si="181"/>
        <v>0</v>
      </c>
      <c r="P2367" t="s">
        <v>8270</v>
      </c>
      <c r="Q2367" s="13" t="s">
        <v>8316</v>
      </c>
      <c r="R2367" t="s">
        <v>8317</v>
      </c>
      <c r="S2367" s="17">
        <f t="shared" si="182"/>
        <v>42346.736400462964</v>
      </c>
      <c r="T2367" s="17">
        <f t="shared" si="183"/>
        <v>42386.958333333328</v>
      </c>
      <c r="U2367" s="25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7">
        <f t="shared" si="181"/>
        <v>97.41</v>
      </c>
      <c r="P2368" t="s">
        <v>8270</v>
      </c>
      <c r="Q2368" s="13" t="s">
        <v>8316</v>
      </c>
      <c r="R2368" t="s">
        <v>8317</v>
      </c>
      <c r="S2368" s="17">
        <f t="shared" si="182"/>
        <v>42268.531631944439</v>
      </c>
      <c r="T2368" s="17">
        <f t="shared" si="183"/>
        <v>42298.531631944439</v>
      </c>
      <c r="U2368" s="25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7">
        <f t="shared" si="181"/>
        <v>47.86</v>
      </c>
      <c r="P2369" t="s">
        <v>8270</v>
      </c>
      <c r="Q2369" s="13" t="s">
        <v>8316</v>
      </c>
      <c r="R2369" t="s">
        <v>8317</v>
      </c>
      <c r="S2369" s="17">
        <f t="shared" si="182"/>
        <v>42425.970092592594</v>
      </c>
      <c r="T2369" s="17">
        <f t="shared" si="183"/>
        <v>42485.928425925929</v>
      </c>
      <c r="U2369" s="25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7">
        <f t="shared" ref="O2370:O2433" si="186">IFERROR(ROUND(E2370/M2370,2),0)</f>
        <v>50</v>
      </c>
      <c r="P2370" t="s">
        <v>8270</v>
      </c>
      <c r="Q2370" s="13" t="s">
        <v>8316</v>
      </c>
      <c r="R2370" t="s">
        <v>8317</v>
      </c>
      <c r="S2370" s="17">
        <f t="shared" si="182"/>
        <v>42063.721817129626</v>
      </c>
      <c r="T2370" s="17">
        <f t="shared" si="183"/>
        <v>42108.680150462969</v>
      </c>
      <c r="U2370" s="25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7">
        <f t="shared" si="186"/>
        <v>0</v>
      </c>
      <c r="P2371" t="s">
        <v>8270</v>
      </c>
      <c r="Q2371" s="13" t="s">
        <v>8316</v>
      </c>
      <c r="R2371" t="s">
        <v>8317</v>
      </c>
      <c r="S2371" s="17">
        <f t="shared" ref="S2371:S2434" si="187">(((K2371/60)/60)/24)+DATE(1970,1,1)</f>
        <v>42380.812627314815</v>
      </c>
      <c r="T2371" s="17">
        <f t="shared" ref="T2371:T2434" si="188">(((J2371/60)/60)/24)+DATE(1970,1,1)</f>
        <v>42410.812627314815</v>
      </c>
      <c r="U2371" s="25">
        <f t="shared" si="184"/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7">
        <f t="shared" si="186"/>
        <v>20.5</v>
      </c>
      <c r="P2372" t="s">
        <v>8270</v>
      </c>
      <c r="Q2372" s="13" t="s">
        <v>8316</v>
      </c>
      <c r="R2372" t="s">
        <v>8317</v>
      </c>
      <c r="S2372" s="17">
        <f t="shared" si="187"/>
        <v>41961.18913194444</v>
      </c>
      <c r="T2372" s="17">
        <f t="shared" si="188"/>
        <v>41991.18913194444</v>
      </c>
      <c r="U2372" s="25">
        <f t="shared" ref="U2372:U2435" si="189">YEAR(S2372)</f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7">
        <f t="shared" si="186"/>
        <v>0</v>
      </c>
      <c r="P2373" t="s">
        <v>8270</v>
      </c>
      <c r="Q2373" s="13" t="s">
        <v>8316</v>
      </c>
      <c r="R2373" t="s">
        <v>8317</v>
      </c>
      <c r="S2373" s="17">
        <f t="shared" si="187"/>
        <v>42150.777731481481</v>
      </c>
      <c r="T2373" s="17">
        <f t="shared" si="188"/>
        <v>42180.777731481481</v>
      </c>
      <c r="U2373" s="25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7">
        <f t="shared" si="186"/>
        <v>30</v>
      </c>
      <c r="P2374" t="s">
        <v>8270</v>
      </c>
      <c r="Q2374" s="13" t="s">
        <v>8316</v>
      </c>
      <c r="R2374" t="s">
        <v>8317</v>
      </c>
      <c r="S2374" s="17">
        <f t="shared" si="187"/>
        <v>42088.069108796291</v>
      </c>
      <c r="T2374" s="17">
        <f t="shared" si="188"/>
        <v>42118.069108796291</v>
      </c>
      <c r="U2374" s="25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7">
        <f t="shared" si="186"/>
        <v>50</v>
      </c>
      <c r="P2375" t="s">
        <v>8270</v>
      </c>
      <c r="Q2375" s="13" t="s">
        <v>8316</v>
      </c>
      <c r="R2375" t="s">
        <v>8317</v>
      </c>
      <c r="S2375" s="17">
        <f t="shared" si="187"/>
        <v>42215.662314814821</v>
      </c>
      <c r="T2375" s="17">
        <f t="shared" si="188"/>
        <v>42245.662314814821</v>
      </c>
      <c r="U2375" s="2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7">
        <f t="shared" si="186"/>
        <v>10</v>
      </c>
      <c r="P2376" t="s">
        <v>8270</v>
      </c>
      <c r="Q2376" s="13" t="s">
        <v>8316</v>
      </c>
      <c r="R2376" t="s">
        <v>8317</v>
      </c>
      <c r="S2376" s="17">
        <f t="shared" si="187"/>
        <v>42017.843287037031</v>
      </c>
      <c r="T2376" s="17">
        <f t="shared" si="188"/>
        <v>42047.843287037031</v>
      </c>
      <c r="U2376" s="25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7">
        <f t="shared" si="186"/>
        <v>0</v>
      </c>
      <c r="P2377" t="s">
        <v>8270</v>
      </c>
      <c r="Q2377" s="13" t="s">
        <v>8316</v>
      </c>
      <c r="R2377" t="s">
        <v>8317</v>
      </c>
      <c r="S2377" s="17">
        <f t="shared" si="187"/>
        <v>42592.836076388892</v>
      </c>
      <c r="T2377" s="17">
        <f t="shared" si="188"/>
        <v>42622.836076388892</v>
      </c>
      <c r="U2377" s="25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7">
        <f t="shared" si="186"/>
        <v>81.58</v>
      </c>
      <c r="P2378" t="s">
        <v>8270</v>
      </c>
      <c r="Q2378" s="13" t="s">
        <v>8316</v>
      </c>
      <c r="R2378" t="s">
        <v>8317</v>
      </c>
      <c r="S2378" s="17">
        <f t="shared" si="187"/>
        <v>42318.925532407404</v>
      </c>
      <c r="T2378" s="17">
        <f t="shared" si="188"/>
        <v>42348.925532407404</v>
      </c>
      <c r="U2378" s="25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7">
        <f t="shared" si="186"/>
        <v>0</v>
      </c>
      <c r="P2379" t="s">
        <v>8270</v>
      </c>
      <c r="Q2379" s="13" t="s">
        <v>8316</v>
      </c>
      <c r="R2379" t="s">
        <v>8317</v>
      </c>
      <c r="S2379" s="17">
        <f t="shared" si="187"/>
        <v>42669.870173611111</v>
      </c>
      <c r="T2379" s="17">
        <f t="shared" si="188"/>
        <v>42699.911840277782</v>
      </c>
      <c r="U2379" s="25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7">
        <f t="shared" si="186"/>
        <v>0</v>
      </c>
      <c r="P2380" t="s">
        <v>8270</v>
      </c>
      <c r="Q2380" s="13" t="s">
        <v>8316</v>
      </c>
      <c r="R2380" t="s">
        <v>8317</v>
      </c>
      <c r="S2380" s="17">
        <f t="shared" si="187"/>
        <v>42213.013078703705</v>
      </c>
      <c r="T2380" s="17">
        <f t="shared" si="188"/>
        <v>42242.013078703705</v>
      </c>
      <c r="U2380" s="25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7">
        <f t="shared" si="186"/>
        <v>0</v>
      </c>
      <c r="P2381" t="s">
        <v>8270</v>
      </c>
      <c r="Q2381" s="13" t="s">
        <v>8316</v>
      </c>
      <c r="R2381" t="s">
        <v>8317</v>
      </c>
      <c r="S2381" s="17">
        <f t="shared" si="187"/>
        <v>42237.016388888893</v>
      </c>
      <c r="T2381" s="17">
        <f t="shared" si="188"/>
        <v>42282.016388888893</v>
      </c>
      <c r="U2381" s="25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7">
        <f t="shared" si="186"/>
        <v>18.329999999999998</v>
      </c>
      <c r="P2382" t="s">
        <v>8270</v>
      </c>
      <c r="Q2382" s="13" t="s">
        <v>8316</v>
      </c>
      <c r="R2382" t="s">
        <v>8317</v>
      </c>
      <c r="S2382" s="17">
        <f t="shared" si="187"/>
        <v>42248.793310185181</v>
      </c>
      <c r="T2382" s="17">
        <f t="shared" si="188"/>
        <v>42278.793310185181</v>
      </c>
      <c r="U2382" s="25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7">
        <f t="shared" si="186"/>
        <v>224.43</v>
      </c>
      <c r="P2383" t="s">
        <v>8270</v>
      </c>
      <c r="Q2383" s="13" t="s">
        <v>8316</v>
      </c>
      <c r="R2383" t="s">
        <v>8317</v>
      </c>
      <c r="S2383" s="17">
        <f t="shared" si="187"/>
        <v>42074.935740740737</v>
      </c>
      <c r="T2383" s="17">
        <f t="shared" si="188"/>
        <v>42104.935740740737</v>
      </c>
      <c r="U2383" s="25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7">
        <f t="shared" si="186"/>
        <v>37.5</v>
      </c>
      <c r="P2384" t="s">
        <v>8270</v>
      </c>
      <c r="Q2384" s="13" t="s">
        <v>8316</v>
      </c>
      <c r="R2384" t="s">
        <v>8317</v>
      </c>
      <c r="S2384" s="17">
        <f t="shared" si="187"/>
        <v>42195.187534722223</v>
      </c>
      <c r="T2384" s="17">
        <f t="shared" si="188"/>
        <v>42220.187534722223</v>
      </c>
      <c r="U2384" s="25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7">
        <f t="shared" si="186"/>
        <v>145</v>
      </c>
      <c r="P2385" t="s">
        <v>8270</v>
      </c>
      <c r="Q2385" s="13" t="s">
        <v>8316</v>
      </c>
      <c r="R2385" t="s">
        <v>8317</v>
      </c>
      <c r="S2385" s="17">
        <f t="shared" si="187"/>
        <v>42027.056793981479</v>
      </c>
      <c r="T2385" s="17">
        <f t="shared" si="188"/>
        <v>42057.056793981479</v>
      </c>
      <c r="U2385" s="2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7">
        <f t="shared" si="186"/>
        <v>1</v>
      </c>
      <c r="P2386" t="s">
        <v>8270</v>
      </c>
      <c r="Q2386" s="13" t="s">
        <v>8316</v>
      </c>
      <c r="R2386" t="s">
        <v>8317</v>
      </c>
      <c r="S2386" s="17">
        <f t="shared" si="187"/>
        <v>41927.067627314813</v>
      </c>
      <c r="T2386" s="17">
        <f t="shared" si="188"/>
        <v>41957.109293981484</v>
      </c>
      <c r="U2386" s="25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7">
        <f t="shared" si="186"/>
        <v>112.57</v>
      </c>
      <c r="P2387" t="s">
        <v>8270</v>
      </c>
      <c r="Q2387" s="13" t="s">
        <v>8316</v>
      </c>
      <c r="R2387" t="s">
        <v>8317</v>
      </c>
      <c r="S2387" s="17">
        <f t="shared" si="187"/>
        <v>42191.70175925926</v>
      </c>
      <c r="T2387" s="17">
        <f t="shared" si="188"/>
        <v>42221.70175925926</v>
      </c>
      <c r="U2387" s="25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7">
        <f t="shared" si="186"/>
        <v>0</v>
      </c>
      <c r="P2388" t="s">
        <v>8270</v>
      </c>
      <c r="Q2388" s="13" t="s">
        <v>8316</v>
      </c>
      <c r="R2388" t="s">
        <v>8317</v>
      </c>
      <c r="S2388" s="17">
        <f t="shared" si="187"/>
        <v>41954.838240740741</v>
      </c>
      <c r="T2388" s="17">
        <f t="shared" si="188"/>
        <v>42014.838240740741</v>
      </c>
      <c r="U2388" s="25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7">
        <f t="shared" si="186"/>
        <v>342</v>
      </c>
      <c r="P2389" t="s">
        <v>8270</v>
      </c>
      <c r="Q2389" s="13" t="s">
        <v>8316</v>
      </c>
      <c r="R2389" t="s">
        <v>8317</v>
      </c>
      <c r="S2389" s="17">
        <f t="shared" si="187"/>
        <v>42528.626620370371</v>
      </c>
      <c r="T2389" s="17">
        <f t="shared" si="188"/>
        <v>42573.626620370371</v>
      </c>
      <c r="U2389" s="25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7">
        <f t="shared" si="186"/>
        <v>57.88</v>
      </c>
      <c r="P2390" t="s">
        <v>8270</v>
      </c>
      <c r="Q2390" s="13" t="s">
        <v>8316</v>
      </c>
      <c r="R2390" t="s">
        <v>8317</v>
      </c>
      <c r="S2390" s="17">
        <f t="shared" si="187"/>
        <v>41989.853692129633</v>
      </c>
      <c r="T2390" s="17">
        <f t="shared" si="188"/>
        <v>42019.811805555553</v>
      </c>
      <c r="U2390" s="25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7">
        <f t="shared" si="186"/>
        <v>30</v>
      </c>
      <c r="P2391" t="s">
        <v>8270</v>
      </c>
      <c r="Q2391" s="13" t="s">
        <v>8316</v>
      </c>
      <c r="R2391" t="s">
        <v>8317</v>
      </c>
      <c r="S2391" s="17">
        <f t="shared" si="187"/>
        <v>42179.653379629628</v>
      </c>
      <c r="T2391" s="17">
        <f t="shared" si="188"/>
        <v>42210.915972222225</v>
      </c>
      <c r="U2391" s="25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7">
        <f t="shared" si="186"/>
        <v>0</v>
      </c>
      <c r="P2392" t="s">
        <v>8270</v>
      </c>
      <c r="Q2392" s="13" t="s">
        <v>8316</v>
      </c>
      <c r="R2392" t="s">
        <v>8317</v>
      </c>
      <c r="S2392" s="17">
        <f t="shared" si="187"/>
        <v>41968.262314814812</v>
      </c>
      <c r="T2392" s="17">
        <f t="shared" si="188"/>
        <v>42008.262314814812</v>
      </c>
      <c r="U2392" s="25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7">
        <f t="shared" si="186"/>
        <v>25</v>
      </c>
      <c r="P2393" t="s">
        <v>8270</v>
      </c>
      <c r="Q2393" s="13" t="s">
        <v>8316</v>
      </c>
      <c r="R2393" t="s">
        <v>8317</v>
      </c>
      <c r="S2393" s="17">
        <f t="shared" si="187"/>
        <v>42064.794490740736</v>
      </c>
      <c r="T2393" s="17">
        <f t="shared" si="188"/>
        <v>42094.752824074079</v>
      </c>
      <c r="U2393" s="25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7">
        <f t="shared" si="186"/>
        <v>0</v>
      </c>
      <c r="P2394" t="s">
        <v>8270</v>
      </c>
      <c r="Q2394" s="13" t="s">
        <v>8316</v>
      </c>
      <c r="R2394" t="s">
        <v>8317</v>
      </c>
      <c r="S2394" s="17">
        <f t="shared" si="187"/>
        <v>42276.120636574073</v>
      </c>
      <c r="T2394" s="17">
        <f t="shared" si="188"/>
        <v>42306.120636574073</v>
      </c>
      <c r="U2394" s="25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7">
        <f t="shared" si="186"/>
        <v>50</v>
      </c>
      <c r="P2395" t="s">
        <v>8270</v>
      </c>
      <c r="Q2395" s="13" t="s">
        <v>8316</v>
      </c>
      <c r="R2395" t="s">
        <v>8317</v>
      </c>
      <c r="S2395" s="17">
        <f t="shared" si="187"/>
        <v>42194.648344907408</v>
      </c>
      <c r="T2395" s="17">
        <f t="shared" si="188"/>
        <v>42224.648344907408</v>
      </c>
      <c r="U2395" s="2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7">
        <f t="shared" si="186"/>
        <v>1.5</v>
      </c>
      <c r="P2396" t="s">
        <v>8270</v>
      </c>
      <c r="Q2396" s="13" t="s">
        <v>8316</v>
      </c>
      <c r="R2396" t="s">
        <v>8317</v>
      </c>
      <c r="S2396" s="17">
        <f t="shared" si="187"/>
        <v>42031.362187499995</v>
      </c>
      <c r="T2396" s="17">
        <f t="shared" si="188"/>
        <v>42061.362187499995</v>
      </c>
      <c r="U2396" s="25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7">
        <f t="shared" si="186"/>
        <v>0</v>
      </c>
      <c r="P2397" t="s">
        <v>8270</v>
      </c>
      <c r="Q2397" s="13" t="s">
        <v>8316</v>
      </c>
      <c r="R2397" t="s">
        <v>8317</v>
      </c>
      <c r="S2397" s="17">
        <f t="shared" si="187"/>
        <v>42717.121377314819</v>
      </c>
      <c r="T2397" s="17">
        <f t="shared" si="188"/>
        <v>42745.372916666667</v>
      </c>
      <c r="U2397" s="25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7">
        <f t="shared" si="186"/>
        <v>10</v>
      </c>
      <c r="P2398" t="s">
        <v>8270</v>
      </c>
      <c r="Q2398" s="13" t="s">
        <v>8316</v>
      </c>
      <c r="R2398" t="s">
        <v>8317</v>
      </c>
      <c r="S2398" s="17">
        <f t="shared" si="187"/>
        <v>42262.849050925928</v>
      </c>
      <c r="T2398" s="17">
        <f t="shared" si="188"/>
        <v>42292.849050925928</v>
      </c>
      <c r="U2398" s="25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7">
        <f t="shared" si="186"/>
        <v>0</v>
      </c>
      <c r="P2399" t="s">
        <v>8270</v>
      </c>
      <c r="Q2399" s="13" t="s">
        <v>8316</v>
      </c>
      <c r="R2399" t="s">
        <v>8317</v>
      </c>
      <c r="S2399" s="17">
        <f t="shared" si="187"/>
        <v>41976.88490740741</v>
      </c>
      <c r="T2399" s="17">
        <f t="shared" si="188"/>
        <v>42006.88490740741</v>
      </c>
      <c r="U2399" s="25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7">
        <f t="shared" si="186"/>
        <v>0</v>
      </c>
      <c r="P2400" t="s">
        <v>8270</v>
      </c>
      <c r="Q2400" s="13" t="s">
        <v>8316</v>
      </c>
      <c r="R2400" t="s">
        <v>8317</v>
      </c>
      <c r="S2400" s="17">
        <f t="shared" si="187"/>
        <v>42157.916481481487</v>
      </c>
      <c r="T2400" s="17">
        <f t="shared" si="188"/>
        <v>42187.916481481487</v>
      </c>
      <c r="U2400" s="25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7">
        <f t="shared" si="186"/>
        <v>0</v>
      </c>
      <c r="P2401" t="s">
        <v>8270</v>
      </c>
      <c r="Q2401" s="13" t="s">
        <v>8316</v>
      </c>
      <c r="R2401" t="s">
        <v>8317</v>
      </c>
      <c r="S2401" s="17">
        <f t="shared" si="187"/>
        <v>41956.853078703702</v>
      </c>
      <c r="T2401" s="17">
        <f t="shared" si="188"/>
        <v>41991.853078703702</v>
      </c>
      <c r="U2401" s="25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7">
        <f t="shared" si="186"/>
        <v>0</v>
      </c>
      <c r="P2402" t="s">
        <v>8270</v>
      </c>
      <c r="Q2402" s="13" t="s">
        <v>8316</v>
      </c>
      <c r="R2402" t="s">
        <v>8317</v>
      </c>
      <c r="S2402" s="17">
        <f t="shared" si="187"/>
        <v>42444.268101851849</v>
      </c>
      <c r="T2402" s="17">
        <f t="shared" si="188"/>
        <v>42474.268101851849</v>
      </c>
      <c r="U2402" s="25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7">
        <f t="shared" si="186"/>
        <v>22.33</v>
      </c>
      <c r="P2403" t="s">
        <v>8282</v>
      </c>
      <c r="Q2403" s="13" t="s">
        <v>8333</v>
      </c>
      <c r="R2403" t="s">
        <v>8334</v>
      </c>
      <c r="S2403" s="17">
        <f t="shared" si="187"/>
        <v>42374.822870370372</v>
      </c>
      <c r="T2403" s="17">
        <f t="shared" si="188"/>
        <v>42434.822870370372</v>
      </c>
      <c r="U2403" s="25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7">
        <f t="shared" si="186"/>
        <v>52</v>
      </c>
      <c r="P2404" t="s">
        <v>8282</v>
      </c>
      <c r="Q2404" s="13" t="s">
        <v>8333</v>
      </c>
      <c r="R2404" t="s">
        <v>8334</v>
      </c>
      <c r="S2404" s="17">
        <f t="shared" si="187"/>
        <v>42107.679756944446</v>
      </c>
      <c r="T2404" s="17">
        <f t="shared" si="188"/>
        <v>42137.679756944446</v>
      </c>
      <c r="U2404" s="25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7">
        <f t="shared" si="186"/>
        <v>16.829999999999998</v>
      </c>
      <c r="P2405" t="s">
        <v>8282</v>
      </c>
      <c r="Q2405" s="13" t="s">
        <v>8333</v>
      </c>
      <c r="R2405" t="s">
        <v>8334</v>
      </c>
      <c r="S2405" s="17">
        <f t="shared" si="187"/>
        <v>42399.882615740738</v>
      </c>
      <c r="T2405" s="17">
        <f t="shared" si="188"/>
        <v>42459.840949074074</v>
      </c>
      <c r="U2405" s="2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7">
        <f t="shared" si="186"/>
        <v>0</v>
      </c>
      <c r="P2406" t="s">
        <v>8282</v>
      </c>
      <c r="Q2406" s="13" t="s">
        <v>8333</v>
      </c>
      <c r="R2406" t="s">
        <v>8334</v>
      </c>
      <c r="S2406" s="17">
        <f t="shared" si="187"/>
        <v>42342.03943287037</v>
      </c>
      <c r="T2406" s="17">
        <f t="shared" si="188"/>
        <v>42372.03943287037</v>
      </c>
      <c r="U2406" s="25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7">
        <f t="shared" si="186"/>
        <v>56.3</v>
      </c>
      <c r="P2407" t="s">
        <v>8282</v>
      </c>
      <c r="Q2407" s="13" t="s">
        <v>8333</v>
      </c>
      <c r="R2407" t="s">
        <v>8334</v>
      </c>
      <c r="S2407" s="17">
        <f t="shared" si="187"/>
        <v>42595.585358796292</v>
      </c>
      <c r="T2407" s="17">
        <f t="shared" si="188"/>
        <v>42616.585358796292</v>
      </c>
      <c r="U2407" s="25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7">
        <f t="shared" si="186"/>
        <v>84.06</v>
      </c>
      <c r="P2408" t="s">
        <v>8282</v>
      </c>
      <c r="Q2408" s="13" t="s">
        <v>8333</v>
      </c>
      <c r="R2408" t="s">
        <v>8334</v>
      </c>
      <c r="S2408" s="17">
        <f t="shared" si="187"/>
        <v>41983.110995370371</v>
      </c>
      <c r="T2408" s="17">
        <f t="shared" si="188"/>
        <v>42023.110995370371</v>
      </c>
      <c r="U2408" s="25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7">
        <f t="shared" si="186"/>
        <v>168.39</v>
      </c>
      <c r="P2409" t="s">
        <v>8282</v>
      </c>
      <c r="Q2409" s="13" t="s">
        <v>8333</v>
      </c>
      <c r="R2409" t="s">
        <v>8334</v>
      </c>
      <c r="S2409" s="17">
        <f t="shared" si="187"/>
        <v>42082.575555555552</v>
      </c>
      <c r="T2409" s="17">
        <f t="shared" si="188"/>
        <v>42105.25</v>
      </c>
      <c r="U2409" s="25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7">
        <f t="shared" si="186"/>
        <v>15</v>
      </c>
      <c r="P2410" t="s">
        <v>8282</v>
      </c>
      <c r="Q2410" s="13" t="s">
        <v>8333</v>
      </c>
      <c r="R2410" t="s">
        <v>8334</v>
      </c>
      <c r="S2410" s="17">
        <f t="shared" si="187"/>
        <v>41919.140706018516</v>
      </c>
      <c r="T2410" s="17">
        <f t="shared" si="188"/>
        <v>41949.182372685187</v>
      </c>
      <c r="U2410" s="25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7">
        <f t="shared" si="186"/>
        <v>76.67</v>
      </c>
      <c r="P2411" t="s">
        <v>8282</v>
      </c>
      <c r="Q2411" s="13" t="s">
        <v>8333</v>
      </c>
      <c r="R2411" t="s">
        <v>8334</v>
      </c>
      <c r="S2411" s="17">
        <f t="shared" si="187"/>
        <v>42204.875868055555</v>
      </c>
      <c r="T2411" s="17">
        <f t="shared" si="188"/>
        <v>42234.875868055555</v>
      </c>
      <c r="U2411" s="25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7">
        <f t="shared" si="186"/>
        <v>0</v>
      </c>
      <c r="P2412" t="s">
        <v>8282</v>
      </c>
      <c r="Q2412" s="13" t="s">
        <v>8333</v>
      </c>
      <c r="R2412" t="s">
        <v>8334</v>
      </c>
      <c r="S2412" s="17">
        <f t="shared" si="187"/>
        <v>42224.408275462964</v>
      </c>
      <c r="T2412" s="17">
        <f t="shared" si="188"/>
        <v>42254.408275462964</v>
      </c>
      <c r="U2412" s="25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7">
        <f t="shared" si="186"/>
        <v>50.33</v>
      </c>
      <c r="P2413" t="s">
        <v>8282</v>
      </c>
      <c r="Q2413" s="13" t="s">
        <v>8333</v>
      </c>
      <c r="R2413" t="s">
        <v>8334</v>
      </c>
      <c r="S2413" s="17">
        <f t="shared" si="187"/>
        <v>42211.732430555552</v>
      </c>
      <c r="T2413" s="17">
        <f t="shared" si="188"/>
        <v>42241.732430555552</v>
      </c>
      <c r="U2413" s="25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7">
        <f t="shared" si="186"/>
        <v>0</v>
      </c>
      <c r="P2414" t="s">
        <v>8282</v>
      </c>
      <c r="Q2414" s="13" t="s">
        <v>8333</v>
      </c>
      <c r="R2414" t="s">
        <v>8334</v>
      </c>
      <c r="S2414" s="17">
        <f t="shared" si="187"/>
        <v>42655.736956018518</v>
      </c>
      <c r="T2414" s="17">
        <f t="shared" si="188"/>
        <v>42700.778622685189</v>
      </c>
      <c r="U2414" s="25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7">
        <f t="shared" si="186"/>
        <v>8.33</v>
      </c>
      <c r="P2415" t="s">
        <v>8282</v>
      </c>
      <c r="Q2415" s="13" t="s">
        <v>8333</v>
      </c>
      <c r="R2415" t="s">
        <v>8334</v>
      </c>
      <c r="S2415" s="17">
        <f t="shared" si="187"/>
        <v>41760.10974537037</v>
      </c>
      <c r="T2415" s="17">
        <f t="shared" si="188"/>
        <v>41790.979166666664</v>
      </c>
      <c r="U2415" s="2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7">
        <f t="shared" si="186"/>
        <v>35.380000000000003</v>
      </c>
      <c r="P2416" t="s">
        <v>8282</v>
      </c>
      <c r="Q2416" s="13" t="s">
        <v>8333</v>
      </c>
      <c r="R2416" t="s">
        <v>8334</v>
      </c>
      <c r="S2416" s="17">
        <f t="shared" si="187"/>
        <v>42198.695138888885</v>
      </c>
      <c r="T2416" s="17">
        <f t="shared" si="188"/>
        <v>42238.165972222225</v>
      </c>
      <c r="U2416" s="25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7">
        <f t="shared" si="186"/>
        <v>55.83</v>
      </c>
      <c r="P2417" t="s">
        <v>8282</v>
      </c>
      <c r="Q2417" s="13" t="s">
        <v>8333</v>
      </c>
      <c r="R2417" t="s">
        <v>8334</v>
      </c>
      <c r="S2417" s="17">
        <f t="shared" si="187"/>
        <v>42536.862800925926</v>
      </c>
      <c r="T2417" s="17">
        <f t="shared" si="188"/>
        <v>42566.862800925926</v>
      </c>
      <c r="U2417" s="25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7">
        <f t="shared" si="186"/>
        <v>5</v>
      </c>
      <c r="P2418" t="s">
        <v>8282</v>
      </c>
      <c r="Q2418" s="13" t="s">
        <v>8333</v>
      </c>
      <c r="R2418" t="s">
        <v>8334</v>
      </c>
      <c r="S2418" s="17">
        <f t="shared" si="187"/>
        <v>42019.737766203703</v>
      </c>
      <c r="T2418" s="17">
        <f t="shared" si="188"/>
        <v>42077.625</v>
      </c>
      <c r="U2418" s="25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7">
        <f t="shared" si="186"/>
        <v>0</v>
      </c>
      <c r="P2419" t="s">
        <v>8282</v>
      </c>
      <c r="Q2419" s="13" t="s">
        <v>8333</v>
      </c>
      <c r="R2419" t="s">
        <v>8334</v>
      </c>
      <c r="S2419" s="17">
        <f t="shared" si="187"/>
        <v>41831.884108796294</v>
      </c>
      <c r="T2419" s="17">
        <f t="shared" si="188"/>
        <v>41861.884108796294</v>
      </c>
      <c r="U2419" s="25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7">
        <f t="shared" si="186"/>
        <v>1</v>
      </c>
      <c r="P2420" t="s">
        <v>8282</v>
      </c>
      <c r="Q2420" s="13" t="s">
        <v>8333</v>
      </c>
      <c r="R2420" t="s">
        <v>8334</v>
      </c>
      <c r="S2420" s="17">
        <f t="shared" si="187"/>
        <v>42027.856990740736</v>
      </c>
      <c r="T2420" s="17">
        <f t="shared" si="188"/>
        <v>42087.815324074079</v>
      </c>
      <c r="U2420" s="25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7">
        <f t="shared" si="186"/>
        <v>0</v>
      </c>
      <c r="P2421" t="s">
        <v>8282</v>
      </c>
      <c r="Q2421" s="13" t="s">
        <v>8333</v>
      </c>
      <c r="R2421" t="s">
        <v>8334</v>
      </c>
      <c r="S2421" s="17">
        <f t="shared" si="187"/>
        <v>41993.738298611104</v>
      </c>
      <c r="T2421" s="17">
        <f t="shared" si="188"/>
        <v>42053.738298611104</v>
      </c>
      <c r="U2421" s="25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7">
        <f t="shared" si="186"/>
        <v>69.47</v>
      </c>
      <c r="P2422" t="s">
        <v>8282</v>
      </c>
      <c r="Q2422" s="13" t="s">
        <v>8333</v>
      </c>
      <c r="R2422" t="s">
        <v>8334</v>
      </c>
      <c r="S2422" s="17">
        <f t="shared" si="187"/>
        <v>41893.028877314813</v>
      </c>
      <c r="T2422" s="17">
        <f t="shared" si="188"/>
        <v>41953.070543981477</v>
      </c>
      <c r="U2422" s="25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7">
        <f t="shared" si="186"/>
        <v>1</v>
      </c>
      <c r="P2423" t="s">
        <v>8282</v>
      </c>
      <c r="Q2423" s="13" t="s">
        <v>8333</v>
      </c>
      <c r="R2423" t="s">
        <v>8334</v>
      </c>
      <c r="S2423" s="17">
        <f t="shared" si="187"/>
        <v>42026.687453703707</v>
      </c>
      <c r="T2423" s="17">
        <f t="shared" si="188"/>
        <v>42056.687453703707</v>
      </c>
      <c r="U2423" s="25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7">
        <f t="shared" si="186"/>
        <v>1</v>
      </c>
      <c r="P2424" t="s">
        <v>8282</v>
      </c>
      <c r="Q2424" s="13" t="s">
        <v>8333</v>
      </c>
      <c r="R2424" t="s">
        <v>8334</v>
      </c>
      <c r="S2424" s="17">
        <f t="shared" si="187"/>
        <v>42044.724953703699</v>
      </c>
      <c r="T2424" s="17">
        <f t="shared" si="188"/>
        <v>42074.683287037042</v>
      </c>
      <c r="U2424" s="25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7">
        <f t="shared" si="186"/>
        <v>8</v>
      </c>
      <c r="P2425" t="s">
        <v>8282</v>
      </c>
      <c r="Q2425" s="13" t="s">
        <v>8333</v>
      </c>
      <c r="R2425" t="s">
        <v>8334</v>
      </c>
      <c r="S2425" s="17">
        <f t="shared" si="187"/>
        <v>41974.704745370371</v>
      </c>
      <c r="T2425" s="17">
        <f t="shared" si="188"/>
        <v>42004.704745370371</v>
      </c>
      <c r="U2425" s="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7">
        <f t="shared" si="186"/>
        <v>34.44</v>
      </c>
      <c r="P2426" t="s">
        <v>8282</v>
      </c>
      <c r="Q2426" s="13" t="s">
        <v>8333</v>
      </c>
      <c r="R2426" t="s">
        <v>8334</v>
      </c>
      <c r="S2426" s="17">
        <f t="shared" si="187"/>
        <v>41909.892453703702</v>
      </c>
      <c r="T2426" s="17">
        <f t="shared" si="188"/>
        <v>41939.892453703702</v>
      </c>
      <c r="U2426" s="25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7">
        <f t="shared" si="186"/>
        <v>1</v>
      </c>
      <c r="P2427" t="s">
        <v>8282</v>
      </c>
      <c r="Q2427" s="13" t="s">
        <v>8333</v>
      </c>
      <c r="R2427" t="s">
        <v>8334</v>
      </c>
      <c r="S2427" s="17">
        <f t="shared" si="187"/>
        <v>42502.913761574076</v>
      </c>
      <c r="T2427" s="17">
        <f t="shared" si="188"/>
        <v>42517.919444444444</v>
      </c>
      <c r="U2427" s="25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7">
        <f t="shared" si="186"/>
        <v>0</v>
      </c>
      <c r="P2428" t="s">
        <v>8282</v>
      </c>
      <c r="Q2428" s="13" t="s">
        <v>8333</v>
      </c>
      <c r="R2428" t="s">
        <v>8334</v>
      </c>
      <c r="S2428" s="17">
        <f t="shared" si="187"/>
        <v>42164.170046296291</v>
      </c>
      <c r="T2428" s="17">
        <f t="shared" si="188"/>
        <v>42224.170046296291</v>
      </c>
      <c r="U2428" s="25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7">
        <f t="shared" si="186"/>
        <v>1</v>
      </c>
      <c r="P2429" t="s">
        <v>8282</v>
      </c>
      <c r="Q2429" s="13" t="s">
        <v>8333</v>
      </c>
      <c r="R2429" t="s">
        <v>8334</v>
      </c>
      <c r="S2429" s="17">
        <f t="shared" si="187"/>
        <v>42412.318668981476</v>
      </c>
      <c r="T2429" s="17">
        <f t="shared" si="188"/>
        <v>42452.277002314819</v>
      </c>
      <c r="U2429" s="25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7">
        <f t="shared" si="186"/>
        <v>1</v>
      </c>
      <c r="P2430" t="s">
        <v>8282</v>
      </c>
      <c r="Q2430" s="13" t="s">
        <v>8333</v>
      </c>
      <c r="R2430" t="s">
        <v>8334</v>
      </c>
      <c r="S2430" s="17">
        <f t="shared" si="187"/>
        <v>42045.784155092595</v>
      </c>
      <c r="T2430" s="17">
        <f t="shared" si="188"/>
        <v>42075.742488425924</v>
      </c>
      <c r="U2430" s="25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7">
        <f t="shared" si="186"/>
        <v>501.25</v>
      </c>
      <c r="P2431" t="s">
        <v>8282</v>
      </c>
      <c r="Q2431" s="13" t="s">
        <v>8333</v>
      </c>
      <c r="R2431" t="s">
        <v>8334</v>
      </c>
      <c r="S2431" s="17">
        <f t="shared" si="187"/>
        <v>42734.879236111112</v>
      </c>
      <c r="T2431" s="17">
        <f t="shared" si="188"/>
        <v>42771.697222222225</v>
      </c>
      <c r="U2431" s="25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7">
        <f t="shared" si="186"/>
        <v>10.5</v>
      </c>
      <c r="P2432" t="s">
        <v>8282</v>
      </c>
      <c r="Q2432" s="13" t="s">
        <v>8333</v>
      </c>
      <c r="R2432" t="s">
        <v>8334</v>
      </c>
      <c r="S2432" s="17">
        <f t="shared" si="187"/>
        <v>42382.130833333329</v>
      </c>
      <c r="T2432" s="17">
        <f t="shared" si="188"/>
        <v>42412.130833333329</v>
      </c>
      <c r="U2432" s="25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7">
        <f t="shared" si="186"/>
        <v>1</v>
      </c>
      <c r="P2433" t="s">
        <v>8282</v>
      </c>
      <c r="Q2433" s="13" t="s">
        <v>8333</v>
      </c>
      <c r="R2433" t="s">
        <v>8334</v>
      </c>
      <c r="S2433" s="17">
        <f t="shared" si="187"/>
        <v>42489.099687499998</v>
      </c>
      <c r="T2433" s="17">
        <f t="shared" si="188"/>
        <v>42549.099687499998</v>
      </c>
      <c r="U2433" s="25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7">
        <f t="shared" ref="O2434:O2497" si="191">IFERROR(ROUND(E2434/M2434,2),0)</f>
        <v>1</v>
      </c>
      <c r="P2434" t="s">
        <v>8282</v>
      </c>
      <c r="Q2434" s="13" t="s">
        <v>8333</v>
      </c>
      <c r="R2434" t="s">
        <v>8334</v>
      </c>
      <c r="S2434" s="17">
        <f t="shared" si="187"/>
        <v>42041.218715277777</v>
      </c>
      <c r="T2434" s="17">
        <f t="shared" si="188"/>
        <v>42071.218715277777</v>
      </c>
      <c r="U2434" s="25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7">
        <f t="shared" si="191"/>
        <v>0</v>
      </c>
      <c r="P2435" t="s">
        <v>8282</v>
      </c>
      <c r="Q2435" s="13" t="s">
        <v>8333</v>
      </c>
      <c r="R2435" t="s">
        <v>8334</v>
      </c>
      <c r="S2435" s="17">
        <f t="shared" ref="S2435:S2498" si="192">(((K2435/60)/60)/24)+DATE(1970,1,1)</f>
        <v>42397.89980324074</v>
      </c>
      <c r="T2435" s="17">
        <f t="shared" ref="T2435:T2498" si="193">(((J2435/60)/60)/24)+DATE(1970,1,1)</f>
        <v>42427.89980324074</v>
      </c>
      <c r="U2435" s="25">
        <f t="shared" si="189"/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7">
        <f t="shared" si="191"/>
        <v>13</v>
      </c>
      <c r="P2436" t="s">
        <v>8282</v>
      </c>
      <c r="Q2436" s="13" t="s">
        <v>8333</v>
      </c>
      <c r="R2436" t="s">
        <v>8334</v>
      </c>
      <c r="S2436" s="17">
        <f t="shared" si="192"/>
        <v>42180.18604166666</v>
      </c>
      <c r="T2436" s="17">
        <f t="shared" si="193"/>
        <v>42220.18604166666</v>
      </c>
      <c r="U2436" s="25">
        <f t="shared" ref="U2436:U2499" si="194">YEAR(S2436)</f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7">
        <f t="shared" si="191"/>
        <v>306</v>
      </c>
      <c r="P2437" t="s">
        <v>8282</v>
      </c>
      <c r="Q2437" s="13" t="s">
        <v>8333</v>
      </c>
      <c r="R2437" t="s">
        <v>8334</v>
      </c>
      <c r="S2437" s="17">
        <f t="shared" si="192"/>
        <v>42252.277615740735</v>
      </c>
      <c r="T2437" s="17">
        <f t="shared" si="193"/>
        <v>42282.277615740735</v>
      </c>
      <c r="U2437" s="25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7">
        <f t="shared" si="191"/>
        <v>22.5</v>
      </c>
      <c r="P2438" t="s">
        <v>8282</v>
      </c>
      <c r="Q2438" s="13" t="s">
        <v>8333</v>
      </c>
      <c r="R2438" t="s">
        <v>8334</v>
      </c>
      <c r="S2438" s="17">
        <f t="shared" si="192"/>
        <v>42338.615393518514</v>
      </c>
      <c r="T2438" s="17">
        <f t="shared" si="193"/>
        <v>42398.615393518514</v>
      </c>
      <c r="U2438" s="25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7">
        <f t="shared" si="191"/>
        <v>0</v>
      </c>
      <c r="P2439" t="s">
        <v>8282</v>
      </c>
      <c r="Q2439" s="13" t="s">
        <v>8333</v>
      </c>
      <c r="R2439" t="s">
        <v>8334</v>
      </c>
      <c r="S2439" s="17">
        <f t="shared" si="192"/>
        <v>42031.965138888889</v>
      </c>
      <c r="T2439" s="17">
        <f t="shared" si="193"/>
        <v>42080.75</v>
      </c>
      <c r="U2439" s="25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7">
        <f t="shared" si="191"/>
        <v>50</v>
      </c>
      <c r="P2440" t="s">
        <v>8282</v>
      </c>
      <c r="Q2440" s="13" t="s">
        <v>8333</v>
      </c>
      <c r="R2440" t="s">
        <v>8334</v>
      </c>
      <c r="S2440" s="17">
        <f t="shared" si="192"/>
        <v>42285.91506944444</v>
      </c>
      <c r="T2440" s="17">
        <f t="shared" si="193"/>
        <v>42345.956736111111</v>
      </c>
      <c r="U2440" s="25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7">
        <f t="shared" si="191"/>
        <v>0</v>
      </c>
      <c r="P2441" t="s">
        <v>8282</v>
      </c>
      <c r="Q2441" s="13" t="s">
        <v>8333</v>
      </c>
      <c r="R2441" t="s">
        <v>8334</v>
      </c>
      <c r="S2441" s="17">
        <f t="shared" si="192"/>
        <v>42265.818622685183</v>
      </c>
      <c r="T2441" s="17">
        <f t="shared" si="193"/>
        <v>42295.818622685183</v>
      </c>
      <c r="U2441" s="25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7">
        <f t="shared" si="191"/>
        <v>5</v>
      </c>
      <c r="P2442" t="s">
        <v>8282</v>
      </c>
      <c r="Q2442" s="13" t="s">
        <v>8333</v>
      </c>
      <c r="R2442" t="s">
        <v>8334</v>
      </c>
      <c r="S2442" s="17">
        <f t="shared" si="192"/>
        <v>42383.899456018517</v>
      </c>
      <c r="T2442" s="17">
        <f t="shared" si="193"/>
        <v>42413.899456018517</v>
      </c>
      <c r="U2442" s="25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7">
        <f t="shared" si="191"/>
        <v>74.23</v>
      </c>
      <c r="P2443" t="s">
        <v>8296</v>
      </c>
      <c r="Q2443" s="13" t="s">
        <v>8333</v>
      </c>
      <c r="R2443" t="s">
        <v>8349</v>
      </c>
      <c r="S2443" s="17">
        <f t="shared" si="192"/>
        <v>42187.125625000001</v>
      </c>
      <c r="T2443" s="17">
        <f t="shared" si="193"/>
        <v>42208.207638888889</v>
      </c>
      <c r="U2443" s="25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7">
        <f t="shared" si="191"/>
        <v>81.25</v>
      </c>
      <c r="P2444" t="s">
        <v>8296</v>
      </c>
      <c r="Q2444" s="13" t="s">
        <v>8333</v>
      </c>
      <c r="R2444" t="s">
        <v>8349</v>
      </c>
      <c r="S2444" s="17">
        <f t="shared" si="192"/>
        <v>42052.666990740734</v>
      </c>
      <c r="T2444" s="17">
        <f t="shared" si="193"/>
        <v>42082.625324074077</v>
      </c>
      <c r="U2444" s="25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7">
        <f t="shared" si="191"/>
        <v>130.22999999999999</v>
      </c>
      <c r="P2445" t="s">
        <v>8296</v>
      </c>
      <c r="Q2445" s="13" t="s">
        <v>8333</v>
      </c>
      <c r="R2445" t="s">
        <v>8349</v>
      </c>
      <c r="S2445" s="17">
        <f t="shared" si="192"/>
        <v>41836.625254629631</v>
      </c>
      <c r="T2445" s="17">
        <f t="shared" si="193"/>
        <v>41866.625254629631</v>
      </c>
      <c r="U2445" s="2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7">
        <f t="shared" si="191"/>
        <v>53.41</v>
      </c>
      <c r="P2446" t="s">
        <v>8296</v>
      </c>
      <c r="Q2446" s="13" t="s">
        <v>8333</v>
      </c>
      <c r="R2446" t="s">
        <v>8349</v>
      </c>
      <c r="S2446" s="17">
        <f t="shared" si="192"/>
        <v>42485.754525462966</v>
      </c>
      <c r="T2446" s="17">
        <f t="shared" si="193"/>
        <v>42515.754525462966</v>
      </c>
      <c r="U2446" s="25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7">
        <f t="shared" si="191"/>
        <v>75.13</v>
      </c>
      <c r="P2447" t="s">
        <v>8296</v>
      </c>
      <c r="Q2447" s="13" t="s">
        <v>8333</v>
      </c>
      <c r="R2447" t="s">
        <v>8349</v>
      </c>
      <c r="S2447" s="17">
        <f t="shared" si="192"/>
        <v>42243.190057870372</v>
      </c>
      <c r="T2447" s="17">
        <f t="shared" si="193"/>
        <v>42273.190057870372</v>
      </c>
      <c r="U2447" s="25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7">
        <f t="shared" si="191"/>
        <v>75.67</v>
      </c>
      <c r="P2448" t="s">
        <v>8296</v>
      </c>
      <c r="Q2448" s="13" t="s">
        <v>8333</v>
      </c>
      <c r="R2448" t="s">
        <v>8349</v>
      </c>
      <c r="S2448" s="17">
        <f t="shared" si="192"/>
        <v>42670.602673611109</v>
      </c>
      <c r="T2448" s="17">
        <f t="shared" si="193"/>
        <v>42700.64434027778</v>
      </c>
      <c r="U2448" s="25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7">
        <f t="shared" si="191"/>
        <v>31.69</v>
      </c>
      <c r="P2449" t="s">
        <v>8296</v>
      </c>
      <c r="Q2449" s="13" t="s">
        <v>8333</v>
      </c>
      <c r="R2449" t="s">
        <v>8349</v>
      </c>
      <c r="S2449" s="17">
        <f t="shared" si="192"/>
        <v>42654.469826388886</v>
      </c>
      <c r="T2449" s="17">
        <f t="shared" si="193"/>
        <v>42686.166666666672</v>
      </c>
      <c r="U2449" s="25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7">
        <f t="shared" si="191"/>
        <v>47.78</v>
      </c>
      <c r="P2450" t="s">
        <v>8296</v>
      </c>
      <c r="Q2450" s="13" t="s">
        <v>8333</v>
      </c>
      <c r="R2450" t="s">
        <v>8349</v>
      </c>
      <c r="S2450" s="17">
        <f t="shared" si="192"/>
        <v>42607.316122685181</v>
      </c>
      <c r="T2450" s="17">
        <f t="shared" si="193"/>
        <v>42613.233333333337</v>
      </c>
      <c r="U2450" s="25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7">
        <f t="shared" si="191"/>
        <v>90</v>
      </c>
      <c r="P2451" t="s">
        <v>8296</v>
      </c>
      <c r="Q2451" s="13" t="s">
        <v>8333</v>
      </c>
      <c r="R2451" t="s">
        <v>8349</v>
      </c>
      <c r="S2451" s="17">
        <f t="shared" si="192"/>
        <v>41943.142534722225</v>
      </c>
      <c r="T2451" s="17">
        <f t="shared" si="193"/>
        <v>41973.184201388889</v>
      </c>
      <c r="U2451" s="25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7">
        <f t="shared" si="191"/>
        <v>149.31</v>
      </c>
      <c r="P2452" t="s">
        <v>8296</v>
      </c>
      <c r="Q2452" s="13" t="s">
        <v>8333</v>
      </c>
      <c r="R2452" t="s">
        <v>8349</v>
      </c>
      <c r="S2452" s="17">
        <f t="shared" si="192"/>
        <v>41902.07240740741</v>
      </c>
      <c r="T2452" s="17">
        <f t="shared" si="193"/>
        <v>41940.132638888892</v>
      </c>
      <c r="U2452" s="25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7">
        <f t="shared" si="191"/>
        <v>62.07</v>
      </c>
      <c r="P2453" t="s">
        <v>8296</v>
      </c>
      <c r="Q2453" s="13" t="s">
        <v>8333</v>
      </c>
      <c r="R2453" t="s">
        <v>8349</v>
      </c>
      <c r="S2453" s="17">
        <f t="shared" si="192"/>
        <v>42779.908449074079</v>
      </c>
      <c r="T2453" s="17">
        <f t="shared" si="193"/>
        <v>42799.908449074079</v>
      </c>
      <c r="U2453" s="25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7">
        <f t="shared" si="191"/>
        <v>53.4</v>
      </c>
      <c r="P2454" t="s">
        <v>8296</v>
      </c>
      <c r="Q2454" s="13" t="s">
        <v>8333</v>
      </c>
      <c r="R2454" t="s">
        <v>8349</v>
      </c>
      <c r="S2454" s="17">
        <f t="shared" si="192"/>
        <v>42338.84375</v>
      </c>
      <c r="T2454" s="17">
        <f t="shared" si="193"/>
        <v>42367.958333333328</v>
      </c>
      <c r="U2454" s="25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7">
        <f t="shared" si="191"/>
        <v>69.27</v>
      </c>
      <c r="P2455" t="s">
        <v>8296</v>
      </c>
      <c r="Q2455" s="13" t="s">
        <v>8333</v>
      </c>
      <c r="R2455" t="s">
        <v>8349</v>
      </c>
      <c r="S2455" s="17">
        <f t="shared" si="192"/>
        <v>42738.692233796297</v>
      </c>
      <c r="T2455" s="17">
        <f t="shared" si="193"/>
        <v>42768.692233796297</v>
      </c>
      <c r="U2455" s="2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7">
        <f t="shared" si="191"/>
        <v>271.51</v>
      </c>
      <c r="P2456" t="s">
        <v>8296</v>
      </c>
      <c r="Q2456" s="13" t="s">
        <v>8333</v>
      </c>
      <c r="R2456" t="s">
        <v>8349</v>
      </c>
      <c r="S2456" s="17">
        <f t="shared" si="192"/>
        <v>42770.201481481476</v>
      </c>
      <c r="T2456" s="17">
        <f t="shared" si="193"/>
        <v>42805.201481481476</v>
      </c>
      <c r="U2456" s="25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7">
        <f t="shared" si="191"/>
        <v>34.130000000000003</v>
      </c>
      <c r="P2457" t="s">
        <v>8296</v>
      </c>
      <c r="Q2457" s="13" t="s">
        <v>8333</v>
      </c>
      <c r="R2457" t="s">
        <v>8349</v>
      </c>
      <c r="S2457" s="17">
        <f t="shared" si="192"/>
        <v>42452.781828703708</v>
      </c>
      <c r="T2457" s="17">
        <f t="shared" si="193"/>
        <v>42480.781828703708</v>
      </c>
      <c r="U2457" s="25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7">
        <f t="shared" si="191"/>
        <v>40.49</v>
      </c>
      <c r="P2458" t="s">
        <v>8296</v>
      </c>
      <c r="Q2458" s="13" t="s">
        <v>8333</v>
      </c>
      <c r="R2458" t="s">
        <v>8349</v>
      </c>
      <c r="S2458" s="17">
        <f t="shared" si="192"/>
        <v>42761.961099537039</v>
      </c>
      <c r="T2458" s="17">
        <f t="shared" si="193"/>
        <v>42791.961099537039</v>
      </c>
      <c r="U2458" s="25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7">
        <f t="shared" si="191"/>
        <v>189.76</v>
      </c>
      <c r="P2459" t="s">
        <v>8296</v>
      </c>
      <c r="Q2459" s="13" t="s">
        <v>8333</v>
      </c>
      <c r="R2459" t="s">
        <v>8349</v>
      </c>
      <c r="S2459" s="17">
        <f t="shared" si="192"/>
        <v>42423.602500000001</v>
      </c>
      <c r="T2459" s="17">
        <f t="shared" si="193"/>
        <v>42453.560833333337</v>
      </c>
      <c r="U2459" s="25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7">
        <f t="shared" si="191"/>
        <v>68.86</v>
      </c>
      <c r="P2460" t="s">
        <v>8296</v>
      </c>
      <c r="Q2460" s="13" t="s">
        <v>8333</v>
      </c>
      <c r="R2460" t="s">
        <v>8349</v>
      </c>
      <c r="S2460" s="17">
        <f t="shared" si="192"/>
        <v>42495.871736111112</v>
      </c>
      <c r="T2460" s="17">
        <f t="shared" si="193"/>
        <v>42530.791666666672</v>
      </c>
      <c r="U2460" s="25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7">
        <f t="shared" si="191"/>
        <v>108.78</v>
      </c>
      <c r="P2461" t="s">
        <v>8296</v>
      </c>
      <c r="Q2461" s="13" t="s">
        <v>8333</v>
      </c>
      <c r="R2461" t="s">
        <v>8349</v>
      </c>
      <c r="S2461" s="17">
        <f t="shared" si="192"/>
        <v>42407.637557870374</v>
      </c>
      <c r="T2461" s="17">
        <f t="shared" si="193"/>
        <v>42452.595891203702</v>
      </c>
      <c r="U2461" s="25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7">
        <f t="shared" si="191"/>
        <v>125.99</v>
      </c>
      <c r="P2462" t="s">
        <v>8296</v>
      </c>
      <c r="Q2462" s="13" t="s">
        <v>8333</v>
      </c>
      <c r="R2462" t="s">
        <v>8349</v>
      </c>
      <c r="S2462" s="17">
        <f t="shared" si="192"/>
        <v>42704.187118055561</v>
      </c>
      <c r="T2462" s="17">
        <f t="shared" si="193"/>
        <v>42738.178472222222</v>
      </c>
      <c r="U2462" s="25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7">
        <f t="shared" si="191"/>
        <v>90.52</v>
      </c>
      <c r="P2463" t="s">
        <v>8277</v>
      </c>
      <c r="Q2463" s="13" t="s">
        <v>8322</v>
      </c>
      <c r="R2463" t="s">
        <v>8326</v>
      </c>
      <c r="S2463" s="17">
        <f t="shared" si="192"/>
        <v>40784.012696759259</v>
      </c>
      <c r="T2463" s="17">
        <f t="shared" si="193"/>
        <v>40817.125</v>
      </c>
      <c r="U2463" s="25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7">
        <f t="shared" si="191"/>
        <v>28.88</v>
      </c>
      <c r="P2464" t="s">
        <v>8277</v>
      </c>
      <c r="Q2464" s="13" t="s">
        <v>8322</v>
      </c>
      <c r="R2464" t="s">
        <v>8326</v>
      </c>
      <c r="S2464" s="17">
        <f t="shared" si="192"/>
        <v>41089.186296296299</v>
      </c>
      <c r="T2464" s="17">
        <f t="shared" si="193"/>
        <v>41109.186296296299</v>
      </c>
      <c r="U2464" s="25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7">
        <f t="shared" si="191"/>
        <v>31</v>
      </c>
      <c r="P2465" t="s">
        <v>8277</v>
      </c>
      <c r="Q2465" s="13" t="s">
        <v>8322</v>
      </c>
      <c r="R2465" t="s">
        <v>8326</v>
      </c>
      <c r="S2465" s="17">
        <f t="shared" si="192"/>
        <v>41341.111400462964</v>
      </c>
      <c r="T2465" s="17">
        <f t="shared" si="193"/>
        <v>41380.791666666664</v>
      </c>
      <c r="U2465" s="2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7">
        <f t="shared" si="191"/>
        <v>51.67</v>
      </c>
      <c r="P2466" t="s">
        <v>8277</v>
      </c>
      <c r="Q2466" s="13" t="s">
        <v>8322</v>
      </c>
      <c r="R2466" t="s">
        <v>8326</v>
      </c>
      <c r="S2466" s="17">
        <f t="shared" si="192"/>
        <v>42248.90042824074</v>
      </c>
      <c r="T2466" s="17">
        <f t="shared" si="193"/>
        <v>42277.811805555553</v>
      </c>
      <c r="U2466" s="25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7">
        <f t="shared" si="191"/>
        <v>26.27</v>
      </c>
      <c r="P2467" t="s">
        <v>8277</v>
      </c>
      <c r="Q2467" s="13" t="s">
        <v>8322</v>
      </c>
      <c r="R2467" t="s">
        <v>8326</v>
      </c>
      <c r="S2467" s="17">
        <f t="shared" si="192"/>
        <v>41145.719305555554</v>
      </c>
      <c r="T2467" s="17">
        <f t="shared" si="193"/>
        <v>41175.719305555554</v>
      </c>
      <c r="U2467" s="25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7">
        <f t="shared" si="191"/>
        <v>48.08</v>
      </c>
      <c r="P2468" t="s">
        <v>8277</v>
      </c>
      <c r="Q2468" s="13" t="s">
        <v>8322</v>
      </c>
      <c r="R2468" t="s">
        <v>8326</v>
      </c>
      <c r="S2468" s="17">
        <f t="shared" si="192"/>
        <v>41373.102465277778</v>
      </c>
      <c r="T2468" s="17">
        <f t="shared" si="193"/>
        <v>41403.102465277778</v>
      </c>
      <c r="U2468" s="25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7">
        <f t="shared" si="191"/>
        <v>27.56</v>
      </c>
      <c r="P2469" t="s">
        <v>8277</v>
      </c>
      <c r="Q2469" s="13" t="s">
        <v>8322</v>
      </c>
      <c r="R2469" t="s">
        <v>8326</v>
      </c>
      <c r="S2469" s="17">
        <f t="shared" si="192"/>
        <v>41025.874201388891</v>
      </c>
      <c r="T2469" s="17">
        <f t="shared" si="193"/>
        <v>41039.708333333336</v>
      </c>
      <c r="U2469" s="25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7">
        <f t="shared" si="191"/>
        <v>36.97</v>
      </c>
      <c r="P2470" t="s">
        <v>8277</v>
      </c>
      <c r="Q2470" s="13" t="s">
        <v>8322</v>
      </c>
      <c r="R2470" t="s">
        <v>8326</v>
      </c>
      <c r="S2470" s="17">
        <f t="shared" si="192"/>
        <v>41174.154178240737</v>
      </c>
      <c r="T2470" s="17">
        <f t="shared" si="193"/>
        <v>41210.208333333336</v>
      </c>
      <c r="U2470" s="25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7">
        <f t="shared" si="191"/>
        <v>29.02</v>
      </c>
      <c r="P2471" t="s">
        <v>8277</v>
      </c>
      <c r="Q2471" s="13" t="s">
        <v>8322</v>
      </c>
      <c r="R2471" t="s">
        <v>8326</v>
      </c>
      <c r="S2471" s="17">
        <f t="shared" si="192"/>
        <v>40557.429733796293</v>
      </c>
      <c r="T2471" s="17">
        <f t="shared" si="193"/>
        <v>40582.429733796293</v>
      </c>
      <c r="U2471" s="25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7">
        <f t="shared" si="191"/>
        <v>28.66</v>
      </c>
      <c r="P2472" t="s">
        <v>8277</v>
      </c>
      <c r="Q2472" s="13" t="s">
        <v>8322</v>
      </c>
      <c r="R2472" t="s">
        <v>8326</v>
      </c>
      <c r="S2472" s="17">
        <f t="shared" si="192"/>
        <v>41023.07471064815</v>
      </c>
      <c r="T2472" s="17">
        <f t="shared" si="193"/>
        <v>41053.07471064815</v>
      </c>
      <c r="U2472" s="25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7">
        <f t="shared" si="191"/>
        <v>37.65</v>
      </c>
      <c r="P2473" t="s">
        <v>8277</v>
      </c>
      <c r="Q2473" s="13" t="s">
        <v>8322</v>
      </c>
      <c r="R2473" t="s">
        <v>8326</v>
      </c>
      <c r="S2473" s="17">
        <f t="shared" si="192"/>
        <v>40893.992962962962</v>
      </c>
      <c r="T2473" s="17">
        <f t="shared" si="193"/>
        <v>40933.992962962962</v>
      </c>
      <c r="U2473" s="25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7">
        <f t="shared" si="191"/>
        <v>97.9</v>
      </c>
      <c r="P2474" t="s">
        <v>8277</v>
      </c>
      <c r="Q2474" s="13" t="s">
        <v>8322</v>
      </c>
      <c r="R2474" t="s">
        <v>8326</v>
      </c>
      <c r="S2474" s="17">
        <f t="shared" si="192"/>
        <v>40354.11550925926</v>
      </c>
      <c r="T2474" s="17">
        <f t="shared" si="193"/>
        <v>40425.043749999997</v>
      </c>
      <c r="U2474" s="25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7">
        <f t="shared" si="191"/>
        <v>42.55</v>
      </c>
      <c r="P2475" t="s">
        <v>8277</v>
      </c>
      <c r="Q2475" s="13" t="s">
        <v>8322</v>
      </c>
      <c r="R2475" t="s">
        <v>8326</v>
      </c>
      <c r="S2475" s="17">
        <f t="shared" si="192"/>
        <v>41193.748483796298</v>
      </c>
      <c r="T2475" s="17">
        <f t="shared" si="193"/>
        <v>41223.790150462963</v>
      </c>
      <c r="U2475" s="2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7">
        <f t="shared" si="191"/>
        <v>131.58000000000001</v>
      </c>
      <c r="P2476" t="s">
        <v>8277</v>
      </c>
      <c r="Q2476" s="13" t="s">
        <v>8322</v>
      </c>
      <c r="R2476" t="s">
        <v>8326</v>
      </c>
      <c r="S2476" s="17">
        <f t="shared" si="192"/>
        <v>40417.011296296296</v>
      </c>
      <c r="T2476" s="17">
        <f t="shared" si="193"/>
        <v>40462.011296296296</v>
      </c>
      <c r="U2476" s="25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7">
        <f t="shared" si="191"/>
        <v>32.32</v>
      </c>
      <c r="P2477" t="s">
        <v>8277</v>
      </c>
      <c r="Q2477" s="13" t="s">
        <v>8322</v>
      </c>
      <c r="R2477" t="s">
        <v>8326</v>
      </c>
      <c r="S2477" s="17">
        <f t="shared" si="192"/>
        <v>40310.287673611114</v>
      </c>
      <c r="T2477" s="17">
        <f t="shared" si="193"/>
        <v>40369.916666666664</v>
      </c>
      <c r="U2477" s="25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7">
        <f t="shared" si="191"/>
        <v>61.1</v>
      </c>
      <c r="P2478" t="s">
        <v>8277</v>
      </c>
      <c r="Q2478" s="13" t="s">
        <v>8322</v>
      </c>
      <c r="R2478" t="s">
        <v>8326</v>
      </c>
      <c r="S2478" s="17">
        <f t="shared" si="192"/>
        <v>41913.328356481477</v>
      </c>
      <c r="T2478" s="17">
        <f t="shared" si="193"/>
        <v>41946.370023148149</v>
      </c>
      <c r="U2478" s="25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7">
        <f t="shared" si="191"/>
        <v>31.34</v>
      </c>
      <c r="P2479" t="s">
        <v>8277</v>
      </c>
      <c r="Q2479" s="13" t="s">
        <v>8322</v>
      </c>
      <c r="R2479" t="s">
        <v>8326</v>
      </c>
      <c r="S2479" s="17">
        <f t="shared" si="192"/>
        <v>41088.691493055558</v>
      </c>
      <c r="T2479" s="17">
        <f t="shared" si="193"/>
        <v>41133.691493055558</v>
      </c>
      <c r="U2479" s="25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7">
        <f t="shared" si="191"/>
        <v>129.11000000000001</v>
      </c>
      <c r="P2480" t="s">
        <v>8277</v>
      </c>
      <c r="Q2480" s="13" t="s">
        <v>8322</v>
      </c>
      <c r="R2480" t="s">
        <v>8326</v>
      </c>
      <c r="S2480" s="17">
        <f t="shared" si="192"/>
        <v>41257.950381944444</v>
      </c>
      <c r="T2480" s="17">
        <f t="shared" si="193"/>
        <v>41287.950381944444</v>
      </c>
      <c r="U2480" s="25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7">
        <f t="shared" si="191"/>
        <v>25.02</v>
      </c>
      <c r="P2481" t="s">
        <v>8277</v>
      </c>
      <c r="Q2481" s="13" t="s">
        <v>8322</v>
      </c>
      <c r="R2481" t="s">
        <v>8326</v>
      </c>
      <c r="S2481" s="17">
        <f t="shared" si="192"/>
        <v>41107.726782407408</v>
      </c>
      <c r="T2481" s="17">
        <f t="shared" si="193"/>
        <v>41118.083333333336</v>
      </c>
      <c r="U2481" s="25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7">
        <f t="shared" si="191"/>
        <v>250</v>
      </c>
      <c r="P2482" t="s">
        <v>8277</v>
      </c>
      <c r="Q2482" s="13" t="s">
        <v>8322</v>
      </c>
      <c r="R2482" t="s">
        <v>8326</v>
      </c>
      <c r="S2482" s="17">
        <f t="shared" si="192"/>
        <v>42227.936157407406</v>
      </c>
      <c r="T2482" s="17">
        <f t="shared" si="193"/>
        <v>42287.936157407406</v>
      </c>
      <c r="U2482" s="25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7">
        <f t="shared" si="191"/>
        <v>47.54</v>
      </c>
      <c r="P2483" t="s">
        <v>8277</v>
      </c>
      <c r="Q2483" s="13" t="s">
        <v>8322</v>
      </c>
      <c r="R2483" t="s">
        <v>8326</v>
      </c>
      <c r="S2483" s="17">
        <f t="shared" si="192"/>
        <v>40999.645925925928</v>
      </c>
      <c r="T2483" s="17">
        <f t="shared" si="193"/>
        <v>41029.645925925928</v>
      </c>
      <c r="U2483" s="25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7">
        <f t="shared" si="191"/>
        <v>40.04</v>
      </c>
      <c r="P2484" t="s">
        <v>8277</v>
      </c>
      <c r="Q2484" s="13" t="s">
        <v>8322</v>
      </c>
      <c r="R2484" t="s">
        <v>8326</v>
      </c>
      <c r="S2484" s="17">
        <f t="shared" si="192"/>
        <v>40711.782210648147</v>
      </c>
      <c r="T2484" s="17">
        <f t="shared" si="193"/>
        <v>40756.782210648147</v>
      </c>
      <c r="U2484" s="25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7">
        <f t="shared" si="191"/>
        <v>65.84</v>
      </c>
      <c r="P2485" t="s">
        <v>8277</v>
      </c>
      <c r="Q2485" s="13" t="s">
        <v>8322</v>
      </c>
      <c r="R2485" t="s">
        <v>8326</v>
      </c>
      <c r="S2485" s="17">
        <f t="shared" si="192"/>
        <v>40970.750034722223</v>
      </c>
      <c r="T2485" s="17">
        <f t="shared" si="193"/>
        <v>41030.708368055559</v>
      </c>
      <c r="U2485" s="2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7">
        <f t="shared" si="191"/>
        <v>46.4</v>
      </c>
      <c r="P2486" t="s">
        <v>8277</v>
      </c>
      <c r="Q2486" s="13" t="s">
        <v>8322</v>
      </c>
      <c r="R2486" t="s">
        <v>8326</v>
      </c>
      <c r="S2486" s="17">
        <f t="shared" si="192"/>
        <v>40771.916701388887</v>
      </c>
      <c r="T2486" s="17">
        <f t="shared" si="193"/>
        <v>40801.916701388887</v>
      </c>
      <c r="U2486" s="25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7">
        <f t="shared" si="191"/>
        <v>50.37</v>
      </c>
      <c r="P2487" t="s">
        <v>8277</v>
      </c>
      <c r="Q2487" s="13" t="s">
        <v>8322</v>
      </c>
      <c r="R2487" t="s">
        <v>8326</v>
      </c>
      <c r="S2487" s="17">
        <f t="shared" si="192"/>
        <v>40793.998599537037</v>
      </c>
      <c r="T2487" s="17">
        <f t="shared" si="193"/>
        <v>40828.998599537037</v>
      </c>
      <c r="U2487" s="25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7">
        <f t="shared" si="191"/>
        <v>26.57</v>
      </c>
      <c r="P2488" t="s">
        <v>8277</v>
      </c>
      <c r="Q2488" s="13" t="s">
        <v>8322</v>
      </c>
      <c r="R2488" t="s">
        <v>8326</v>
      </c>
      <c r="S2488" s="17">
        <f t="shared" si="192"/>
        <v>40991.708055555559</v>
      </c>
      <c r="T2488" s="17">
        <f t="shared" si="193"/>
        <v>41021.708055555559</v>
      </c>
      <c r="U2488" s="25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7">
        <f t="shared" si="191"/>
        <v>39.49</v>
      </c>
      <c r="P2489" t="s">
        <v>8277</v>
      </c>
      <c r="Q2489" s="13" t="s">
        <v>8322</v>
      </c>
      <c r="R2489" t="s">
        <v>8326</v>
      </c>
      <c r="S2489" s="17">
        <f t="shared" si="192"/>
        <v>41026.083298611113</v>
      </c>
      <c r="T2489" s="17">
        <f t="shared" si="193"/>
        <v>41056.083298611113</v>
      </c>
      <c r="U2489" s="25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7">
        <f t="shared" si="191"/>
        <v>49.25</v>
      </c>
      <c r="P2490" t="s">
        <v>8277</v>
      </c>
      <c r="Q2490" s="13" t="s">
        <v>8322</v>
      </c>
      <c r="R2490" t="s">
        <v>8326</v>
      </c>
      <c r="S2490" s="17">
        <f t="shared" si="192"/>
        <v>40833.633194444446</v>
      </c>
      <c r="T2490" s="17">
        <f t="shared" si="193"/>
        <v>40863.674861111111</v>
      </c>
      <c r="U2490" s="25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7">
        <f t="shared" si="191"/>
        <v>62.38</v>
      </c>
      <c r="P2491" t="s">
        <v>8277</v>
      </c>
      <c r="Q2491" s="13" t="s">
        <v>8322</v>
      </c>
      <c r="R2491" t="s">
        <v>8326</v>
      </c>
      <c r="S2491" s="17">
        <f t="shared" si="192"/>
        <v>41373.690266203703</v>
      </c>
      <c r="T2491" s="17">
        <f t="shared" si="193"/>
        <v>41403.690266203703</v>
      </c>
      <c r="U2491" s="25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7">
        <f t="shared" si="191"/>
        <v>37.94</v>
      </c>
      <c r="P2492" t="s">
        <v>8277</v>
      </c>
      <c r="Q2492" s="13" t="s">
        <v>8322</v>
      </c>
      <c r="R2492" t="s">
        <v>8326</v>
      </c>
      <c r="S2492" s="17">
        <f t="shared" si="192"/>
        <v>41023.227731481478</v>
      </c>
      <c r="T2492" s="17">
        <f t="shared" si="193"/>
        <v>41083.227731481478</v>
      </c>
      <c r="U2492" s="25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7">
        <f t="shared" si="191"/>
        <v>51.6</v>
      </c>
      <c r="P2493" t="s">
        <v>8277</v>
      </c>
      <c r="Q2493" s="13" t="s">
        <v>8322</v>
      </c>
      <c r="R2493" t="s">
        <v>8326</v>
      </c>
      <c r="S2493" s="17">
        <f t="shared" si="192"/>
        <v>40542.839282407411</v>
      </c>
      <c r="T2493" s="17">
        <f t="shared" si="193"/>
        <v>40559.07708333333</v>
      </c>
      <c r="U2493" s="25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7">
        <f t="shared" si="191"/>
        <v>27.78</v>
      </c>
      <c r="P2494" t="s">
        <v>8277</v>
      </c>
      <c r="Q2494" s="13" t="s">
        <v>8322</v>
      </c>
      <c r="R2494" t="s">
        <v>8326</v>
      </c>
      <c r="S2494" s="17">
        <f t="shared" si="192"/>
        <v>41024.985972222225</v>
      </c>
      <c r="T2494" s="17">
        <f t="shared" si="193"/>
        <v>41076.415972222225</v>
      </c>
      <c r="U2494" s="25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7">
        <f t="shared" si="191"/>
        <v>99.38</v>
      </c>
      <c r="P2495" t="s">
        <v>8277</v>
      </c>
      <c r="Q2495" s="13" t="s">
        <v>8322</v>
      </c>
      <c r="R2495" t="s">
        <v>8326</v>
      </c>
      <c r="S2495" s="17">
        <f t="shared" si="192"/>
        <v>41348.168287037035</v>
      </c>
      <c r="T2495" s="17">
        <f t="shared" si="193"/>
        <v>41393.168287037035</v>
      </c>
      <c r="U2495" s="2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7">
        <f t="shared" si="191"/>
        <v>38.85</v>
      </c>
      <c r="P2496" t="s">
        <v>8277</v>
      </c>
      <c r="Q2496" s="13" t="s">
        <v>8322</v>
      </c>
      <c r="R2496" t="s">
        <v>8326</v>
      </c>
      <c r="S2496" s="17">
        <f t="shared" si="192"/>
        <v>41022.645185185182</v>
      </c>
      <c r="T2496" s="17">
        <f t="shared" si="193"/>
        <v>41052.645185185182</v>
      </c>
      <c r="U2496" s="25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7">
        <f t="shared" si="191"/>
        <v>45.55</v>
      </c>
      <c r="P2497" t="s">
        <v>8277</v>
      </c>
      <c r="Q2497" s="13" t="s">
        <v>8322</v>
      </c>
      <c r="R2497" t="s">
        <v>8326</v>
      </c>
      <c r="S2497" s="17">
        <f t="shared" si="192"/>
        <v>41036.946469907409</v>
      </c>
      <c r="T2497" s="17">
        <f t="shared" si="193"/>
        <v>41066.946469907409</v>
      </c>
      <c r="U2497" s="25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7">
        <f t="shared" ref="O2498:O2561" si="196">IFERROR(ROUND(E2498/M2498,2),0)</f>
        <v>600</v>
      </c>
      <c r="P2498" t="s">
        <v>8277</v>
      </c>
      <c r="Q2498" s="13" t="s">
        <v>8322</v>
      </c>
      <c r="R2498" t="s">
        <v>8326</v>
      </c>
      <c r="S2498" s="17">
        <f t="shared" si="192"/>
        <v>41327.996435185189</v>
      </c>
      <c r="T2498" s="17">
        <f t="shared" si="193"/>
        <v>41362.954768518517</v>
      </c>
      <c r="U2498" s="25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7">
        <f t="shared" si="196"/>
        <v>80.55</v>
      </c>
      <c r="P2499" t="s">
        <v>8277</v>
      </c>
      <c r="Q2499" s="13" t="s">
        <v>8322</v>
      </c>
      <c r="R2499" t="s">
        <v>8326</v>
      </c>
      <c r="S2499" s="17">
        <f t="shared" ref="S2499:S2562" si="197">(((K2499/60)/60)/24)+DATE(1970,1,1)</f>
        <v>40730.878912037035</v>
      </c>
      <c r="T2499" s="17">
        <f t="shared" ref="T2499:T2562" si="198">(((J2499/60)/60)/24)+DATE(1970,1,1)</f>
        <v>40760.878912037035</v>
      </c>
      <c r="U2499" s="25">
        <f t="shared" si="194"/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7">
        <f t="shared" si="196"/>
        <v>52.8</v>
      </c>
      <c r="P2500" t="s">
        <v>8277</v>
      </c>
      <c r="Q2500" s="13" t="s">
        <v>8322</v>
      </c>
      <c r="R2500" t="s">
        <v>8326</v>
      </c>
      <c r="S2500" s="17">
        <f t="shared" si="197"/>
        <v>42017.967442129629</v>
      </c>
      <c r="T2500" s="17">
        <f t="shared" si="198"/>
        <v>42031.967442129629</v>
      </c>
      <c r="U2500" s="25">
        <f t="shared" ref="U2500:U2563" si="199">YEAR(S2500)</f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7">
        <f t="shared" si="196"/>
        <v>47.68</v>
      </c>
      <c r="P2501" t="s">
        <v>8277</v>
      </c>
      <c r="Q2501" s="13" t="s">
        <v>8322</v>
      </c>
      <c r="R2501" t="s">
        <v>8326</v>
      </c>
      <c r="S2501" s="17">
        <f t="shared" si="197"/>
        <v>41226.648576388885</v>
      </c>
      <c r="T2501" s="17">
        <f t="shared" si="198"/>
        <v>41274.75</v>
      </c>
      <c r="U2501" s="25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7">
        <f t="shared" si="196"/>
        <v>23.45</v>
      </c>
      <c r="P2502" t="s">
        <v>8277</v>
      </c>
      <c r="Q2502" s="13" t="s">
        <v>8322</v>
      </c>
      <c r="R2502" t="s">
        <v>8326</v>
      </c>
      <c r="S2502" s="17">
        <f t="shared" si="197"/>
        <v>41053.772858796299</v>
      </c>
      <c r="T2502" s="17">
        <f t="shared" si="198"/>
        <v>41083.772858796299</v>
      </c>
      <c r="U2502" s="25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7">
        <f t="shared" si="196"/>
        <v>40.14</v>
      </c>
      <c r="P2503" t="s">
        <v>8297</v>
      </c>
      <c r="Q2503" s="13" t="s">
        <v>8333</v>
      </c>
      <c r="R2503" t="s">
        <v>8350</v>
      </c>
      <c r="S2503" s="17">
        <f t="shared" si="197"/>
        <v>42244.776666666665</v>
      </c>
      <c r="T2503" s="17">
        <f t="shared" si="198"/>
        <v>42274.776666666665</v>
      </c>
      <c r="U2503" s="25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7">
        <f t="shared" si="196"/>
        <v>17.2</v>
      </c>
      <c r="P2504" t="s">
        <v>8297</v>
      </c>
      <c r="Q2504" s="13" t="s">
        <v>8333</v>
      </c>
      <c r="R2504" t="s">
        <v>8350</v>
      </c>
      <c r="S2504" s="17">
        <f t="shared" si="197"/>
        <v>41858.825439814813</v>
      </c>
      <c r="T2504" s="17">
        <f t="shared" si="198"/>
        <v>41903.825439814813</v>
      </c>
      <c r="U2504" s="25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7">
        <f t="shared" si="196"/>
        <v>0</v>
      </c>
      <c r="P2505" t="s">
        <v>8297</v>
      </c>
      <c r="Q2505" s="13" t="s">
        <v>8333</v>
      </c>
      <c r="R2505" t="s">
        <v>8350</v>
      </c>
      <c r="S2505" s="17">
        <f t="shared" si="197"/>
        <v>42498.899398148147</v>
      </c>
      <c r="T2505" s="17">
        <f t="shared" si="198"/>
        <v>42528.879166666666</v>
      </c>
      <c r="U2505" s="2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7">
        <f t="shared" si="196"/>
        <v>0</v>
      </c>
      <c r="P2506" t="s">
        <v>8297</v>
      </c>
      <c r="Q2506" s="13" t="s">
        <v>8333</v>
      </c>
      <c r="R2506" t="s">
        <v>8350</v>
      </c>
      <c r="S2506" s="17">
        <f t="shared" si="197"/>
        <v>41928.015439814815</v>
      </c>
      <c r="T2506" s="17">
        <f t="shared" si="198"/>
        <v>41958.057106481487</v>
      </c>
      <c r="U2506" s="25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7">
        <f t="shared" si="196"/>
        <v>0</v>
      </c>
      <c r="P2507" t="s">
        <v>8297</v>
      </c>
      <c r="Q2507" s="13" t="s">
        <v>8333</v>
      </c>
      <c r="R2507" t="s">
        <v>8350</v>
      </c>
      <c r="S2507" s="17">
        <f t="shared" si="197"/>
        <v>42047.05574074074</v>
      </c>
      <c r="T2507" s="17">
        <f t="shared" si="198"/>
        <v>42077.014074074075</v>
      </c>
      <c r="U2507" s="25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7">
        <f t="shared" si="196"/>
        <v>15</v>
      </c>
      <c r="P2508" t="s">
        <v>8297</v>
      </c>
      <c r="Q2508" s="13" t="s">
        <v>8333</v>
      </c>
      <c r="R2508" t="s">
        <v>8350</v>
      </c>
      <c r="S2508" s="17">
        <f t="shared" si="197"/>
        <v>42258.297094907408</v>
      </c>
      <c r="T2508" s="17">
        <f t="shared" si="198"/>
        <v>42280.875</v>
      </c>
      <c r="U2508" s="25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7">
        <f t="shared" si="196"/>
        <v>0</v>
      </c>
      <c r="P2509" t="s">
        <v>8297</v>
      </c>
      <c r="Q2509" s="13" t="s">
        <v>8333</v>
      </c>
      <c r="R2509" t="s">
        <v>8350</v>
      </c>
      <c r="S2509" s="17">
        <f t="shared" si="197"/>
        <v>42105.072962962964</v>
      </c>
      <c r="T2509" s="17">
        <f t="shared" si="198"/>
        <v>42135.072962962964</v>
      </c>
      <c r="U2509" s="25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7">
        <f t="shared" si="196"/>
        <v>0</v>
      </c>
      <c r="P2510" t="s">
        <v>8297</v>
      </c>
      <c r="Q2510" s="13" t="s">
        <v>8333</v>
      </c>
      <c r="R2510" t="s">
        <v>8350</v>
      </c>
      <c r="S2510" s="17">
        <f t="shared" si="197"/>
        <v>41835.951782407406</v>
      </c>
      <c r="T2510" s="17">
        <f t="shared" si="198"/>
        <v>41865.951782407406</v>
      </c>
      <c r="U2510" s="25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7">
        <f t="shared" si="196"/>
        <v>35.71</v>
      </c>
      <c r="P2511" t="s">
        <v>8297</v>
      </c>
      <c r="Q2511" s="13" t="s">
        <v>8333</v>
      </c>
      <c r="R2511" t="s">
        <v>8350</v>
      </c>
      <c r="S2511" s="17">
        <f t="shared" si="197"/>
        <v>42058.809594907405</v>
      </c>
      <c r="T2511" s="17">
        <f t="shared" si="198"/>
        <v>42114.767928240741</v>
      </c>
      <c r="U2511" s="25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7">
        <f t="shared" si="196"/>
        <v>37.5</v>
      </c>
      <c r="P2512" t="s">
        <v>8297</v>
      </c>
      <c r="Q2512" s="13" t="s">
        <v>8333</v>
      </c>
      <c r="R2512" t="s">
        <v>8350</v>
      </c>
      <c r="S2512" s="17">
        <f t="shared" si="197"/>
        <v>42078.997361111105</v>
      </c>
      <c r="T2512" s="17">
        <f t="shared" si="198"/>
        <v>42138.997361111105</v>
      </c>
      <c r="U2512" s="25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7">
        <f t="shared" si="196"/>
        <v>0</v>
      </c>
      <c r="P2513" t="s">
        <v>8297</v>
      </c>
      <c r="Q2513" s="13" t="s">
        <v>8333</v>
      </c>
      <c r="R2513" t="s">
        <v>8350</v>
      </c>
      <c r="S2513" s="17">
        <f t="shared" si="197"/>
        <v>42371.446909722217</v>
      </c>
      <c r="T2513" s="17">
        <f t="shared" si="198"/>
        <v>42401.446909722217</v>
      </c>
      <c r="U2513" s="25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7">
        <f t="shared" si="196"/>
        <v>0</v>
      </c>
      <c r="P2514" t="s">
        <v>8297</v>
      </c>
      <c r="Q2514" s="13" t="s">
        <v>8333</v>
      </c>
      <c r="R2514" t="s">
        <v>8350</v>
      </c>
      <c r="S2514" s="17">
        <f t="shared" si="197"/>
        <v>41971.876863425925</v>
      </c>
      <c r="T2514" s="17">
        <f t="shared" si="198"/>
        <v>41986.876863425925</v>
      </c>
      <c r="U2514" s="25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7">
        <f t="shared" si="196"/>
        <v>0</v>
      </c>
      <c r="P2515" t="s">
        <v>8297</v>
      </c>
      <c r="Q2515" s="13" t="s">
        <v>8333</v>
      </c>
      <c r="R2515" t="s">
        <v>8350</v>
      </c>
      <c r="S2515" s="17">
        <f t="shared" si="197"/>
        <v>42732.00681712963</v>
      </c>
      <c r="T2515" s="17">
        <f t="shared" si="198"/>
        <v>42792.00681712963</v>
      </c>
      <c r="U2515" s="2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7">
        <f t="shared" si="196"/>
        <v>52.5</v>
      </c>
      <c r="P2516" t="s">
        <v>8297</v>
      </c>
      <c r="Q2516" s="13" t="s">
        <v>8333</v>
      </c>
      <c r="R2516" t="s">
        <v>8350</v>
      </c>
      <c r="S2516" s="17">
        <f t="shared" si="197"/>
        <v>41854.389780092592</v>
      </c>
      <c r="T2516" s="17">
        <f t="shared" si="198"/>
        <v>41871.389780092592</v>
      </c>
      <c r="U2516" s="25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7">
        <f t="shared" si="196"/>
        <v>77.5</v>
      </c>
      <c r="P2517" t="s">
        <v>8297</v>
      </c>
      <c r="Q2517" s="13" t="s">
        <v>8333</v>
      </c>
      <c r="R2517" t="s">
        <v>8350</v>
      </c>
      <c r="S2517" s="17">
        <f t="shared" si="197"/>
        <v>42027.839733796296</v>
      </c>
      <c r="T2517" s="17">
        <f t="shared" si="198"/>
        <v>42057.839733796296</v>
      </c>
      <c r="U2517" s="25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7">
        <f t="shared" si="196"/>
        <v>0</v>
      </c>
      <c r="P2518" t="s">
        <v>8297</v>
      </c>
      <c r="Q2518" s="13" t="s">
        <v>8333</v>
      </c>
      <c r="R2518" t="s">
        <v>8350</v>
      </c>
      <c r="S2518" s="17">
        <f t="shared" si="197"/>
        <v>41942.653379629628</v>
      </c>
      <c r="T2518" s="17">
        <f t="shared" si="198"/>
        <v>41972.6950462963</v>
      </c>
      <c r="U2518" s="25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7">
        <f t="shared" si="196"/>
        <v>53.55</v>
      </c>
      <c r="P2519" t="s">
        <v>8297</v>
      </c>
      <c r="Q2519" s="13" t="s">
        <v>8333</v>
      </c>
      <c r="R2519" t="s">
        <v>8350</v>
      </c>
      <c r="S2519" s="17">
        <f t="shared" si="197"/>
        <v>42052.802430555559</v>
      </c>
      <c r="T2519" s="17">
        <f t="shared" si="198"/>
        <v>42082.760763888888</v>
      </c>
      <c r="U2519" s="25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7">
        <f t="shared" si="196"/>
        <v>0</v>
      </c>
      <c r="P2520" t="s">
        <v>8297</v>
      </c>
      <c r="Q2520" s="13" t="s">
        <v>8333</v>
      </c>
      <c r="R2520" t="s">
        <v>8350</v>
      </c>
      <c r="S2520" s="17">
        <f t="shared" si="197"/>
        <v>41926.680879629632</v>
      </c>
      <c r="T2520" s="17">
        <f t="shared" si="198"/>
        <v>41956.722546296296</v>
      </c>
      <c r="U2520" s="25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7">
        <f t="shared" si="196"/>
        <v>16.25</v>
      </c>
      <c r="P2521" t="s">
        <v>8297</v>
      </c>
      <c r="Q2521" s="13" t="s">
        <v>8333</v>
      </c>
      <c r="R2521" t="s">
        <v>8350</v>
      </c>
      <c r="S2521" s="17">
        <f t="shared" si="197"/>
        <v>41809.155138888891</v>
      </c>
      <c r="T2521" s="17">
        <f t="shared" si="198"/>
        <v>41839.155138888891</v>
      </c>
      <c r="U2521" s="25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7">
        <f t="shared" si="196"/>
        <v>0</v>
      </c>
      <c r="P2522" t="s">
        <v>8297</v>
      </c>
      <c r="Q2522" s="13" t="s">
        <v>8333</v>
      </c>
      <c r="R2522" t="s">
        <v>8350</v>
      </c>
      <c r="S2522" s="17">
        <f t="shared" si="197"/>
        <v>42612.600520833337</v>
      </c>
      <c r="T2522" s="17">
        <f t="shared" si="198"/>
        <v>42658.806249999994</v>
      </c>
      <c r="U2522" s="25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7">
        <f t="shared" si="196"/>
        <v>103.68</v>
      </c>
      <c r="P2523" t="s">
        <v>8298</v>
      </c>
      <c r="Q2523" s="13" t="s">
        <v>8322</v>
      </c>
      <c r="R2523" t="s">
        <v>8351</v>
      </c>
      <c r="S2523" s="17">
        <f t="shared" si="197"/>
        <v>42269.967835648145</v>
      </c>
      <c r="T2523" s="17">
        <f t="shared" si="198"/>
        <v>42290.967835648145</v>
      </c>
      <c r="U2523" s="25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7">
        <f t="shared" si="196"/>
        <v>185.19</v>
      </c>
      <c r="P2524" t="s">
        <v>8298</v>
      </c>
      <c r="Q2524" s="13" t="s">
        <v>8322</v>
      </c>
      <c r="R2524" t="s">
        <v>8351</v>
      </c>
      <c r="S2524" s="17">
        <f t="shared" si="197"/>
        <v>42460.573611111111</v>
      </c>
      <c r="T2524" s="17">
        <f t="shared" si="198"/>
        <v>42482.619444444441</v>
      </c>
      <c r="U2524" s="25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7">
        <f t="shared" si="196"/>
        <v>54.15</v>
      </c>
      <c r="P2525" t="s">
        <v>8298</v>
      </c>
      <c r="Q2525" s="13" t="s">
        <v>8322</v>
      </c>
      <c r="R2525" t="s">
        <v>8351</v>
      </c>
      <c r="S2525" s="17">
        <f t="shared" si="197"/>
        <v>41930.975601851853</v>
      </c>
      <c r="T2525" s="17">
        <f t="shared" si="198"/>
        <v>41961.017268518524</v>
      </c>
      <c r="U2525" s="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7">
        <f t="shared" si="196"/>
        <v>177.21</v>
      </c>
      <c r="P2526" t="s">
        <v>8298</v>
      </c>
      <c r="Q2526" s="13" t="s">
        <v>8322</v>
      </c>
      <c r="R2526" t="s">
        <v>8351</v>
      </c>
      <c r="S2526" s="17">
        <f t="shared" si="197"/>
        <v>41961.807372685187</v>
      </c>
      <c r="T2526" s="17">
        <f t="shared" si="198"/>
        <v>41994.1875</v>
      </c>
      <c r="U2526" s="25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7">
        <f t="shared" si="196"/>
        <v>100.33</v>
      </c>
      <c r="P2527" t="s">
        <v>8298</v>
      </c>
      <c r="Q2527" s="13" t="s">
        <v>8322</v>
      </c>
      <c r="R2527" t="s">
        <v>8351</v>
      </c>
      <c r="S2527" s="17">
        <f t="shared" si="197"/>
        <v>41058.844571759262</v>
      </c>
      <c r="T2527" s="17">
        <f t="shared" si="198"/>
        <v>41088.844571759262</v>
      </c>
      <c r="U2527" s="25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7">
        <f t="shared" si="196"/>
        <v>136.91</v>
      </c>
      <c r="P2528" t="s">
        <v>8298</v>
      </c>
      <c r="Q2528" s="13" t="s">
        <v>8322</v>
      </c>
      <c r="R2528" t="s">
        <v>8351</v>
      </c>
      <c r="S2528" s="17">
        <f t="shared" si="197"/>
        <v>41953.091134259259</v>
      </c>
      <c r="T2528" s="17">
        <f t="shared" si="198"/>
        <v>41981.207638888889</v>
      </c>
      <c r="U2528" s="25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7">
        <f t="shared" si="196"/>
        <v>57.54</v>
      </c>
      <c r="P2529" t="s">
        <v>8298</v>
      </c>
      <c r="Q2529" s="13" t="s">
        <v>8322</v>
      </c>
      <c r="R2529" t="s">
        <v>8351</v>
      </c>
      <c r="S2529" s="17">
        <f t="shared" si="197"/>
        <v>41546.75105324074</v>
      </c>
      <c r="T2529" s="17">
        <f t="shared" si="198"/>
        <v>41565.165972222225</v>
      </c>
      <c r="U2529" s="25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7">
        <f t="shared" si="196"/>
        <v>52.96</v>
      </c>
      <c r="P2530" t="s">
        <v>8298</v>
      </c>
      <c r="Q2530" s="13" t="s">
        <v>8322</v>
      </c>
      <c r="R2530" t="s">
        <v>8351</v>
      </c>
      <c r="S2530" s="17">
        <f t="shared" si="197"/>
        <v>42217.834525462968</v>
      </c>
      <c r="T2530" s="17">
        <f t="shared" si="198"/>
        <v>42236.458333333328</v>
      </c>
      <c r="U2530" s="25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7">
        <f t="shared" si="196"/>
        <v>82.33</v>
      </c>
      <c r="P2531" t="s">
        <v>8298</v>
      </c>
      <c r="Q2531" s="13" t="s">
        <v>8322</v>
      </c>
      <c r="R2531" t="s">
        <v>8351</v>
      </c>
      <c r="S2531" s="17">
        <f t="shared" si="197"/>
        <v>40948.080729166664</v>
      </c>
      <c r="T2531" s="17">
        <f t="shared" si="198"/>
        <v>40993.0390625</v>
      </c>
      <c r="U2531" s="25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7">
        <f t="shared" si="196"/>
        <v>135.41999999999999</v>
      </c>
      <c r="P2532" t="s">
        <v>8298</v>
      </c>
      <c r="Q2532" s="13" t="s">
        <v>8322</v>
      </c>
      <c r="R2532" t="s">
        <v>8351</v>
      </c>
      <c r="S2532" s="17">
        <f t="shared" si="197"/>
        <v>42081.864641203705</v>
      </c>
      <c r="T2532" s="17">
        <f t="shared" si="198"/>
        <v>42114.201388888891</v>
      </c>
      <c r="U2532" s="25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7">
        <f t="shared" si="196"/>
        <v>74.069999999999993</v>
      </c>
      <c r="P2533" t="s">
        <v>8298</v>
      </c>
      <c r="Q2533" s="13" t="s">
        <v>8322</v>
      </c>
      <c r="R2533" t="s">
        <v>8351</v>
      </c>
      <c r="S2533" s="17">
        <f t="shared" si="197"/>
        <v>42208.680023148147</v>
      </c>
      <c r="T2533" s="17">
        <f t="shared" si="198"/>
        <v>42231.165972222225</v>
      </c>
      <c r="U2533" s="25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7">
        <f t="shared" si="196"/>
        <v>84.08</v>
      </c>
      <c r="P2534" t="s">
        <v>8298</v>
      </c>
      <c r="Q2534" s="13" t="s">
        <v>8322</v>
      </c>
      <c r="R2534" t="s">
        <v>8351</v>
      </c>
      <c r="S2534" s="17">
        <f t="shared" si="197"/>
        <v>41107.849143518521</v>
      </c>
      <c r="T2534" s="17">
        <f t="shared" si="198"/>
        <v>41137.849143518521</v>
      </c>
      <c r="U2534" s="25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7">
        <f t="shared" si="196"/>
        <v>61.03</v>
      </c>
      <c r="P2535" t="s">
        <v>8298</v>
      </c>
      <c r="Q2535" s="13" t="s">
        <v>8322</v>
      </c>
      <c r="R2535" t="s">
        <v>8351</v>
      </c>
      <c r="S2535" s="17">
        <f t="shared" si="197"/>
        <v>41304.751284722224</v>
      </c>
      <c r="T2535" s="17">
        <f t="shared" si="198"/>
        <v>41334.750787037039</v>
      </c>
      <c r="U2535" s="2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7">
        <f t="shared" si="196"/>
        <v>150</v>
      </c>
      <c r="P2536" t="s">
        <v>8298</v>
      </c>
      <c r="Q2536" s="13" t="s">
        <v>8322</v>
      </c>
      <c r="R2536" t="s">
        <v>8351</v>
      </c>
      <c r="S2536" s="17">
        <f t="shared" si="197"/>
        <v>40127.700370370374</v>
      </c>
      <c r="T2536" s="17">
        <f t="shared" si="198"/>
        <v>40179.25</v>
      </c>
      <c r="U2536" s="25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7">
        <f t="shared" si="196"/>
        <v>266.08999999999997</v>
      </c>
      <c r="P2537" t="s">
        <v>8298</v>
      </c>
      <c r="Q2537" s="13" t="s">
        <v>8322</v>
      </c>
      <c r="R2537" t="s">
        <v>8351</v>
      </c>
      <c r="S2537" s="17">
        <f t="shared" si="197"/>
        <v>41943.791030092594</v>
      </c>
      <c r="T2537" s="17">
        <f t="shared" si="198"/>
        <v>41974.832696759258</v>
      </c>
      <c r="U2537" s="25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7">
        <f t="shared" si="196"/>
        <v>7.25</v>
      </c>
      <c r="P2538" t="s">
        <v>8298</v>
      </c>
      <c r="Q2538" s="13" t="s">
        <v>8322</v>
      </c>
      <c r="R2538" t="s">
        <v>8351</v>
      </c>
      <c r="S2538" s="17">
        <f t="shared" si="197"/>
        <v>41464.106087962966</v>
      </c>
      <c r="T2538" s="17">
        <f t="shared" si="198"/>
        <v>41485.106087962966</v>
      </c>
      <c r="U2538" s="25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7">
        <f t="shared" si="196"/>
        <v>100</v>
      </c>
      <c r="P2539" t="s">
        <v>8298</v>
      </c>
      <c r="Q2539" s="13" t="s">
        <v>8322</v>
      </c>
      <c r="R2539" t="s">
        <v>8351</v>
      </c>
      <c r="S2539" s="17">
        <f t="shared" si="197"/>
        <v>40696.648784722223</v>
      </c>
      <c r="T2539" s="17">
        <f t="shared" si="198"/>
        <v>40756.648784722223</v>
      </c>
      <c r="U2539" s="25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7">
        <f t="shared" si="196"/>
        <v>109.96</v>
      </c>
      <c r="P2540" t="s">
        <v>8298</v>
      </c>
      <c r="Q2540" s="13" t="s">
        <v>8322</v>
      </c>
      <c r="R2540" t="s">
        <v>8351</v>
      </c>
      <c r="S2540" s="17">
        <f t="shared" si="197"/>
        <v>41298.509965277779</v>
      </c>
      <c r="T2540" s="17">
        <f t="shared" si="198"/>
        <v>41329.207638888889</v>
      </c>
      <c r="U2540" s="25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7">
        <f t="shared" si="196"/>
        <v>169.92</v>
      </c>
      <c r="P2541" t="s">
        <v>8298</v>
      </c>
      <c r="Q2541" s="13" t="s">
        <v>8322</v>
      </c>
      <c r="R2541" t="s">
        <v>8351</v>
      </c>
      <c r="S2541" s="17">
        <f t="shared" si="197"/>
        <v>41977.902222222227</v>
      </c>
      <c r="T2541" s="17">
        <f t="shared" si="198"/>
        <v>42037.902222222227</v>
      </c>
      <c r="U2541" s="25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7">
        <f t="shared" si="196"/>
        <v>95.74</v>
      </c>
      <c r="P2542" t="s">
        <v>8298</v>
      </c>
      <c r="Q2542" s="13" t="s">
        <v>8322</v>
      </c>
      <c r="R2542" t="s">
        <v>8351</v>
      </c>
      <c r="S2542" s="17">
        <f t="shared" si="197"/>
        <v>40785.675011574072</v>
      </c>
      <c r="T2542" s="17">
        <f t="shared" si="198"/>
        <v>40845.675011574072</v>
      </c>
      <c r="U2542" s="25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7">
        <f t="shared" si="196"/>
        <v>59.46</v>
      </c>
      <c r="P2543" t="s">
        <v>8298</v>
      </c>
      <c r="Q2543" s="13" t="s">
        <v>8322</v>
      </c>
      <c r="R2543" t="s">
        <v>8351</v>
      </c>
      <c r="S2543" s="17">
        <f t="shared" si="197"/>
        <v>41483.449282407404</v>
      </c>
      <c r="T2543" s="17">
        <f t="shared" si="198"/>
        <v>41543.449282407404</v>
      </c>
      <c r="U2543" s="25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7">
        <f t="shared" si="196"/>
        <v>55.77</v>
      </c>
      <c r="P2544" t="s">
        <v>8298</v>
      </c>
      <c r="Q2544" s="13" t="s">
        <v>8322</v>
      </c>
      <c r="R2544" t="s">
        <v>8351</v>
      </c>
      <c r="S2544" s="17">
        <f t="shared" si="197"/>
        <v>41509.426585648151</v>
      </c>
      <c r="T2544" s="17">
        <f t="shared" si="198"/>
        <v>41548.165972222225</v>
      </c>
      <c r="U2544" s="25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7">
        <f t="shared" si="196"/>
        <v>30.08</v>
      </c>
      <c r="P2545" t="s">
        <v>8298</v>
      </c>
      <c r="Q2545" s="13" t="s">
        <v>8322</v>
      </c>
      <c r="R2545" t="s">
        <v>8351</v>
      </c>
      <c r="S2545" s="17">
        <f t="shared" si="197"/>
        <v>40514.107615740737</v>
      </c>
      <c r="T2545" s="17">
        <f t="shared" si="198"/>
        <v>40545.125</v>
      </c>
      <c r="U2545" s="2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7">
        <f t="shared" si="196"/>
        <v>88.44</v>
      </c>
      <c r="P2546" t="s">
        <v>8298</v>
      </c>
      <c r="Q2546" s="13" t="s">
        <v>8322</v>
      </c>
      <c r="R2546" t="s">
        <v>8351</v>
      </c>
      <c r="S2546" s="17">
        <f t="shared" si="197"/>
        <v>41068.520474537036</v>
      </c>
      <c r="T2546" s="17">
        <f t="shared" si="198"/>
        <v>41098.520474537036</v>
      </c>
      <c r="U2546" s="25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7">
        <f t="shared" si="196"/>
        <v>64.03</v>
      </c>
      <c r="P2547" t="s">
        <v>8298</v>
      </c>
      <c r="Q2547" s="13" t="s">
        <v>8322</v>
      </c>
      <c r="R2547" t="s">
        <v>8351</v>
      </c>
      <c r="S2547" s="17">
        <f t="shared" si="197"/>
        <v>42027.13817129629</v>
      </c>
      <c r="T2547" s="17">
        <f t="shared" si="198"/>
        <v>42062.020833333328</v>
      </c>
      <c r="U2547" s="25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7">
        <f t="shared" si="196"/>
        <v>60.15</v>
      </c>
      <c r="P2548" t="s">
        <v>8298</v>
      </c>
      <c r="Q2548" s="13" t="s">
        <v>8322</v>
      </c>
      <c r="R2548" t="s">
        <v>8351</v>
      </c>
      <c r="S2548" s="17">
        <f t="shared" si="197"/>
        <v>41524.858553240738</v>
      </c>
      <c r="T2548" s="17">
        <f t="shared" si="198"/>
        <v>41552.208333333336</v>
      </c>
      <c r="U2548" s="25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7">
        <f t="shared" si="196"/>
        <v>49.19</v>
      </c>
      <c r="P2549" t="s">
        <v>8298</v>
      </c>
      <c r="Q2549" s="13" t="s">
        <v>8322</v>
      </c>
      <c r="R2549" t="s">
        <v>8351</v>
      </c>
      <c r="S2549" s="17">
        <f t="shared" si="197"/>
        <v>40973.773182870369</v>
      </c>
      <c r="T2549" s="17">
        <f t="shared" si="198"/>
        <v>41003.731516203705</v>
      </c>
      <c r="U2549" s="25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7">
        <f t="shared" si="196"/>
        <v>165.16</v>
      </c>
      <c r="P2550" t="s">
        <v>8298</v>
      </c>
      <c r="Q2550" s="13" t="s">
        <v>8322</v>
      </c>
      <c r="R2550" t="s">
        <v>8351</v>
      </c>
      <c r="S2550" s="17">
        <f t="shared" si="197"/>
        <v>42618.625428240746</v>
      </c>
      <c r="T2550" s="17">
        <f t="shared" si="198"/>
        <v>42643.185416666667</v>
      </c>
      <c r="U2550" s="25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7">
        <f t="shared" si="196"/>
        <v>43.62</v>
      </c>
      <c r="P2551" t="s">
        <v>8298</v>
      </c>
      <c r="Q2551" s="13" t="s">
        <v>8322</v>
      </c>
      <c r="R2551" t="s">
        <v>8351</v>
      </c>
      <c r="S2551" s="17">
        <f t="shared" si="197"/>
        <v>41390.757754629631</v>
      </c>
      <c r="T2551" s="17">
        <f t="shared" si="198"/>
        <v>41425.708333333336</v>
      </c>
      <c r="U2551" s="25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7">
        <f t="shared" si="196"/>
        <v>43.7</v>
      </c>
      <c r="P2552" t="s">
        <v>8298</v>
      </c>
      <c r="Q2552" s="13" t="s">
        <v>8322</v>
      </c>
      <c r="R2552" t="s">
        <v>8351</v>
      </c>
      <c r="S2552" s="17">
        <f t="shared" si="197"/>
        <v>42228.634328703702</v>
      </c>
      <c r="T2552" s="17">
        <f t="shared" si="198"/>
        <v>42285.165972222225</v>
      </c>
      <c r="U2552" s="25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7">
        <f t="shared" si="196"/>
        <v>67.42</v>
      </c>
      <c r="P2553" t="s">
        <v>8298</v>
      </c>
      <c r="Q2553" s="13" t="s">
        <v>8322</v>
      </c>
      <c r="R2553" t="s">
        <v>8351</v>
      </c>
      <c r="S2553" s="17">
        <f t="shared" si="197"/>
        <v>40961.252141203702</v>
      </c>
      <c r="T2553" s="17">
        <f t="shared" si="198"/>
        <v>40989.866666666669</v>
      </c>
      <c r="U2553" s="25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7">
        <f t="shared" si="196"/>
        <v>177.5</v>
      </c>
      <c r="P2554" t="s">
        <v>8298</v>
      </c>
      <c r="Q2554" s="13" t="s">
        <v>8322</v>
      </c>
      <c r="R2554" t="s">
        <v>8351</v>
      </c>
      <c r="S2554" s="17">
        <f t="shared" si="197"/>
        <v>42769.809965277775</v>
      </c>
      <c r="T2554" s="17">
        <f t="shared" si="198"/>
        <v>42799.809965277775</v>
      </c>
      <c r="U2554" s="25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7">
        <f t="shared" si="196"/>
        <v>38.880000000000003</v>
      </c>
      <c r="P2555" t="s">
        <v>8298</v>
      </c>
      <c r="Q2555" s="13" t="s">
        <v>8322</v>
      </c>
      <c r="R2555" t="s">
        <v>8351</v>
      </c>
      <c r="S2555" s="17">
        <f t="shared" si="197"/>
        <v>41113.199155092596</v>
      </c>
      <c r="T2555" s="17">
        <f t="shared" si="198"/>
        <v>41173.199155092596</v>
      </c>
      <c r="U2555" s="2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7">
        <f t="shared" si="196"/>
        <v>54.99</v>
      </c>
      <c r="P2556" t="s">
        <v>8298</v>
      </c>
      <c r="Q2556" s="13" t="s">
        <v>8322</v>
      </c>
      <c r="R2556" t="s">
        <v>8351</v>
      </c>
      <c r="S2556" s="17">
        <f t="shared" si="197"/>
        <v>42125.078275462962</v>
      </c>
      <c r="T2556" s="17">
        <f t="shared" si="198"/>
        <v>42156.165972222225</v>
      </c>
      <c r="U2556" s="25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7">
        <f t="shared" si="196"/>
        <v>61.34</v>
      </c>
      <c r="P2557" t="s">
        <v>8298</v>
      </c>
      <c r="Q2557" s="13" t="s">
        <v>8322</v>
      </c>
      <c r="R2557" t="s">
        <v>8351</v>
      </c>
      <c r="S2557" s="17">
        <f t="shared" si="197"/>
        <v>41026.655011574076</v>
      </c>
      <c r="T2557" s="17">
        <f t="shared" si="198"/>
        <v>41057.655011574076</v>
      </c>
      <c r="U2557" s="25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7">
        <f t="shared" si="196"/>
        <v>23.12</v>
      </c>
      <c r="P2558" t="s">
        <v>8298</v>
      </c>
      <c r="Q2558" s="13" t="s">
        <v>8322</v>
      </c>
      <c r="R2558" t="s">
        <v>8351</v>
      </c>
      <c r="S2558" s="17">
        <f t="shared" si="197"/>
        <v>41222.991400462961</v>
      </c>
      <c r="T2558" s="17">
        <f t="shared" si="198"/>
        <v>41267.991400462961</v>
      </c>
      <c r="U2558" s="25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7">
        <f t="shared" si="196"/>
        <v>29.61</v>
      </c>
      <c r="P2559" t="s">
        <v>8298</v>
      </c>
      <c r="Q2559" s="13" t="s">
        <v>8322</v>
      </c>
      <c r="R2559" t="s">
        <v>8351</v>
      </c>
      <c r="S2559" s="17">
        <f t="shared" si="197"/>
        <v>41744.745208333334</v>
      </c>
      <c r="T2559" s="17">
        <f t="shared" si="198"/>
        <v>41774.745208333334</v>
      </c>
      <c r="U2559" s="25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7">
        <f t="shared" si="196"/>
        <v>75.61</v>
      </c>
      <c r="P2560" t="s">
        <v>8298</v>
      </c>
      <c r="Q2560" s="13" t="s">
        <v>8322</v>
      </c>
      <c r="R2560" t="s">
        <v>8351</v>
      </c>
      <c r="S2560" s="17">
        <f t="shared" si="197"/>
        <v>42093.860023148154</v>
      </c>
      <c r="T2560" s="17">
        <f t="shared" si="198"/>
        <v>42125.582638888889</v>
      </c>
      <c r="U2560" s="25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7">
        <f t="shared" si="196"/>
        <v>35.6</v>
      </c>
      <c r="P2561" t="s">
        <v>8298</v>
      </c>
      <c r="Q2561" s="13" t="s">
        <v>8322</v>
      </c>
      <c r="R2561" t="s">
        <v>8351</v>
      </c>
      <c r="S2561" s="17">
        <f t="shared" si="197"/>
        <v>40829.873657407406</v>
      </c>
      <c r="T2561" s="17">
        <f t="shared" si="198"/>
        <v>40862.817361111112</v>
      </c>
      <c r="U2561" s="25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7">
        <f t="shared" ref="O2562:O2625" si="201">IFERROR(ROUND(E2562/M2562,2),0)</f>
        <v>143</v>
      </c>
      <c r="P2562" t="s">
        <v>8298</v>
      </c>
      <c r="Q2562" s="13" t="s">
        <v>8322</v>
      </c>
      <c r="R2562" t="s">
        <v>8351</v>
      </c>
      <c r="S2562" s="17">
        <f t="shared" si="197"/>
        <v>42039.951087962967</v>
      </c>
      <c r="T2562" s="17">
        <f t="shared" si="198"/>
        <v>42069.951087962967</v>
      </c>
      <c r="U2562" s="25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7">
        <f t="shared" si="201"/>
        <v>0</v>
      </c>
      <c r="P2563" t="s">
        <v>8282</v>
      </c>
      <c r="Q2563" s="13" t="s">
        <v>8333</v>
      </c>
      <c r="R2563" t="s">
        <v>8334</v>
      </c>
      <c r="S2563" s="17">
        <f t="shared" ref="S2563:S2626" si="202">(((K2563/60)/60)/24)+DATE(1970,1,1)</f>
        <v>42260.528807870374</v>
      </c>
      <c r="T2563" s="17">
        <f t="shared" ref="T2563:T2626" si="203">(((J2563/60)/60)/24)+DATE(1970,1,1)</f>
        <v>42290.528807870374</v>
      </c>
      <c r="U2563" s="25">
        <f t="shared" si="199"/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7">
        <f t="shared" si="201"/>
        <v>25</v>
      </c>
      <c r="P2564" t="s">
        <v>8282</v>
      </c>
      <c r="Q2564" s="13" t="s">
        <v>8333</v>
      </c>
      <c r="R2564" t="s">
        <v>8334</v>
      </c>
      <c r="S2564" s="17">
        <f t="shared" si="202"/>
        <v>42594.524756944447</v>
      </c>
      <c r="T2564" s="17">
        <f t="shared" si="203"/>
        <v>42654.524756944447</v>
      </c>
      <c r="U2564" s="25">
        <f t="shared" ref="U2564:U2627" si="204">YEAR(S2564)</f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7">
        <f t="shared" si="201"/>
        <v>0</v>
      </c>
      <c r="P2565" t="s">
        <v>8282</v>
      </c>
      <c r="Q2565" s="13" t="s">
        <v>8333</v>
      </c>
      <c r="R2565" t="s">
        <v>8334</v>
      </c>
      <c r="S2565" s="17">
        <f t="shared" si="202"/>
        <v>42155.139479166668</v>
      </c>
      <c r="T2565" s="17">
        <f t="shared" si="203"/>
        <v>42215.139479166668</v>
      </c>
      <c r="U2565" s="2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7">
        <f t="shared" si="201"/>
        <v>0</v>
      </c>
      <c r="P2566" t="s">
        <v>8282</v>
      </c>
      <c r="Q2566" s="13" t="s">
        <v>8333</v>
      </c>
      <c r="R2566" t="s">
        <v>8334</v>
      </c>
      <c r="S2566" s="17">
        <f t="shared" si="202"/>
        <v>41822.040497685186</v>
      </c>
      <c r="T2566" s="17">
        <f t="shared" si="203"/>
        <v>41852.040497685186</v>
      </c>
      <c r="U2566" s="25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7">
        <f t="shared" si="201"/>
        <v>100</v>
      </c>
      <c r="P2567" t="s">
        <v>8282</v>
      </c>
      <c r="Q2567" s="13" t="s">
        <v>8333</v>
      </c>
      <c r="R2567" t="s">
        <v>8334</v>
      </c>
      <c r="S2567" s="17">
        <f t="shared" si="202"/>
        <v>42440.650335648148</v>
      </c>
      <c r="T2567" s="17">
        <f t="shared" si="203"/>
        <v>42499.868055555555</v>
      </c>
      <c r="U2567" s="25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7">
        <f t="shared" si="201"/>
        <v>0</v>
      </c>
      <c r="P2568" t="s">
        <v>8282</v>
      </c>
      <c r="Q2568" s="13" t="s">
        <v>8333</v>
      </c>
      <c r="R2568" t="s">
        <v>8334</v>
      </c>
      <c r="S2568" s="17">
        <f t="shared" si="202"/>
        <v>41842.980879629627</v>
      </c>
      <c r="T2568" s="17">
        <f t="shared" si="203"/>
        <v>41872.980879629627</v>
      </c>
      <c r="U2568" s="25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7">
        <f t="shared" si="201"/>
        <v>60</v>
      </c>
      <c r="P2569" t="s">
        <v>8282</v>
      </c>
      <c r="Q2569" s="13" t="s">
        <v>8333</v>
      </c>
      <c r="R2569" t="s">
        <v>8334</v>
      </c>
      <c r="S2569" s="17">
        <f t="shared" si="202"/>
        <v>42087.878912037035</v>
      </c>
      <c r="T2569" s="17">
        <f t="shared" si="203"/>
        <v>42117.878912037035</v>
      </c>
      <c r="U2569" s="25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7">
        <f t="shared" si="201"/>
        <v>50</v>
      </c>
      <c r="P2570" t="s">
        <v>8282</v>
      </c>
      <c r="Q2570" s="13" t="s">
        <v>8333</v>
      </c>
      <c r="R2570" t="s">
        <v>8334</v>
      </c>
      <c r="S2570" s="17">
        <f t="shared" si="202"/>
        <v>42584.666597222225</v>
      </c>
      <c r="T2570" s="17">
        <f t="shared" si="203"/>
        <v>42614.666597222225</v>
      </c>
      <c r="U2570" s="25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7">
        <f t="shared" si="201"/>
        <v>72.5</v>
      </c>
      <c r="P2571" t="s">
        <v>8282</v>
      </c>
      <c r="Q2571" s="13" t="s">
        <v>8333</v>
      </c>
      <c r="R2571" t="s">
        <v>8334</v>
      </c>
      <c r="S2571" s="17">
        <f t="shared" si="202"/>
        <v>42234.105462962965</v>
      </c>
      <c r="T2571" s="17">
        <f t="shared" si="203"/>
        <v>42264.105462962965</v>
      </c>
      <c r="U2571" s="25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7">
        <f t="shared" si="201"/>
        <v>29.5</v>
      </c>
      <c r="P2572" t="s">
        <v>8282</v>
      </c>
      <c r="Q2572" s="13" t="s">
        <v>8333</v>
      </c>
      <c r="R2572" t="s">
        <v>8334</v>
      </c>
      <c r="S2572" s="17">
        <f t="shared" si="202"/>
        <v>42744.903182870374</v>
      </c>
      <c r="T2572" s="17">
        <f t="shared" si="203"/>
        <v>42774.903182870374</v>
      </c>
      <c r="U2572" s="25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7">
        <f t="shared" si="201"/>
        <v>62.5</v>
      </c>
      <c r="P2573" t="s">
        <v>8282</v>
      </c>
      <c r="Q2573" s="13" t="s">
        <v>8333</v>
      </c>
      <c r="R2573" t="s">
        <v>8334</v>
      </c>
      <c r="S2573" s="17">
        <f t="shared" si="202"/>
        <v>42449.341678240744</v>
      </c>
      <c r="T2573" s="17">
        <f t="shared" si="203"/>
        <v>42509.341678240744</v>
      </c>
      <c r="U2573" s="25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7">
        <f t="shared" si="201"/>
        <v>0</v>
      </c>
      <c r="P2574" t="s">
        <v>8282</v>
      </c>
      <c r="Q2574" s="13" t="s">
        <v>8333</v>
      </c>
      <c r="R2574" t="s">
        <v>8334</v>
      </c>
      <c r="S2574" s="17">
        <f t="shared" si="202"/>
        <v>42077.119409722218</v>
      </c>
      <c r="T2574" s="17">
        <f t="shared" si="203"/>
        <v>42107.119409722218</v>
      </c>
      <c r="U2574" s="25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7">
        <f t="shared" si="201"/>
        <v>0</v>
      </c>
      <c r="P2575" t="s">
        <v>8282</v>
      </c>
      <c r="Q2575" s="13" t="s">
        <v>8333</v>
      </c>
      <c r="R2575" t="s">
        <v>8334</v>
      </c>
      <c r="S2575" s="17">
        <f t="shared" si="202"/>
        <v>41829.592002314814</v>
      </c>
      <c r="T2575" s="17">
        <f t="shared" si="203"/>
        <v>41874.592002314814</v>
      </c>
      <c r="U2575" s="2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7">
        <f t="shared" si="201"/>
        <v>0</v>
      </c>
      <c r="P2576" t="s">
        <v>8282</v>
      </c>
      <c r="Q2576" s="13" t="s">
        <v>8333</v>
      </c>
      <c r="R2576" t="s">
        <v>8334</v>
      </c>
      <c r="S2576" s="17">
        <f t="shared" si="202"/>
        <v>42487.825752314813</v>
      </c>
      <c r="T2576" s="17">
        <f t="shared" si="203"/>
        <v>42508.825752314813</v>
      </c>
      <c r="U2576" s="25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7">
        <f t="shared" si="201"/>
        <v>0</v>
      </c>
      <c r="P2577" t="s">
        <v>8282</v>
      </c>
      <c r="Q2577" s="13" t="s">
        <v>8333</v>
      </c>
      <c r="R2577" t="s">
        <v>8334</v>
      </c>
      <c r="S2577" s="17">
        <f t="shared" si="202"/>
        <v>41986.108726851846</v>
      </c>
      <c r="T2577" s="17">
        <f t="shared" si="203"/>
        <v>42016.108726851846</v>
      </c>
      <c r="U2577" s="25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7">
        <f t="shared" si="201"/>
        <v>0</v>
      </c>
      <c r="P2578" t="s">
        <v>8282</v>
      </c>
      <c r="Q2578" s="13" t="s">
        <v>8333</v>
      </c>
      <c r="R2578" t="s">
        <v>8334</v>
      </c>
      <c r="S2578" s="17">
        <f t="shared" si="202"/>
        <v>42060.00980324074</v>
      </c>
      <c r="T2578" s="17">
        <f t="shared" si="203"/>
        <v>42104.968136574069</v>
      </c>
      <c r="U2578" s="25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7">
        <f t="shared" si="201"/>
        <v>0</v>
      </c>
      <c r="P2579" t="s">
        <v>8282</v>
      </c>
      <c r="Q2579" s="13" t="s">
        <v>8333</v>
      </c>
      <c r="R2579" t="s">
        <v>8334</v>
      </c>
      <c r="S2579" s="17">
        <f t="shared" si="202"/>
        <v>41830.820567129631</v>
      </c>
      <c r="T2579" s="17">
        <f t="shared" si="203"/>
        <v>41855.820567129631</v>
      </c>
      <c r="U2579" s="25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7">
        <f t="shared" si="201"/>
        <v>0</v>
      </c>
      <c r="P2580" t="s">
        <v>8282</v>
      </c>
      <c r="Q2580" s="13" t="s">
        <v>8333</v>
      </c>
      <c r="R2580" t="s">
        <v>8334</v>
      </c>
      <c r="S2580" s="17">
        <f t="shared" si="202"/>
        <v>42238.022905092599</v>
      </c>
      <c r="T2580" s="17">
        <f t="shared" si="203"/>
        <v>42286.708333333328</v>
      </c>
      <c r="U2580" s="25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7">
        <f t="shared" si="201"/>
        <v>23.08</v>
      </c>
      <c r="P2581" t="s">
        <v>8282</v>
      </c>
      <c r="Q2581" s="13" t="s">
        <v>8333</v>
      </c>
      <c r="R2581" t="s">
        <v>8334</v>
      </c>
      <c r="S2581" s="17">
        <f t="shared" si="202"/>
        <v>41837.829895833333</v>
      </c>
      <c r="T2581" s="17">
        <f t="shared" si="203"/>
        <v>41897.829895833333</v>
      </c>
      <c r="U2581" s="25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7">
        <f t="shared" si="201"/>
        <v>25.5</v>
      </c>
      <c r="P2582" t="s">
        <v>8282</v>
      </c>
      <c r="Q2582" s="13" t="s">
        <v>8333</v>
      </c>
      <c r="R2582" t="s">
        <v>8334</v>
      </c>
      <c r="S2582" s="17">
        <f t="shared" si="202"/>
        <v>42110.326423611114</v>
      </c>
      <c r="T2582" s="17">
        <f t="shared" si="203"/>
        <v>42140.125</v>
      </c>
      <c r="U2582" s="25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7">
        <f t="shared" si="201"/>
        <v>48.18</v>
      </c>
      <c r="P2583" t="s">
        <v>8282</v>
      </c>
      <c r="Q2583" s="13" t="s">
        <v>8333</v>
      </c>
      <c r="R2583" t="s">
        <v>8334</v>
      </c>
      <c r="S2583" s="17">
        <f t="shared" si="202"/>
        <v>42294.628449074073</v>
      </c>
      <c r="T2583" s="17">
        <f t="shared" si="203"/>
        <v>42324.670115740737</v>
      </c>
      <c r="U2583" s="25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7">
        <f t="shared" si="201"/>
        <v>1</v>
      </c>
      <c r="P2584" t="s">
        <v>8282</v>
      </c>
      <c r="Q2584" s="13" t="s">
        <v>8333</v>
      </c>
      <c r="R2584" t="s">
        <v>8334</v>
      </c>
      <c r="S2584" s="17">
        <f t="shared" si="202"/>
        <v>42642.988819444443</v>
      </c>
      <c r="T2584" s="17">
        <f t="shared" si="203"/>
        <v>42672.988819444443</v>
      </c>
      <c r="U2584" s="25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7">
        <f t="shared" si="201"/>
        <v>1</v>
      </c>
      <c r="P2585" t="s">
        <v>8282</v>
      </c>
      <c r="Q2585" s="13" t="s">
        <v>8333</v>
      </c>
      <c r="R2585" t="s">
        <v>8334</v>
      </c>
      <c r="S2585" s="17">
        <f t="shared" si="202"/>
        <v>42019.76944444445</v>
      </c>
      <c r="T2585" s="17">
        <f t="shared" si="203"/>
        <v>42079.727777777778</v>
      </c>
      <c r="U2585" s="2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7">
        <f t="shared" si="201"/>
        <v>0</v>
      </c>
      <c r="P2586" t="s">
        <v>8282</v>
      </c>
      <c r="Q2586" s="13" t="s">
        <v>8333</v>
      </c>
      <c r="R2586" t="s">
        <v>8334</v>
      </c>
      <c r="S2586" s="17">
        <f t="shared" si="202"/>
        <v>42140.173252314817</v>
      </c>
      <c r="T2586" s="17">
        <f t="shared" si="203"/>
        <v>42170.173252314817</v>
      </c>
      <c r="U2586" s="25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7">
        <f t="shared" si="201"/>
        <v>50</v>
      </c>
      <c r="P2587" t="s">
        <v>8282</v>
      </c>
      <c r="Q2587" s="13" t="s">
        <v>8333</v>
      </c>
      <c r="R2587" t="s">
        <v>8334</v>
      </c>
      <c r="S2587" s="17">
        <f t="shared" si="202"/>
        <v>41795.963333333333</v>
      </c>
      <c r="T2587" s="17">
        <f t="shared" si="203"/>
        <v>41825.963333333333</v>
      </c>
      <c r="U2587" s="25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7">
        <f t="shared" si="201"/>
        <v>5</v>
      </c>
      <c r="P2588" t="s">
        <v>8282</v>
      </c>
      <c r="Q2588" s="13" t="s">
        <v>8333</v>
      </c>
      <c r="R2588" t="s">
        <v>8334</v>
      </c>
      <c r="S2588" s="17">
        <f t="shared" si="202"/>
        <v>42333.330277777779</v>
      </c>
      <c r="T2588" s="17">
        <f t="shared" si="203"/>
        <v>42363.330277777779</v>
      </c>
      <c r="U2588" s="25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7">
        <f t="shared" si="201"/>
        <v>202.83</v>
      </c>
      <c r="P2589" t="s">
        <v>8282</v>
      </c>
      <c r="Q2589" s="13" t="s">
        <v>8333</v>
      </c>
      <c r="R2589" t="s">
        <v>8334</v>
      </c>
      <c r="S2589" s="17">
        <f t="shared" si="202"/>
        <v>42338.675381944442</v>
      </c>
      <c r="T2589" s="17">
        <f t="shared" si="203"/>
        <v>42368.675381944442</v>
      </c>
      <c r="U2589" s="25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7">
        <f t="shared" si="201"/>
        <v>29.13</v>
      </c>
      <c r="P2590" t="s">
        <v>8282</v>
      </c>
      <c r="Q2590" s="13" t="s">
        <v>8333</v>
      </c>
      <c r="R2590" t="s">
        <v>8334</v>
      </c>
      <c r="S2590" s="17">
        <f t="shared" si="202"/>
        <v>42042.676226851851</v>
      </c>
      <c r="T2590" s="17">
        <f t="shared" si="203"/>
        <v>42094.551388888889</v>
      </c>
      <c r="U2590" s="25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7">
        <f t="shared" si="201"/>
        <v>5</v>
      </c>
      <c r="P2591" t="s">
        <v>8282</v>
      </c>
      <c r="Q2591" s="13" t="s">
        <v>8333</v>
      </c>
      <c r="R2591" t="s">
        <v>8334</v>
      </c>
      <c r="S2591" s="17">
        <f t="shared" si="202"/>
        <v>42422.536192129628</v>
      </c>
      <c r="T2591" s="17">
        <f t="shared" si="203"/>
        <v>42452.494525462964</v>
      </c>
      <c r="U2591" s="25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7">
        <f t="shared" si="201"/>
        <v>0</v>
      </c>
      <c r="P2592" t="s">
        <v>8282</v>
      </c>
      <c r="Q2592" s="13" t="s">
        <v>8333</v>
      </c>
      <c r="R2592" t="s">
        <v>8334</v>
      </c>
      <c r="S2592" s="17">
        <f t="shared" si="202"/>
        <v>42388.589085648149</v>
      </c>
      <c r="T2592" s="17">
        <f t="shared" si="203"/>
        <v>42395.589085648149</v>
      </c>
      <c r="U2592" s="25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7">
        <f t="shared" si="201"/>
        <v>13</v>
      </c>
      <c r="P2593" t="s">
        <v>8282</v>
      </c>
      <c r="Q2593" s="13" t="s">
        <v>8333</v>
      </c>
      <c r="R2593" t="s">
        <v>8334</v>
      </c>
      <c r="S2593" s="17">
        <f t="shared" si="202"/>
        <v>42382.906527777777</v>
      </c>
      <c r="T2593" s="17">
        <f t="shared" si="203"/>
        <v>42442.864861111113</v>
      </c>
      <c r="U2593" s="25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7">
        <f t="shared" si="201"/>
        <v>50</v>
      </c>
      <c r="P2594" t="s">
        <v>8282</v>
      </c>
      <c r="Q2594" s="13" t="s">
        <v>8333</v>
      </c>
      <c r="R2594" t="s">
        <v>8334</v>
      </c>
      <c r="S2594" s="17">
        <f t="shared" si="202"/>
        <v>41887.801168981481</v>
      </c>
      <c r="T2594" s="17">
        <f t="shared" si="203"/>
        <v>41917.801168981481</v>
      </c>
      <c r="U2594" s="25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7">
        <f t="shared" si="201"/>
        <v>0</v>
      </c>
      <c r="P2595" t="s">
        <v>8282</v>
      </c>
      <c r="Q2595" s="13" t="s">
        <v>8333</v>
      </c>
      <c r="R2595" t="s">
        <v>8334</v>
      </c>
      <c r="S2595" s="17">
        <f t="shared" si="202"/>
        <v>42089.84520833334</v>
      </c>
      <c r="T2595" s="17">
        <f t="shared" si="203"/>
        <v>42119.84520833334</v>
      </c>
      <c r="U2595" s="2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7">
        <f t="shared" si="201"/>
        <v>1</v>
      </c>
      <c r="P2596" t="s">
        <v>8282</v>
      </c>
      <c r="Q2596" s="13" t="s">
        <v>8333</v>
      </c>
      <c r="R2596" t="s">
        <v>8334</v>
      </c>
      <c r="S2596" s="17">
        <f t="shared" si="202"/>
        <v>41828.967916666668</v>
      </c>
      <c r="T2596" s="17">
        <f t="shared" si="203"/>
        <v>41858.967916666668</v>
      </c>
      <c r="U2596" s="25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7">
        <f t="shared" si="201"/>
        <v>96.05</v>
      </c>
      <c r="P2597" t="s">
        <v>8282</v>
      </c>
      <c r="Q2597" s="13" t="s">
        <v>8333</v>
      </c>
      <c r="R2597" t="s">
        <v>8334</v>
      </c>
      <c r="S2597" s="17">
        <f t="shared" si="202"/>
        <v>42760.244212962964</v>
      </c>
      <c r="T2597" s="17">
        <f t="shared" si="203"/>
        <v>42790.244212962964</v>
      </c>
      <c r="U2597" s="25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7">
        <f t="shared" si="201"/>
        <v>305.77999999999997</v>
      </c>
      <c r="P2598" t="s">
        <v>8282</v>
      </c>
      <c r="Q2598" s="13" t="s">
        <v>8333</v>
      </c>
      <c r="R2598" t="s">
        <v>8334</v>
      </c>
      <c r="S2598" s="17">
        <f t="shared" si="202"/>
        <v>41828.664456018516</v>
      </c>
      <c r="T2598" s="17">
        <f t="shared" si="203"/>
        <v>41858.664456018516</v>
      </c>
      <c r="U2598" s="25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7">
        <f t="shared" si="201"/>
        <v>12.14</v>
      </c>
      <c r="P2599" t="s">
        <v>8282</v>
      </c>
      <c r="Q2599" s="13" t="s">
        <v>8333</v>
      </c>
      <c r="R2599" t="s">
        <v>8334</v>
      </c>
      <c r="S2599" s="17">
        <f t="shared" si="202"/>
        <v>42510.341631944444</v>
      </c>
      <c r="T2599" s="17">
        <f t="shared" si="203"/>
        <v>42540.341631944444</v>
      </c>
      <c r="U2599" s="25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7">
        <f t="shared" si="201"/>
        <v>83.57</v>
      </c>
      <c r="P2600" t="s">
        <v>8282</v>
      </c>
      <c r="Q2600" s="13" t="s">
        <v>8333</v>
      </c>
      <c r="R2600" t="s">
        <v>8334</v>
      </c>
      <c r="S2600" s="17">
        <f t="shared" si="202"/>
        <v>42240.840289351851</v>
      </c>
      <c r="T2600" s="17">
        <f t="shared" si="203"/>
        <v>42270.840289351851</v>
      </c>
      <c r="U2600" s="25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7">
        <f t="shared" si="201"/>
        <v>18</v>
      </c>
      <c r="P2601" t="s">
        <v>8282</v>
      </c>
      <c r="Q2601" s="13" t="s">
        <v>8333</v>
      </c>
      <c r="R2601" t="s">
        <v>8334</v>
      </c>
      <c r="S2601" s="17">
        <f t="shared" si="202"/>
        <v>41809.754016203704</v>
      </c>
      <c r="T2601" s="17">
        <f t="shared" si="203"/>
        <v>41854.754016203704</v>
      </c>
      <c r="U2601" s="25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7">
        <f t="shared" si="201"/>
        <v>115.53</v>
      </c>
      <c r="P2602" t="s">
        <v>8282</v>
      </c>
      <c r="Q2602" s="13" t="s">
        <v>8333</v>
      </c>
      <c r="R2602" t="s">
        <v>8334</v>
      </c>
      <c r="S2602" s="17">
        <f t="shared" si="202"/>
        <v>42394.900462962964</v>
      </c>
      <c r="T2602" s="17">
        <f t="shared" si="203"/>
        <v>42454.858796296292</v>
      </c>
      <c r="U2602" s="25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7">
        <f t="shared" si="201"/>
        <v>21.9</v>
      </c>
      <c r="P2603" t="s">
        <v>8299</v>
      </c>
      <c r="Q2603" s="13" t="s">
        <v>8316</v>
      </c>
      <c r="R2603" t="s">
        <v>8352</v>
      </c>
      <c r="S2603" s="17">
        <f t="shared" si="202"/>
        <v>41150.902187499996</v>
      </c>
      <c r="T2603" s="17">
        <f t="shared" si="203"/>
        <v>41165.165972222225</v>
      </c>
      <c r="U2603" s="25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7">
        <f t="shared" si="201"/>
        <v>80.02</v>
      </c>
      <c r="P2604" t="s">
        <v>8299</v>
      </c>
      <c r="Q2604" s="13" t="s">
        <v>8316</v>
      </c>
      <c r="R2604" t="s">
        <v>8352</v>
      </c>
      <c r="S2604" s="17">
        <f t="shared" si="202"/>
        <v>41915.747314814813</v>
      </c>
      <c r="T2604" s="17">
        <f t="shared" si="203"/>
        <v>41955.888888888891</v>
      </c>
      <c r="U2604" s="25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7">
        <f t="shared" si="201"/>
        <v>35.520000000000003</v>
      </c>
      <c r="P2605" t="s">
        <v>8299</v>
      </c>
      <c r="Q2605" s="13" t="s">
        <v>8316</v>
      </c>
      <c r="R2605" t="s">
        <v>8352</v>
      </c>
      <c r="S2605" s="17">
        <f t="shared" si="202"/>
        <v>41617.912662037037</v>
      </c>
      <c r="T2605" s="17">
        <f t="shared" si="203"/>
        <v>41631.912662037037</v>
      </c>
      <c r="U2605" s="2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7">
        <f t="shared" si="201"/>
        <v>64.930000000000007</v>
      </c>
      <c r="P2606" t="s">
        <v>8299</v>
      </c>
      <c r="Q2606" s="13" t="s">
        <v>8316</v>
      </c>
      <c r="R2606" t="s">
        <v>8352</v>
      </c>
      <c r="S2606" s="17">
        <f t="shared" si="202"/>
        <v>40998.051192129627</v>
      </c>
      <c r="T2606" s="17">
        <f t="shared" si="203"/>
        <v>41028.051192129627</v>
      </c>
      <c r="U2606" s="25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7">
        <f t="shared" si="201"/>
        <v>60.97</v>
      </c>
      <c r="P2607" t="s">
        <v>8299</v>
      </c>
      <c r="Q2607" s="13" t="s">
        <v>8316</v>
      </c>
      <c r="R2607" t="s">
        <v>8352</v>
      </c>
      <c r="S2607" s="17">
        <f t="shared" si="202"/>
        <v>42508.541550925926</v>
      </c>
      <c r="T2607" s="17">
        <f t="shared" si="203"/>
        <v>42538.541550925926</v>
      </c>
      <c r="U2607" s="25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7">
        <f t="shared" si="201"/>
        <v>31.44</v>
      </c>
      <c r="P2608" t="s">
        <v>8299</v>
      </c>
      <c r="Q2608" s="13" t="s">
        <v>8316</v>
      </c>
      <c r="R2608" t="s">
        <v>8352</v>
      </c>
      <c r="S2608" s="17">
        <f t="shared" si="202"/>
        <v>41726.712754629632</v>
      </c>
      <c r="T2608" s="17">
        <f t="shared" si="203"/>
        <v>41758.712754629632</v>
      </c>
      <c r="U2608" s="25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7">
        <f t="shared" si="201"/>
        <v>81.95</v>
      </c>
      <c r="P2609" t="s">
        <v>8299</v>
      </c>
      <c r="Q2609" s="13" t="s">
        <v>8316</v>
      </c>
      <c r="R2609" t="s">
        <v>8352</v>
      </c>
      <c r="S2609" s="17">
        <f t="shared" si="202"/>
        <v>42184.874675925923</v>
      </c>
      <c r="T2609" s="17">
        <f t="shared" si="203"/>
        <v>42228.083333333328</v>
      </c>
      <c r="U2609" s="25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7">
        <f t="shared" si="201"/>
        <v>58.93</v>
      </c>
      <c r="P2610" t="s">
        <v>8299</v>
      </c>
      <c r="Q2610" s="13" t="s">
        <v>8316</v>
      </c>
      <c r="R2610" t="s">
        <v>8352</v>
      </c>
      <c r="S2610" s="17">
        <f t="shared" si="202"/>
        <v>42767.801712962959</v>
      </c>
      <c r="T2610" s="17">
        <f t="shared" si="203"/>
        <v>42809</v>
      </c>
      <c r="U2610" s="25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7">
        <f t="shared" si="201"/>
        <v>157.29</v>
      </c>
      <c r="P2611" t="s">
        <v>8299</v>
      </c>
      <c r="Q2611" s="13" t="s">
        <v>8316</v>
      </c>
      <c r="R2611" t="s">
        <v>8352</v>
      </c>
      <c r="S2611" s="17">
        <f t="shared" si="202"/>
        <v>41075.237858796296</v>
      </c>
      <c r="T2611" s="17">
        <f t="shared" si="203"/>
        <v>41105.237858796296</v>
      </c>
      <c r="U2611" s="25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7">
        <f t="shared" si="201"/>
        <v>55.76</v>
      </c>
      <c r="P2612" t="s">
        <v>8299</v>
      </c>
      <c r="Q2612" s="13" t="s">
        <v>8316</v>
      </c>
      <c r="R2612" t="s">
        <v>8352</v>
      </c>
      <c r="S2612" s="17">
        <f t="shared" si="202"/>
        <v>42564.881076388891</v>
      </c>
      <c r="T2612" s="17">
        <f t="shared" si="203"/>
        <v>42604.290972222225</v>
      </c>
      <c r="U2612" s="25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7">
        <f t="shared" si="201"/>
        <v>83.8</v>
      </c>
      <c r="P2613" t="s">
        <v>8299</v>
      </c>
      <c r="Q2613" s="13" t="s">
        <v>8316</v>
      </c>
      <c r="R2613" t="s">
        <v>8352</v>
      </c>
      <c r="S2613" s="17">
        <f t="shared" si="202"/>
        <v>42704.335810185185</v>
      </c>
      <c r="T2613" s="17">
        <f t="shared" si="203"/>
        <v>42737.957638888889</v>
      </c>
      <c r="U2613" s="25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7">
        <f t="shared" si="201"/>
        <v>58.42</v>
      </c>
      <c r="P2614" t="s">
        <v>8299</v>
      </c>
      <c r="Q2614" s="13" t="s">
        <v>8316</v>
      </c>
      <c r="R2614" t="s">
        <v>8352</v>
      </c>
      <c r="S2614" s="17">
        <f t="shared" si="202"/>
        <v>41982.143171296295</v>
      </c>
      <c r="T2614" s="17">
        <f t="shared" si="203"/>
        <v>42013.143171296295</v>
      </c>
      <c r="U2614" s="25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7">
        <f t="shared" si="201"/>
        <v>270.57</v>
      </c>
      <c r="P2615" t="s">
        <v>8299</v>
      </c>
      <c r="Q2615" s="13" t="s">
        <v>8316</v>
      </c>
      <c r="R2615" t="s">
        <v>8352</v>
      </c>
      <c r="S2615" s="17">
        <f t="shared" si="202"/>
        <v>41143.81821759259</v>
      </c>
      <c r="T2615" s="17">
        <f t="shared" si="203"/>
        <v>41173.81821759259</v>
      </c>
      <c r="U2615" s="2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7">
        <f t="shared" si="201"/>
        <v>107.1</v>
      </c>
      <c r="P2616" t="s">
        <v>8299</v>
      </c>
      <c r="Q2616" s="13" t="s">
        <v>8316</v>
      </c>
      <c r="R2616" t="s">
        <v>8352</v>
      </c>
      <c r="S2616" s="17">
        <f t="shared" si="202"/>
        <v>41730.708472222221</v>
      </c>
      <c r="T2616" s="17">
        <f t="shared" si="203"/>
        <v>41759.208333333336</v>
      </c>
      <c r="U2616" s="25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7">
        <f t="shared" si="201"/>
        <v>47.18</v>
      </c>
      <c r="P2617" t="s">
        <v>8299</v>
      </c>
      <c r="Q2617" s="13" t="s">
        <v>8316</v>
      </c>
      <c r="R2617" t="s">
        <v>8352</v>
      </c>
      <c r="S2617" s="17">
        <f t="shared" si="202"/>
        <v>42453.49726851852</v>
      </c>
      <c r="T2617" s="17">
        <f t="shared" si="203"/>
        <v>42490.5</v>
      </c>
      <c r="U2617" s="25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7">
        <f t="shared" si="201"/>
        <v>120.31</v>
      </c>
      <c r="P2618" t="s">
        <v>8299</v>
      </c>
      <c r="Q2618" s="13" t="s">
        <v>8316</v>
      </c>
      <c r="R2618" t="s">
        <v>8352</v>
      </c>
      <c r="S2618" s="17">
        <f t="shared" si="202"/>
        <v>42211.99454861111</v>
      </c>
      <c r="T2618" s="17">
        <f t="shared" si="203"/>
        <v>42241.99454861111</v>
      </c>
      <c r="U2618" s="25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7">
        <f t="shared" si="201"/>
        <v>27.6</v>
      </c>
      <c r="P2619" t="s">
        <v>8299</v>
      </c>
      <c r="Q2619" s="13" t="s">
        <v>8316</v>
      </c>
      <c r="R2619" t="s">
        <v>8352</v>
      </c>
      <c r="S2619" s="17">
        <f t="shared" si="202"/>
        <v>41902.874432870369</v>
      </c>
      <c r="T2619" s="17">
        <f t="shared" si="203"/>
        <v>41932.874432870369</v>
      </c>
      <c r="U2619" s="25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7">
        <f t="shared" si="201"/>
        <v>205.3</v>
      </c>
      <c r="P2620" t="s">
        <v>8299</v>
      </c>
      <c r="Q2620" s="13" t="s">
        <v>8316</v>
      </c>
      <c r="R2620" t="s">
        <v>8352</v>
      </c>
      <c r="S2620" s="17">
        <f t="shared" si="202"/>
        <v>42279.792372685188</v>
      </c>
      <c r="T2620" s="17">
        <f t="shared" si="203"/>
        <v>42339.834039351852</v>
      </c>
      <c r="U2620" s="25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7">
        <f t="shared" si="201"/>
        <v>35.549999999999997</v>
      </c>
      <c r="P2621" t="s">
        <v>8299</v>
      </c>
      <c r="Q2621" s="13" t="s">
        <v>8316</v>
      </c>
      <c r="R2621" t="s">
        <v>8352</v>
      </c>
      <c r="S2621" s="17">
        <f t="shared" si="202"/>
        <v>42273.884305555555</v>
      </c>
      <c r="T2621" s="17">
        <f t="shared" si="203"/>
        <v>42300.458333333328</v>
      </c>
      <c r="U2621" s="25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7">
        <f t="shared" si="201"/>
        <v>74.64</v>
      </c>
      <c r="P2622" t="s">
        <v>8299</v>
      </c>
      <c r="Q2622" s="13" t="s">
        <v>8316</v>
      </c>
      <c r="R2622" t="s">
        <v>8352</v>
      </c>
      <c r="S2622" s="17">
        <f t="shared" si="202"/>
        <v>42251.16715277778</v>
      </c>
      <c r="T2622" s="17">
        <f t="shared" si="203"/>
        <v>42288.041666666672</v>
      </c>
      <c r="U2622" s="25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7">
        <f t="shared" si="201"/>
        <v>47.06</v>
      </c>
      <c r="P2623" t="s">
        <v>8299</v>
      </c>
      <c r="Q2623" s="13" t="s">
        <v>8316</v>
      </c>
      <c r="R2623" t="s">
        <v>8352</v>
      </c>
      <c r="S2623" s="17">
        <f t="shared" si="202"/>
        <v>42115.74754629629</v>
      </c>
      <c r="T2623" s="17">
        <f t="shared" si="203"/>
        <v>42145.74754629629</v>
      </c>
      <c r="U2623" s="25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7">
        <f t="shared" si="201"/>
        <v>26.59</v>
      </c>
      <c r="P2624" t="s">
        <v>8299</v>
      </c>
      <c r="Q2624" s="13" t="s">
        <v>8316</v>
      </c>
      <c r="R2624" t="s">
        <v>8352</v>
      </c>
      <c r="S2624" s="17">
        <f t="shared" si="202"/>
        <v>42689.74324074074</v>
      </c>
      <c r="T2624" s="17">
        <f t="shared" si="203"/>
        <v>42734.74324074074</v>
      </c>
      <c r="U2624" s="25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7">
        <f t="shared" si="201"/>
        <v>36.770000000000003</v>
      </c>
      <c r="P2625" t="s">
        <v>8299</v>
      </c>
      <c r="Q2625" s="13" t="s">
        <v>8316</v>
      </c>
      <c r="R2625" t="s">
        <v>8352</v>
      </c>
      <c r="S2625" s="17">
        <f t="shared" si="202"/>
        <v>42692.256550925929</v>
      </c>
      <c r="T2625" s="17">
        <f t="shared" si="203"/>
        <v>42706.256550925929</v>
      </c>
      <c r="U2625" s="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7">
        <f t="shared" ref="O2626:O2689" si="206">IFERROR(ROUND(E2626/M2626,2),0)</f>
        <v>31.82</v>
      </c>
      <c r="P2626" t="s">
        <v>8299</v>
      </c>
      <c r="Q2626" s="13" t="s">
        <v>8316</v>
      </c>
      <c r="R2626" t="s">
        <v>8352</v>
      </c>
      <c r="S2626" s="17">
        <f t="shared" si="202"/>
        <v>41144.42155092593</v>
      </c>
      <c r="T2626" s="17">
        <f t="shared" si="203"/>
        <v>41165.42155092593</v>
      </c>
      <c r="U2626" s="25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7">
        <f t="shared" si="206"/>
        <v>27.58</v>
      </c>
      <c r="P2627" t="s">
        <v>8299</v>
      </c>
      <c r="Q2627" s="13" t="s">
        <v>8316</v>
      </c>
      <c r="R2627" t="s">
        <v>8352</v>
      </c>
      <c r="S2627" s="17">
        <f t="shared" ref="S2627:S2690" si="207">(((K2627/60)/60)/24)+DATE(1970,1,1)</f>
        <v>42658.810277777782</v>
      </c>
      <c r="T2627" s="17">
        <f t="shared" ref="T2627:T2690" si="208">(((J2627/60)/60)/24)+DATE(1970,1,1)</f>
        <v>42683.851944444439</v>
      </c>
      <c r="U2627" s="25">
        <f t="shared" si="204"/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7">
        <f t="shared" si="206"/>
        <v>56</v>
      </c>
      <c r="P2628" t="s">
        <v>8299</v>
      </c>
      <c r="Q2628" s="13" t="s">
        <v>8316</v>
      </c>
      <c r="R2628" t="s">
        <v>8352</v>
      </c>
      <c r="S2628" s="17">
        <f t="shared" si="207"/>
        <v>42128.628113425926</v>
      </c>
      <c r="T2628" s="17">
        <f t="shared" si="208"/>
        <v>42158.628113425926</v>
      </c>
      <c r="U2628" s="25">
        <f t="shared" ref="U2628:U2691" si="209">YEAR(S2628)</f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7">
        <f t="shared" si="206"/>
        <v>21.56</v>
      </c>
      <c r="P2629" t="s">
        <v>8299</v>
      </c>
      <c r="Q2629" s="13" t="s">
        <v>8316</v>
      </c>
      <c r="R2629" t="s">
        <v>8352</v>
      </c>
      <c r="S2629" s="17">
        <f t="shared" si="207"/>
        <v>42304.829409722224</v>
      </c>
      <c r="T2629" s="17">
        <f t="shared" si="208"/>
        <v>42334.871076388896</v>
      </c>
      <c r="U2629" s="25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7">
        <f t="shared" si="206"/>
        <v>44.1</v>
      </c>
      <c r="P2630" t="s">
        <v>8299</v>
      </c>
      <c r="Q2630" s="13" t="s">
        <v>8316</v>
      </c>
      <c r="R2630" t="s">
        <v>8352</v>
      </c>
      <c r="S2630" s="17">
        <f t="shared" si="207"/>
        <v>41953.966053240743</v>
      </c>
      <c r="T2630" s="17">
        <f t="shared" si="208"/>
        <v>41973.966053240743</v>
      </c>
      <c r="U2630" s="25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7">
        <f t="shared" si="206"/>
        <v>63.87</v>
      </c>
      <c r="P2631" t="s">
        <v>8299</v>
      </c>
      <c r="Q2631" s="13" t="s">
        <v>8316</v>
      </c>
      <c r="R2631" t="s">
        <v>8352</v>
      </c>
      <c r="S2631" s="17">
        <f t="shared" si="207"/>
        <v>42108.538449074069</v>
      </c>
      <c r="T2631" s="17">
        <f t="shared" si="208"/>
        <v>42138.538449074069</v>
      </c>
      <c r="U2631" s="25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7">
        <f t="shared" si="206"/>
        <v>38.99</v>
      </c>
      <c r="P2632" t="s">
        <v>8299</v>
      </c>
      <c r="Q2632" s="13" t="s">
        <v>8316</v>
      </c>
      <c r="R2632" t="s">
        <v>8352</v>
      </c>
      <c r="S2632" s="17">
        <f t="shared" si="207"/>
        <v>42524.105462962965</v>
      </c>
      <c r="T2632" s="17">
        <f t="shared" si="208"/>
        <v>42551.416666666672</v>
      </c>
      <c r="U2632" s="25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7">
        <f t="shared" si="206"/>
        <v>80.19</v>
      </c>
      <c r="P2633" t="s">
        <v>8299</v>
      </c>
      <c r="Q2633" s="13" t="s">
        <v>8316</v>
      </c>
      <c r="R2633" t="s">
        <v>8352</v>
      </c>
      <c r="S2633" s="17">
        <f t="shared" si="207"/>
        <v>42218.169293981482</v>
      </c>
      <c r="T2633" s="17">
        <f t="shared" si="208"/>
        <v>42246.169293981482</v>
      </c>
      <c r="U2633" s="25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7">
        <f t="shared" si="206"/>
        <v>34.9</v>
      </c>
      <c r="P2634" t="s">
        <v>8299</v>
      </c>
      <c r="Q2634" s="13" t="s">
        <v>8316</v>
      </c>
      <c r="R2634" t="s">
        <v>8352</v>
      </c>
      <c r="S2634" s="17">
        <f t="shared" si="207"/>
        <v>42494.061793981484</v>
      </c>
      <c r="T2634" s="17">
        <f t="shared" si="208"/>
        <v>42519.061793981484</v>
      </c>
      <c r="U2634" s="25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7">
        <f t="shared" si="206"/>
        <v>89.1</v>
      </c>
      <c r="P2635" t="s">
        <v>8299</v>
      </c>
      <c r="Q2635" s="13" t="s">
        <v>8316</v>
      </c>
      <c r="R2635" t="s">
        <v>8352</v>
      </c>
      <c r="S2635" s="17">
        <f t="shared" si="207"/>
        <v>41667.823287037041</v>
      </c>
      <c r="T2635" s="17">
        <f t="shared" si="208"/>
        <v>41697.958333333336</v>
      </c>
      <c r="U2635" s="2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7">
        <f t="shared" si="206"/>
        <v>39.44</v>
      </c>
      <c r="P2636" t="s">
        <v>8299</v>
      </c>
      <c r="Q2636" s="13" t="s">
        <v>8316</v>
      </c>
      <c r="R2636" t="s">
        <v>8352</v>
      </c>
      <c r="S2636" s="17">
        <f t="shared" si="207"/>
        <v>42612.656493055561</v>
      </c>
      <c r="T2636" s="17">
        <f t="shared" si="208"/>
        <v>42642.656493055561</v>
      </c>
      <c r="U2636" s="25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7">
        <f t="shared" si="206"/>
        <v>136.9</v>
      </c>
      <c r="P2637" t="s">
        <v>8299</v>
      </c>
      <c r="Q2637" s="13" t="s">
        <v>8316</v>
      </c>
      <c r="R2637" t="s">
        <v>8352</v>
      </c>
      <c r="S2637" s="17">
        <f t="shared" si="207"/>
        <v>42037.950937500005</v>
      </c>
      <c r="T2637" s="17">
        <f t="shared" si="208"/>
        <v>42072.909270833334</v>
      </c>
      <c r="U2637" s="25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7">
        <f t="shared" si="206"/>
        <v>37.46</v>
      </c>
      <c r="P2638" t="s">
        <v>8299</v>
      </c>
      <c r="Q2638" s="13" t="s">
        <v>8316</v>
      </c>
      <c r="R2638" t="s">
        <v>8352</v>
      </c>
      <c r="S2638" s="17">
        <f t="shared" si="207"/>
        <v>42636.614745370374</v>
      </c>
      <c r="T2638" s="17">
        <f t="shared" si="208"/>
        <v>42659.041666666672</v>
      </c>
      <c r="U2638" s="25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7">
        <f t="shared" si="206"/>
        <v>31.96</v>
      </c>
      <c r="P2639" t="s">
        <v>8299</v>
      </c>
      <c r="Q2639" s="13" t="s">
        <v>8316</v>
      </c>
      <c r="R2639" t="s">
        <v>8352</v>
      </c>
      <c r="S2639" s="17">
        <f t="shared" si="207"/>
        <v>42639.549479166672</v>
      </c>
      <c r="T2639" s="17">
        <f t="shared" si="208"/>
        <v>42655.549479166672</v>
      </c>
      <c r="U2639" s="25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7">
        <f t="shared" si="206"/>
        <v>25.21</v>
      </c>
      <c r="P2640" t="s">
        <v>8299</v>
      </c>
      <c r="Q2640" s="13" t="s">
        <v>8316</v>
      </c>
      <c r="R2640" t="s">
        <v>8352</v>
      </c>
      <c r="S2640" s="17">
        <f t="shared" si="207"/>
        <v>41989.913136574076</v>
      </c>
      <c r="T2640" s="17">
        <f t="shared" si="208"/>
        <v>42019.913136574076</v>
      </c>
      <c r="U2640" s="25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7">
        <f t="shared" si="206"/>
        <v>10.039999999999999</v>
      </c>
      <c r="P2641" t="s">
        <v>8299</v>
      </c>
      <c r="Q2641" s="13" t="s">
        <v>8316</v>
      </c>
      <c r="R2641" t="s">
        <v>8352</v>
      </c>
      <c r="S2641" s="17">
        <f t="shared" si="207"/>
        <v>42024.86513888889</v>
      </c>
      <c r="T2641" s="17">
        <f t="shared" si="208"/>
        <v>42054.86513888889</v>
      </c>
      <c r="U2641" s="25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7">
        <f t="shared" si="206"/>
        <v>45.94</v>
      </c>
      <c r="P2642" t="s">
        <v>8299</v>
      </c>
      <c r="Q2642" s="13" t="s">
        <v>8316</v>
      </c>
      <c r="R2642" t="s">
        <v>8352</v>
      </c>
      <c r="S2642" s="17">
        <f t="shared" si="207"/>
        <v>42103.160578703704</v>
      </c>
      <c r="T2642" s="17">
        <f t="shared" si="208"/>
        <v>42163.160578703704</v>
      </c>
      <c r="U2642" s="25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7">
        <f t="shared" si="206"/>
        <v>15</v>
      </c>
      <c r="P2643" t="s">
        <v>8299</v>
      </c>
      <c r="Q2643" s="13" t="s">
        <v>8316</v>
      </c>
      <c r="R2643" t="s">
        <v>8352</v>
      </c>
      <c r="S2643" s="17">
        <f t="shared" si="207"/>
        <v>41880.827118055553</v>
      </c>
      <c r="T2643" s="17">
        <f t="shared" si="208"/>
        <v>41897.839583333334</v>
      </c>
      <c r="U2643" s="25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7">
        <f t="shared" si="206"/>
        <v>0</v>
      </c>
      <c r="P2644" t="s">
        <v>8299</v>
      </c>
      <c r="Q2644" s="13" t="s">
        <v>8316</v>
      </c>
      <c r="R2644" t="s">
        <v>8352</v>
      </c>
      <c r="S2644" s="17">
        <f t="shared" si="207"/>
        <v>42536.246620370366</v>
      </c>
      <c r="T2644" s="17">
        <f t="shared" si="208"/>
        <v>42566.289583333331</v>
      </c>
      <c r="U2644" s="25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7">
        <f t="shared" si="206"/>
        <v>223.58</v>
      </c>
      <c r="P2645" t="s">
        <v>8299</v>
      </c>
      <c r="Q2645" s="13" t="s">
        <v>8316</v>
      </c>
      <c r="R2645" t="s">
        <v>8352</v>
      </c>
      <c r="S2645" s="17">
        <f t="shared" si="207"/>
        <v>42689.582349537035</v>
      </c>
      <c r="T2645" s="17">
        <f t="shared" si="208"/>
        <v>42725.332638888889</v>
      </c>
      <c r="U2645" s="2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7">
        <f t="shared" si="206"/>
        <v>39.479999999999997</v>
      </c>
      <c r="P2646" t="s">
        <v>8299</v>
      </c>
      <c r="Q2646" s="13" t="s">
        <v>8316</v>
      </c>
      <c r="R2646" t="s">
        <v>8352</v>
      </c>
      <c r="S2646" s="17">
        <f t="shared" si="207"/>
        <v>42774.792071759264</v>
      </c>
      <c r="T2646" s="17">
        <f t="shared" si="208"/>
        <v>42804.792071759264</v>
      </c>
      <c r="U2646" s="25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7">
        <f t="shared" si="206"/>
        <v>91.3</v>
      </c>
      <c r="P2647" t="s">
        <v>8299</v>
      </c>
      <c r="Q2647" s="13" t="s">
        <v>8316</v>
      </c>
      <c r="R2647" t="s">
        <v>8352</v>
      </c>
      <c r="S2647" s="17">
        <f t="shared" si="207"/>
        <v>41921.842627314814</v>
      </c>
      <c r="T2647" s="17">
        <f t="shared" si="208"/>
        <v>41951.884293981479</v>
      </c>
      <c r="U2647" s="25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7">
        <f t="shared" si="206"/>
        <v>78.67</v>
      </c>
      <c r="P2648" t="s">
        <v>8299</v>
      </c>
      <c r="Q2648" s="13" t="s">
        <v>8316</v>
      </c>
      <c r="R2648" t="s">
        <v>8352</v>
      </c>
      <c r="S2648" s="17">
        <f t="shared" si="207"/>
        <v>42226.313298611116</v>
      </c>
      <c r="T2648" s="17">
        <f t="shared" si="208"/>
        <v>42256.313298611116</v>
      </c>
      <c r="U2648" s="25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7">
        <f t="shared" si="206"/>
        <v>12</v>
      </c>
      <c r="P2649" t="s">
        <v>8299</v>
      </c>
      <c r="Q2649" s="13" t="s">
        <v>8316</v>
      </c>
      <c r="R2649" t="s">
        <v>8352</v>
      </c>
      <c r="S2649" s="17">
        <f t="shared" si="207"/>
        <v>42200.261793981481</v>
      </c>
      <c r="T2649" s="17">
        <f t="shared" si="208"/>
        <v>42230.261793981481</v>
      </c>
      <c r="U2649" s="25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7">
        <f t="shared" si="206"/>
        <v>17.670000000000002</v>
      </c>
      <c r="P2650" t="s">
        <v>8299</v>
      </c>
      <c r="Q2650" s="13" t="s">
        <v>8316</v>
      </c>
      <c r="R2650" t="s">
        <v>8352</v>
      </c>
      <c r="S2650" s="17">
        <f t="shared" si="207"/>
        <v>42408.714814814812</v>
      </c>
      <c r="T2650" s="17">
        <f t="shared" si="208"/>
        <v>42438.714814814812</v>
      </c>
      <c r="U2650" s="25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7">
        <f t="shared" si="206"/>
        <v>41.33</v>
      </c>
      <c r="P2651" t="s">
        <v>8299</v>
      </c>
      <c r="Q2651" s="13" t="s">
        <v>8316</v>
      </c>
      <c r="R2651" t="s">
        <v>8352</v>
      </c>
      <c r="S2651" s="17">
        <f t="shared" si="207"/>
        <v>42341.99700231482</v>
      </c>
      <c r="T2651" s="17">
        <f t="shared" si="208"/>
        <v>42401.99700231482</v>
      </c>
      <c r="U2651" s="25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7">
        <f t="shared" si="206"/>
        <v>71.599999999999994</v>
      </c>
      <c r="P2652" t="s">
        <v>8299</v>
      </c>
      <c r="Q2652" s="13" t="s">
        <v>8316</v>
      </c>
      <c r="R2652" t="s">
        <v>8352</v>
      </c>
      <c r="S2652" s="17">
        <f t="shared" si="207"/>
        <v>42695.624340277776</v>
      </c>
      <c r="T2652" s="17">
        <f t="shared" si="208"/>
        <v>42725.624340277776</v>
      </c>
      <c r="U2652" s="25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7">
        <f t="shared" si="206"/>
        <v>307.82</v>
      </c>
      <c r="P2653" t="s">
        <v>8299</v>
      </c>
      <c r="Q2653" s="13" t="s">
        <v>8316</v>
      </c>
      <c r="R2653" t="s">
        <v>8352</v>
      </c>
      <c r="S2653" s="17">
        <f t="shared" si="207"/>
        <v>42327.805659722217</v>
      </c>
      <c r="T2653" s="17">
        <f t="shared" si="208"/>
        <v>42355.805659722217</v>
      </c>
      <c r="U2653" s="25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7">
        <f t="shared" si="206"/>
        <v>80.45</v>
      </c>
      <c r="P2654" t="s">
        <v>8299</v>
      </c>
      <c r="Q2654" s="13" t="s">
        <v>8316</v>
      </c>
      <c r="R2654" t="s">
        <v>8352</v>
      </c>
      <c r="S2654" s="17">
        <f t="shared" si="207"/>
        <v>41953.158854166672</v>
      </c>
      <c r="T2654" s="17">
        <f t="shared" si="208"/>
        <v>41983.158854166672</v>
      </c>
      <c r="U2654" s="25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7">
        <f t="shared" si="206"/>
        <v>83.94</v>
      </c>
      <c r="P2655" t="s">
        <v>8299</v>
      </c>
      <c r="Q2655" s="13" t="s">
        <v>8316</v>
      </c>
      <c r="R2655" t="s">
        <v>8352</v>
      </c>
      <c r="S2655" s="17">
        <f t="shared" si="207"/>
        <v>41771.651932870373</v>
      </c>
      <c r="T2655" s="17">
        <f t="shared" si="208"/>
        <v>41803.166666666664</v>
      </c>
      <c r="U2655" s="2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7">
        <f t="shared" si="206"/>
        <v>8.5</v>
      </c>
      <c r="P2656" t="s">
        <v>8299</v>
      </c>
      <c r="Q2656" s="13" t="s">
        <v>8316</v>
      </c>
      <c r="R2656" t="s">
        <v>8352</v>
      </c>
      <c r="S2656" s="17">
        <f t="shared" si="207"/>
        <v>42055.600995370376</v>
      </c>
      <c r="T2656" s="17">
        <f t="shared" si="208"/>
        <v>42115.559328703705</v>
      </c>
      <c r="U2656" s="25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7">
        <f t="shared" si="206"/>
        <v>73.37</v>
      </c>
      <c r="P2657" t="s">
        <v>8299</v>
      </c>
      <c r="Q2657" s="13" t="s">
        <v>8316</v>
      </c>
      <c r="R2657" t="s">
        <v>8352</v>
      </c>
      <c r="S2657" s="17">
        <f t="shared" si="207"/>
        <v>42381.866284722222</v>
      </c>
      <c r="T2657" s="17">
        <f t="shared" si="208"/>
        <v>42409.833333333328</v>
      </c>
      <c r="U2657" s="25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7">
        <f t="shared" si="206"/>
        <v>112.86</v>
      </c>
      <c r="P2658" t="s">
        <v>8299</v>
      </c>
      <c r="Q2658" s="13" t="s">
        <v>8316</v>
      </c>
      <c r="R2658" t="s">
        <v>8352</v>
      </c>
      <c r="S2658" s="17">
        <f t="shared" si="207"/>
        <v>42767.688518518517</v>
      </c>
      <c r="T2658" s="17">
        <f t="shared" si="208"/>
        <v>42806.791666666672</v>
      </c>
      <c r="U2658" s="25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7">
        <f t="shared" si="206"/>
        <v>95.28</v>
      </c>
      <c r="P2659" t="s">
        <v>8299</v>
      </c>
      <c r="Q2659" s="13" t="s">
        <v>8316</v>
      </c>
      <c r="R2659" t="s">
        <v>8352</v>
      </c>
      <c r="S2659" s="17">
        <f t="shared" si="207"/>
        <v>42551.928854166668</v>
      </c>
      <c r="T2659" s="17">
        <f t="shared" si="208"/>
        <v>42585.0625</v>
      </c>
      <c r="U2659" s="25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7">
        <f t="shared" si="206"/>
        <v>22.75</v>
      </c>
      <c r="P2660" t="s">
        <v>8299</v>
      </c>
      <c r="Q2660" s="13" t="s">
        <v>8316</v>
      </c>
      <c r="R2660" t="s">
        <v>8352</v>
      </c>
      <c r="S2660" s="17">
        <f t="shared" si="207"/>
        <v>42551.884189814817</v>
      </c>
      <c r="T2660" s="17">
        <f t="shared" si="208"/>
        <v>42581.884189814817</v>
      </c>
      <c r="U2660" s="25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7">
        <f t="shared" si="206"/>
        <v>133.30000000000001</v>
      </c>
      <c r="P2661" t="s">
        <v>8299</v>
      </c>
      <c r="Q2661" s="13" t="s">
        <v>8316</v>
      </c>
      <c r="R2661" t="s">
        <v>8352</v>
      </c>
      <c r="S2661" s="17">
        <f t="shared" si="207"/>
        <v>42082.069560185191</v>
      </c>
      <c r="T2661" s="17">
        <f t="shared" si="208"/>
        <v>42112.069560185191</v>
      </c>
      <c r="U2661" s="25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7">
        <f t="shared" si="206"/>
        <v>3.8</v>
      </c>
      <c r="P2662" t="s">
        <v>8299</v>
      </c>
      <c r="Q2662" s="13" t="s">
        <v>8316</v>
      </c>
      <c r="R2662" t="s">
        <v>8352</v>
      </c>
      <c r="S2662" s="17">
        <f t="shared" si="207"/>
        <v>42272.713171296295</v>
      </c>
      <c r="T2662" s="17">
        <f t="shared" si="208"/>
        <v>42332.754837962959</v>
      </c>
      <c r="U2662" s="25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7">
        <f t="shared" si="206"/>
        <v>85.75</v>
      </c>
      <c r="P2663" t="s">
        <v>8300</v>
      </c>
      <c r="Q2663" s="13" t="s">
        <v>8316</v>
      </c>
      <c r="R2663" t="s">
        <v>8353</v>
      </c>
      <c r="S2663" s="17">
        <f t="shared" si="207"/>
        <v>41542.958449074074</v>
      </c>
      <c r="T2663" s="17">
        <f t="shared" si="208"/>
        <v>41572.958449074074</v>
      </c>
      <c r="U2663" s="25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7">
        <f t="shared" si="206"/>
        <v>267</v>
      </c>
      <c r="P2664" t="s">
        <v>8300</v>
      </c>
      <c r="Q2664" s="13" t="s">
        <v>8316</v>
      </c>
      <c r="R2664" t="s">
        <v>8353</v>
      </c>
      <c r="S2664" s="17">
        <f t="shared" si="207"/>
        <v>42207.746678240743</v>
      </c>
      <c r="T2664" s="17">
        <f t="shared" si="208"/>
        <v>42237.746678240743</v>
      </c>
      <c r="U2664" s="25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7">
        <f t="shared" si="206"/>
        <v>373.56</v>
      </c>
      <c r="P2665" t="s">
        <v>8300</v>
      </c>
      <c r="Q2665" s="13" t="s">
        <v>8316</v>
      </c>
      <c r="R2665" t="s">
        <v>8353</v>
      </c>
      <c r="S2665" s="17">
        <f t="shared" si="207"/>
        <v>42222.622766203705</v>
      </c>
      <c r="T2665" s="17">
        <f t="shared" si="208"/>
        <v>42251.625</v>
      </c>
      <c r="U2665" s="2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7">
        <f t="shared" si="206"/>
        <v>174.04</v>
      </c>
      <c r="P2666" t="s">
        <v>8300</v>
      </c>
      <c r="Q2666" s="13" t="s">
        <v>8316</v>
      </c>
      <c r="R2666" t="s">
        <v>8353</v>
      </c>
      <c r="S2666" s="17">
        <f t="shared" si="207"/>
        <v>42313.02542824074</v>
      </c>
      <c r="T2666" s="17">
        <f t="shared" si="208"/>
        <v>42347.290972222225</v>
      </c>
      <c r="U2666" s="25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7">
        <f t="shared" si="206"/>
        <v>93.7</v>
      </c>
      <c r="P2667" t="s">
        <v>8300</v>
      </c>
      <c r="Q2667" s="13" t="s">
        <v>8316</v>
      </c>
      <c r="R2667" t="s">
        <v>8353</v>
      </c>
      <c r="S2667" s="17">
        <f t="shared" si="207"/>
        <v>42083.895532407405</v>
      </c>
      <c r="T2667" s="17">
        <f t="shared" si="208"/>
        <v>42128.895532407405</v>
      </c>
      <c r="U2667" s="25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7">
        <f t="shared" si="206"/>
        <v>77.33</v>
      </c>
      <c r="P2668" t="s">
        <v>8300</v>
      </c>
      <c r="Q2668" s="13" t="s">
        <v>8316</v>
      </c>
      <c r="R2668" t="s">
        <v>8353</v>
      </c>
      <c r="S2668" s="17">
        <f t="shared" si="207"/>
        <v>42235.764340277776</v>
      </c>
      <c r="T2668" s="17">
        <f t="shared" si="208"/>
        <v>42272.875</v>
      </c>
      <c r="U2668" s="25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7">
        <f t="shared" si="206"/>
        <v>92.22</v>
      </c>
      <c r="P2669" t="s">
        <v>8300</v>
      </c>
      <c r="Q2669" s="13" t="s">
        <v>8316</v>
      </c>
      <c r="R2669" t="s">
        <v>8353</v>
      </c>
      <c r="S2669" s="17">
        <f t="shared" si="207"/>
        <v>42380.926111111112</v>
      </c>
      <c r="T2669" s="17">
        <f t="shared" si="208"/>
        <v>42410.926111111112</v>
      </c>
      <c r="U2669" s="25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7">
        <f t="shared" si="206"/>
        <v>60.96</v>
      </c>
      <c r="P2670" t="s">
        <v>8300</v>
      </c>
      <c r="Q2670" s="13" t="s">
        <v>8316</v>
      </c>
      <c r="R2670" t="s">
        <v>8353</v>
      </c>
      <c r="S2670" s="17">
        <f t="shared" si="207"/>
        <v>42275.588715277772</v>
      </c>
      <c r="T2670" s="17">
        <f t="shared" si="208"/>
        <v>42317.60555555555</v>
      </c>
      <c r="U2670" s="25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7">
        <f t="shared" si="206"/>
        <v>91</v>
      </c>
      <c r="P2671" t="s">
        <v>8300</v>
      </c>
      <c r="Q2671" s="13" t="s">
        <v>8316</v>
      </c>
      <c r="R2671" t="s">
        <v>8353</v>
      </c>
      <c r="S2671" s="17">
        <f t="shared" si="207"/>
        <v>42319.035833333335</v>
      </c>
      <c r="T2671" s="17">
        <f t="shared" si="208"/>
        <v>42379.035833333335</v>
      </c>
      <c r="U2671" s="25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7">
        <f t="shared" si="206"/>
        <v>41.58</v>
      </c>
      <c r="P2672" t="s">
        <v>8300</v>
      </c>
      <c r="Q2672" s="13" t="s">
        <v>8316</v>
      </c>
      <c r="R2672" t="s">
        <v>8353</v>
      </c>
      <c r="S2672" s="17">
        <f t="shared" si="207"/>
        <v>41821.020601851851</v>
      </c>
      <c r="T2672" s="17">
        <f t="shared" si="208"/>
        <v>41849.020601851851</v>
      </c>
      <c r="U2672" s="25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7">
        <f t="shared" si="206"/>
        <v>33.76</v>
      </c>
      <c r="P2673" t="s">
        <v>8300</v>
      </c>
      <c r="Q2673" s="13" t="s">
        <v>8316</v>
      </c>
      <c r="R2673" t="s">
        <v>8353</v>
      </c>
      <c r="S2673" s="17">
        <f t="shared" si="207"/>
        <v>41962.749027777783</v>
      </c>
      <c r="T2673" s="17">
        <f t="shared" si="208"/>
        <v>41992.818055555559</v>
      </c>
      <c r="U2673" s="25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7">
        <f t="shared" si="206"/>
        <v>70.62</v>
      </c>
      <c r="P2674" t="s">
        <v>8300</v>
      </c>
      <c r="Q2674" s="13" t="s">
        <v>8316</v>
      </c>
      <c r="R2674" t="s">
        <v>8353</v>
      </c>
      <c r="S2674" s="17">
        <f t="shared" si="207"/>
        <v>42344.884143518517</v>
      </c>
      <c r="T2674" s="17">
        <f t="shared" si="208"/>
        <v>42366.25</v>
      </c>
      <c r="U2674" s="25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7">
        <f t="shared" si="206"/>
        <v>167.15</v>
      </c>
      <c r="P2675" t="s">
        <v>8300</v>
      </c>
      <c r="Q2675" s="13" t="s">
        <v>8316</v>
      </c>
      <c r="R2675" t="s">
        <v>8353</v>
      </c>
      <c r="S2675" s="17">
        <f t="shared" si="207"/>
        <v>41912.541655092595</v>
      </c>
      <c r="T2675" s="17">
        <f t="shared" si="208"/>
        <v>41941.947916666664</v>
      </c>
      <c r="U2675" s="2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7">
        <f t="shared" si="206"/>
        <v>128.62</v>
      </c>
      <c r="P2676" t="s">
        <v>8300</v>
      </c>
      <c r="Q2676" s="13" t="s">
        <v>8316</v>
      </c>
      <c r="R2676" t="s">
        <v>8353</v>
      </c>
      <c r="S2676" s="17">
        <f t="shared" si="207"/>
        <v>42529.632754629631</v>
      </c>
      <c r="T2676" s="17">
        <f t="shared" si="208"/>
        <v>42556.207638888889</v>
      </c>
      <c r="U2676" s="25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7">
        <f t="shared" si="206"/>
        <v>65.41</v>
      </c>
      <c r="P2677" t="s">
        <v>8300</v>
      </c>
      <c r="Q2677" s="13" t="s">
        <v>8316</v>
      </c>
      <c r="R2677" t="s">
        <v>8353</v>
      </c>
      <c r="S2677" s="17">
        <f t="shared" si="207"/>
        <v>41923.857511574075</v>
      </c>
      <c r="T2677" s="17">
        <f t="shared" si="208"/>
        <v>41953.899178240739</v>
      </c>
      <c r="U2677" s="25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7">
        <f t="shared" si="206"/>
        <v>117.56</v>
      </c>
      <c r="P2678" t="s">
        <v>8300</v>
      </c>
      <c r="Q2678" s="13" t="s">
        <v>8316</v>
      </c>
      <c r="R2678" t="s">
        <v>8353</v>
      </c>
      <c r="S2678" s="17">
        <f t="shared" si="207"/>
        <v>42482.624699074076</v>
      </c>
      <c r="T2678" s="17">
        <f t="shared" si="208"/>
        <v>42512.624699074076</v>
      </c>
      <c r="U2678" s="25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7">
        <f t="shared" si="206"/>
        <v>126.48</v>
      </c>
      <c r="P2679" t="s">
        <v>8300</v>
      </c>
      <c r="Q2679" s="13" t="s">
        <v>8316</v>
      </c>
      <c r="R2679" t="s">
        <v>8353</v>
      </c>
      <c r="S2679" s="17">
        <f t="shared" si="207"/>
        <v>41793.029432870368</v>
      </c>
      <c r="T2679" s="17">
        <f t="shared" si="208"/>
        <v>41823.029432870368</v>
      </c>
      <c r="U2679" s="25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7">
        <f t="shared" si="206"/>
        <v>550</v>
      </c>
      <c r="P2680" t="s">
        <v>8300</v>
      </c>
      <c r="Q2680" s="13" t="s">
        <v>8316</v>
      </c>
      <c r="R2680" t="s">
        <v>8353</v>
      </c>
      <c r="S2680" s="17">
        <f t="shared" si="207"/>
        <v>42241.798206018517</v>
      </c>
      <c r="T2680" s="17">
        <f t="shared" si="208"/>
        <v>42271.798206018517</v>
      </c>
      <c r="U2680" s="25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7">
        <f t="shared" si="206"/>
        <v>44</v>
      </c>
      <c r="P2681" t="s">
        <v>8300</v>
      </c>
      <c r="Q2681" s="13" t="s">
        <v>8316</v>
      </c>
      <c r="R2681" t="s">
        <v>8353</v>
      </c>
      <c r="S2681" s="17">
        <f t="shared" si="207"/>
        <v>42033.001087962963</v>
      </c>
      <c r="T2681" s="17">
        <f t="shared" si="208"/>
        <v>42063.001087962963</v>
      </c>
      <c r="U2681" s="25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7">
        <f t="shared" si="206"/>
        <v>69</v>
      </c>
      <c r="P2682" t="s">
        <v>8300</v>
      </c>
      <c r="Q2682" s="13" t="s">
        <v>8316</v>
      </c>
      <c r="R2682" t="s">
        <v>8353</v>
      </c>
      <c r="S2682" s="17">
        <f t="shared" si="207"/>
        <v>42436.211701388893</v>
      </c>
      <c r="T2682" s="17">
        <f t="shared" si="208"/>
        <v>42466.170034722221</v>
      </c>
      <c r="U2682" s="25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7">
        <f t="shared" si="206"/>
        <v>27.5</v>
      </c>
      <c r="P2683" t="s">
        <v>8282</v>
      </c>
      <c r="Q2683" s="13" t="s">
        <v>8333</v>
      </c>
      <c r="R2683" t="s">
        <v>8334</v>
      </c>
      <c r="S2683" s="17">
        <f t="shared" si="207"/>
        <v>41805.895254629628</v>
      </c>
      <c r="T2683" s="17">
        <f t="shared" si="208"/>
        <v>41830.895254629628</v>
      </c>
      <c r="U2683" s="25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7">
        <f t="shared" si="206"/>
        <v>84.9</v>
      </c>
      <c r="P2684" t="s">
        <v>8282</v>
      </c>
      <c r="Q2684" s="13" t="s">
        <v>8333</v>
      </c>
      <c r="R2684" t="s">
        <v>8334</v>
      </c>
      <c r="S2684" s="17">
        <f t="shared" si="207"/>
        <v>41932.871990740743</v>
      </c>
      <c r="T2684" s="17">
        <f t="shared" si="208"/>
        <v>41965.249305555553</v>
      </c>
      <c r="U2684" s="25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7">
        <f t="shared" si="206"/>
        <v>12</v>
      </c>
      <c r="P2685" t="s">
        <v>8282</v>
      </c>
      <c r="Q2685" s="13" t="s">
        <v>8333</v>
      </c>
      <c r="R2685" t="s">
        <v>8334</v>
      </c>
      <c r="S2685" s="17">
        <f t="shared" si="207"/>
        <v>42034.75509259259</v>
      </c>
      <c r="T2685" s="17">
        <f t="shared" si="208"/>
        <v>42064.75509259259</v>
      </c>
      <c r="U2685" s="2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7">
        <f t="shared" si="206"/>
        <v>200</v>
      </c>
      <c r="P2686" t="s">
        <v>8282</v>
      </c>
      <c r="Q2686" s="13" t="s">
        <v>8333</v>
      </c>
      <c r="R2686" t="s">
        <v>8334</v>
      </c>
      <c r="S2686" s="17">
        <f t="shared" si="207"/>
        <v>41820.914641203701</v>
      </c>
      <c r="T2686" s="17">
        <f t="shared" si="208"/>
        <v>41860.914641203701</v>
      </c>
      <c r="U2686" s="25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7">
        <f t="shared" si="206"/>
        <v>10</v>
      </c>
      <c r="P2687" t="s">
        <v>8282</v>
      </c>
      <c r="Q2687" s="13" t="s">
        <v>8333</v>
      </c>
      <c r="R2687" t="s">
        <v>8334</v>
      </c>
      <c r="S2687" s="17">
        <f t="shared" si="207"/>
        <v>42061.69594907407</v>
      </c>
      <c r="T2687" s="17">
        <f t="shared" si="208"/>
        <v>42121.654282407413</v>
      </c>
      <c r="U2687" s="25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7">
        <f t="shared" si="206"/>
        <v>0</v>
      </c>
      <c r="P2688" t="s">
        <v>8282</v>
      </c>
      <c r="Q2688" s="13" t="s">
        <v>8333</v>
      </c>
      <c r="R2688" t="s">
        <v>8334</v>
      </c>
      <c r="S2688" s="17">
        <f t="shared" si="207"/>
        <v>41892.974803240737</v>
      </c>
      <c r="T2688" s="17">
        <f t="shared" si="208"/>
        <v>41912.974803240737</v>
      </c>
      <c r="U2688" s="25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7">
        <f t="shared" si="206"/>
        <v>0</v>
      </c>
      <c r="P2689" t="s">
        <v>8282</v>
      </c>
      <c r="Q2689" s="13" t="s">
        <v>8333</v>
      </c>
      <c r="R2689" t="s">
        <v>8334</v>
      </c>
      <c r="S2689" s="17">
        <f t="shared" si="207"/>
        <v>42154.64025462963</v>
      </c>
      <c r="T2689" s="17">
        <f t="shared" si="208"/>
        <v>42184.64025462963</v>
      </c>
      <c r="U2689" s="25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7">
        <f t="shared" ref="O2690:O2753" si="211">IFERROR(ROUND(E2690/M2690,2),0)</f>
        <v>5.29</v>
      </c>
      <c r="P2690" t="s">
        <v>8282</v>
      </c>
      <c r="Q2690" s="13" t="s">
        <v>8333</v>
      </c>
      <c r="R2690" t="s">
        <v>8334</v>
      </c>
      <c r="S2690" s="17">
        <f t="shared" si="207"/>
        <v>42028.118865740747</v>
      </c>
      <c r="T2690" s="17">
        <f t="shared" si="208"/>
        <v>42059.125</v>
      </c>
      <c r="U2690" s="25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7">
        <f t="shared" si="211"/>
        <v>1</v>
      </c>
      <c r="P2691" t="s">
        <v>8282</v>
      </c>
      <c r="Q2691" s="13" t="s">
        <v>8333</v>
      </c>
      <c r="R2691" t="s">
        <v>8334</v>
      </c>
      <c r="S2691" s="17">
        <f t="shared" ref="S2691:S2754" si="212">(((K2691/60)/60)/24)+DATE(1970,1,1)</f>
        <v>42551.961689814809</v>
      </c>
      <c r="T2691" s="17">
        <f t="shared" ref="T2691:T2754" si="213">(((J2691/60)/60)/24)+DATE(1970,1,1)</f>
        <v>42581.961689814809</v>
      </c>
      <c r="U2691" s="25">
        <f t="shared" si="209"/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7">
        <f t="shared" si="211"/>
        <v>72.760000000000005</v>
      </c>
      <c r="P2692" t="s">
        <v>8282</v>
      </c>
      <c r="Q2692" s="13" t="s">
        <v>8333</v>
      </c>
      <c r="R2692" t="s">
        <v>8334</v>
      </c>
      <c r="S2692" s="17">
        <f t="shared" si="212"/>
        <v>42113.105046296296</v>
      </c>
      <c r="T2692" s="17">
        <f t="shared" si="213"/>
        <v>42158.105046296296</v>
      </c>
      <c r="U2692" s="25">
        <f t="shared" ref="U2692:U2755" si="214">YEAR(S2692)</f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7">
        <f t="shared" si="211"/>
        <v>17.5</v>
      </c>
      <c r="P2693" t="s">
        <v>8282</v>
      </c>
      <c r="Q2693" s="13" t="s">
        <v>8333</v>
      </c>
      <c r="R2693" t="s">
        <v>8334</v>
      </c>
      <c r="S2693" s="17">
        <f t="shared" si="212"/>
        <v>42089.724039351851</v>
      </c>
      <c r="T2693" s="17">
        <f t="shared" si="213"/>
        <v>42134.724039351851</v>
      </c>
      <c r="U2693" s="25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7">
        <f t="shared" si="211"/>
        <v>25</v>
      </c>
      <c r="P2694" t="s">
        <v>8282</v>
      </c>
      <c r="Q2694" s="13" t="s">
        <v>8333</v>
      </c>
      <c r="R2694" t="s">
        <v>8334</v>
      </c>
      <c r="S2694" s="17">
        <f t="shared" si="212"/>
        <v>42058.334027777775</v>
      </c>
      <c r="T2694" s="17">
        <f t="shared" si="213"/>
        <v>42088.292361111111</v>
      </c>
      <c r="U2694" s="25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7">
        <f t="shared" si="211"/>
        <v>13.33</v>
      </c>
      <c r="P2695" t="s">
        <v>8282</v>
      </c>
      <c r="Q2695" s="13" t="s">
        <v>8333</v>
      </c>
      <c r="R2695" t="s">
        <v>8334</v>
      </c>
      <c r="S2695" s="17">
        <f t="shared" si="212"/>
        <v>41834.138495370367</v>
      </c>
      <c r="T2695" s="17">
        <f t="shared" si="213"/>
        <v>41864.138495370367</v>
      </c>
      <c r="U2695" s="2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7">
        <f t="shared" si="211"/>
        <v>1</v>
      </c>
      <c r="P2696" t="s">
        <v>8282</v>
      </c>
      <c r="Q2696" s="13" t="s">
        <v>8333</v>
      </c>
      <c r="R2696" t="s">
        <v>8334</v>
      </c>
      <c r="S2696" s="17">
        <f t="shared" si="212"/>
        <v>41878.140497685185</v>
      </c>
      <c r="T2696" s="17">
        <f t="shared" si="213"/>
        <v>41908.140497685185</v>
      </c>
      <c r="U2696" s="25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7">
        <f t="shared" si="211"/>
        <v>23.67</v>
      </c>
      <c r="P2697" t="s">
        <v>8282</v>
      </c>
      <c r="Q2697" s="13" t="s">
        <v>8333</v>
      </c>
      <c r="R2697" t="s">
        <v>8334</v>
      </c>
      <c r="S2697" s="17">
        <f t="shared" si="212"/>
        <v>42048.181921296295</v>
      </c>
      <c r="T2697" s="17">
        <f t="shared" si="213"/>
        <v>42108.14025462963</v>
      </c>
      <c r="U2697" s="25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7">
        <f t="shared" si="211"/>
        <v>89.21</v>
      </c>
      <c r="P2698" t="s">
        <v>8282</v>
      </c>
      <c r="Q2698" s="13" t="s">
        <v>8333</v>
      </c>
      <c r="R2698" t="s">
        <v>8334</v>
      </c>
      <c r="S2698" s="17">
        <f t="shared" si="212"/>
        <v>41964.844444444447</v>
      </c>
      <c r="T2698" s="17">
        <f t="shared" si="213"/>
        <v>41998.844444444447</v>
      </c>
      <c r="U2698" s="25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7">
        <f t="shared" si="211"/>
        <v>116.56</v>
      </c>
      <c r="P2699" t="s">
        <v>8282</v>
      </c>
      <c r="Q2699" s="13" t="s">
        <v>8333</v>
      </c>
      <c r="R2699" t="s">
        <v>8334</v>
      </c>
      <c r="S2699" s="17">
        <f t="shared" si="212"/>
        <v>42187.940081018518</v>
      </c>
      <c r="T2699" s="17">
        <f t="shared" si="213"/>
        <v>42218.916666666672</v>
      </c>
      <c r="U2699" s="25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7">
        <f t="shared" si="211"/>
        <v>13.01</v>
      </c>
      <c r="P2700" t="s">
        <v>8282</v>
      </c>
      <c r="Q2700" s="13" t="s">
        <v>8333</v>
      </c>
      <c r="R2700" t="s">
        <v>8334</v>
      </c>
      <c r="S2700" s="17">
        <f t="shared" si="212"/>
        <v>41787.898240740738</v>
      </c>
      <c r="T2700" s="17">
        <f t="shared" si="213"/>
        <v>41817.898240740738</v>
      </c>
      <c r="U2700" s="25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7">
        <f t="shared" si="211"/>
        <v>0</v>
      </c>
      <c r="P2701" t="s">
        <v>8282</v>
      </c>
      <c r="Q2701" s="13" t="s">
        <v>8333</v>
      </c>
      <c r="R2701" t="s">
        <v>8334</v>
      </c>
      <c r="S2701" s="17">
        <f t="shared" si="212"/>
        <v>41829.896562499998</v>
      </c>
      <c r="T2701" s="17">
        <f t="shared" si="213"/>
        <v>41859.896562499998</v>
      </c>
      <c r="U2701" s="25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7">
        <f t="shared" si="211"/>
        <v>17.5</v>
      </c>
      <c r="P2702" t="s">
        <v>8282</v>
      </c>
      <c r="Q2702" s="13" t="s">
        <v>8333</v>
      </c>
      <c r="R2702" t="s">
        <v>8334</v>
      </c>
      <c r="S2702" s="17">
        <f t="shared" si="212"/>
        <v>41870.87467592593</v>
      </c>
      <c r="T2702" s="17">
        <f t="shared" si="213"/>
        <v>41900.87467592593</v>
      </c>
      <c r="U2702" s="25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7">
        <f t="shared" si="211"/>
        <v>34.130000000000003</v>
      </c>
      <c r="P2703" t="s">
        <v>8301</v>
      </c>
      <c r="Q2703" s="13" t="s">
        <v>8314</v>
      </c>
      <c r="R2703" t="s">
        <v>8354</v>
      </c>
      <c r="S2703" s="17">
        <f t="shared" si="212"/>
        <v>42801.774699074071</v>
      </c>
      <c r="T2703" s="17">
        <f t="shared" si="213"/>
        <v>42832.733032407406</v>
      </c>
      <c r="U2703" s="25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7">
        <f t="shared" si="211"/>
        <v>132.35</v>
      </c>
      <c r="P2704" t="s">
        <v>8301</v>
      </c>
      <c r="Q2704" s="13" t="s">
        <v>8314</v>
      </c>
      <c r="R2704" t="s">
        <v>8354</v>
      </c>
      <c r="S2704" s="17">
        <f t="shared" si="212"/>
        <v>42800.801817129628</v>
      </c>
      <c r="T2704" s="17">
        <f t="shared" si="213"/>
        <v>42830.760150462964</v>
      </c>
      <c r="U2704" s="25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7">
        <f t="shared" si="211"/>
        <v>922.22</v>
      </c>
      <c r="P2705" t="s">
        <v>8301</v>
      </c>
      <c r="Q2705" s="13" t="s">
        <v>8314</v>
      </c>
      <c r="R2705" t="s">
        <v>8354</v>
      </c>
      <c r="S2705" s="17">
        <f t="shared" si="212"/>
        <v>42756.690162037034</v>
      </c>
      <c r="T2705" s="17">
        <f t="shared" si="213"/>
        <v>42816.648495370369</v>
      </c>
      <c r="U2705" s="2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7">
        <f t="shared" si="211"/>
        <v>163.57</v>
      </c>
      <c r="P2706" t="s">
        <v>8301</v>
      </c>
      <c r="Q2706" s="13" t="s">
        <v>8314</v>
      </c>
      <c r="R2706" t="s">
        <v>8354</v>
      </c>
      <c r="S2706" s="17">
        <f t="shared" si="212"/>
        <v>42787.862430555557</v>
      </c>
      <c r="T2706" s="17">
        <f t="shared" si="213"/>
        <v>42830.820763888885</v>
      </c>
      <c r="U2706" s="25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7">
        <f t="shared" si="211"/>
        <v>217.38</v>
      </c>
      <c r="P2707" t="s">
        <v>8301</v>
      </c>
      <c r="Q2707" s="13" t="s">
        <v>8314</v>
      </c>
      <c r="R2707" t="s">
        <v>8354</v>
      </c>
      <c r="S2707" s="17">
        <f t="shared" si="212"/>
        <v>42773.916180555556</v>
      </c>
      <c r="T2707" s="17">
        <f t="shared" si="213"/>
        <v>42818.874513888892</v>
      </c>
      <c r="U2707" s="25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7">
        <f t="shared" si="211"/>
        <v>149.44</v>
      </c>
      <c r="P2708" t="s">
        <v>8301</v>
      </c>
      <c r="Q2708" s="13" t="s">
        <v>8314</v>
      </c>
      <c r="R2708" t="s">
        <v>8354</v>
      </c>
      <c r="S2708" s="17">
        <f t="shared" si="212"/>
        <v>41899.294942129629</v>
      </c>
      <c r="T2708" s="17">
        <f t="shared" si="213"/>
        <v>41928.290972222225</v>
      </c>
      <c r="U2708" s="25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7">
        <f t="shared" si="211"/>
        <v>71.239999999999995</v>
      </c>
      <c r="P2709" t="s">
        <v>8301</v>
      </c>
      <c r="Q2709" s="13" t="s">
        <v>8314</v>
      </c>
      <c r="R2709" t="s">
        <v>8354</v>
      </c>
      <c r="S2709" s="17">
        <f t="shared" si="212"/>
        <v>41391.782905092594</v>
      </c>
      <c r="T2709" s="17">
        <f t="shared" si="213"/>
        <v>41421.290972222225</v>
      </c>
      <c r="U2709" s="25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7">
        <f t="shared" si="211"/>
        <v>44.46</v>
      </c>
      <c r="P2710" t="s">
        <v>8301</v>
      </c>
      <c r="Q2710" s="13" t="s">
        <v>8314</v>
      </c>
      <c r="R2710" t="s">
        <v>8354</v>
      </c>
      <c r="S2710" s="17">
        <f t="shared" si="212"/>
        <v>42512.698217592595</v>
      </c>
      <c r="T2710" s="17">
        <f t="shared" si="213"/>
        <v>42572.698217592595</v>
      </c>
      <c r="U2710" s="25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7">
        <f t="shared" si="211"/>
        <v>164.94</v>
      </c>
      <c r="P2711" t="s">
        <v>8301</v>
      </c>
      <c r="Q2711" s="13" t="s">
        <v>8314</v>
      </c>
      <c r="R2711" t="s">
        <v>8354</v>
      </c>
      <c r="S2711" s="17">
        <f t="shared" si="212"/>
        <v>42612.149780092594</v>
      </c>
      <c r="T2711" s="17">
        <f t="shared" si="213"/>
        <v>42647.165972222225</v>
      </c>
      <c r="U2711" s="25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7">
        <f t="shared" si="211"/>
        <v>84.87</v>
      </c>
      <c r="P2712" t="s">
        <v>8301</v>
      </c>
      <c r="Q2712" s="13" t="s">
        <v>8314</v>
      </c>
      <c r="R2712" t="s">
        <v>8354</v>
      </c>
      <c r="S2712" s="17">
        <f t="shared" si="212"/>
        <v>41828.229490740741</v>
      </c>
      <c r="T2712" s="17">
        <f t="shared" si="213"/>
        <v>41860.083333333336</v>
      </c>
      <c r="U2712" s="25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7">
        <f t="shared" si="211"/>
        <v>53.95</v>
      </c>
      <c r="P2713" t="s">
        <v>8301</v>
      </c>
      <c r="Q2713" s="13" t="s">
        <v>8314</v>
      </c>
      <c r="R2713" t="s">
        <v>8354</v>
      </c>
      <c r="S2713" s="17">
        <f t="shared" si="212"/>
        <v>41780.745254629634</v>
      </c>
      <c r="T2713" s="17">
        <f t="shared" si="213"/>
        <v>41810.917361111111</v>
      </c>
      <c r="U2713" s="25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7">
        <f t="shared" si="211"/>
        <v>50.53</v>
      </c>
      <c r="P2714" t="s">
        <v>8301</v>
      </c>
      <c r="Q2714" s="13" t="s">
        <v>8314</v>
      </c>
      <c r="R2714" t="s">
        <v>8354</v>
      </c>
      <c r="S2714" s="17">
        <f t="shared" si="212"/>
        <v>41432.062037037038</v>
      </c>
      <c r="T2714" s="17">
        <f t="shared" si="213"/>
        <v>41468.75</v>
      </c>
      <c r="U2714" s="25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7">
        <f t="shared" si="211"/>
        <v>108</v>
      </c>
      <c r="P2715" t="s">
        <v>8301</v>
      </c>
      <c r="Q2715" s="13" t="s">
        <v>8314</v>
      </c>
      <c r="R2715" t="s">
        <v>8354</v>
      </c>
      <c r="S2715" s="17">
        <f t="shared" si="212"/>
        <v>42322.653749999998</v>
      </c>
      <c r="T2715" s="17">
        <f t="shared" si="213"/>
        <v>42362.653749999998</v>
      </c>
      <c r="U2715" s="2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7">
        <f t="shared" si="211"/>
        <v>95.37</v>
      </c>
      <c r="P2716" t="s">
        <v>8301</v>
      </c>
      <c r="Q2716" s="13" t="s">
        <v>8314</v>
      </c>
      <c r="R2716" t="s">
        <v>8354</v>
      </c>
      <c r="S2716" s="17">
        <f t="shared" si="212"/>
        <v>42629.655046296291</v>
      </c>
      <c r="T2716" s="17">
        <f t="shared" si="213"/>
        <v>42657.958333333328</v>
      </c>
      <c r="U2716" s="25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7">
        <f t="shared" si="211"/>
        <v>57.63</v>
      </c>
      <c r="P2717" t="s">
        <v>8301</v>
      </c>
      <c r="Q2717" s="13" t="s">
        <v>8314</v>
      </c>
      <c r="R2717" t="s">
        <v>8354</v>
      </c>
      <c r="S2717" s="17">
        <f t="shared" si="212"/>
        <v>42387.398472222223</v>
      </c>
      <c r="T2717" s="17">
        <f t="shared" si="213"/>
        <v>42421.398472222223</v>
      </c>
      <c r="U2717" s="25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7">
        <f t="shared" si="211"/>
        <v>64.16</v>
      </c>
      <c r="P2718" t="s">
        <v>8301</v>
      </c>
      <c r="Q2718" s="13" t="s">
        <v>8314</v>
      </c>
      <c r="R2718" t="s">
        <v>8354</v>
      </c>
      <c r="S2718" s="17">
        <f t="shared" si="212"/>
        <v>42255.333252314813</v>
      </c>
      <c r="T2718" s="17">
        <f t="shared" si="213"/>
        <v>42285.333252314813</v>
      </c>
      <c r="U2718" s="25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7">
        <f t="shared" si="211"/>
        <v>92.39</v>
      </c>
      <c r="P2719" t="s">
        <v>8301</v>
      </c>
      <c r="Q2719" s="13" t="s">
        <v>8314</v>
      </c>
      <c r="R2719" t="s">
        <v>8354</v>
      </c>
      <c r="S2719" s="17">
        <f t="shared" si="212"/>
        <v>41934.914918981485</v>
      </c>
      <c r="T2719" s="17">
        <f t="shared" si="213"/>
        <v>41979.956585648149</v>
      </c>
      <c r="U2719" s="25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7">
        <f t="shared" si="211"/>
        <v>125.98</v>
      </c>
      <c r="P2720" t="s">
        <v>8301</v>
      </c>
      <c r="Q2720" s="13" t="s">
        <v>8314</v>
      </c>
      <c r="R2720" t="s">
        <v>8354</v>
      </c>
      <c r="S2720" s="17">
        <f t="shared" si="212"/>
        <v>42465.596585648149</v>
      </c>
      <c r="T2720" s="17">
        <f t="shared" si="213"/>
        <v>42493.958333333328</v>
      </c>
      <c r="U2720" s="25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7">
        <f t="shared" si="211"/>
        <v>94.64</v>
      </c>
      <c r="P2721" t="s">
        <v>8301</v>
      </c>
      <c r="Q2721" s="13" t="s">
        <v>8314</v>
      </c>
      <c r="R2721" t="s">
        <v>8354</v>
      </c>
      <c r="S2721" s="17">
        <f t="shared" si="212"/>
        <v>42418.031180555554</v>
      </c>
      <c r="T2721" s="17">
        <f t="shared" si="213"/>
        <v>42477.989513888882</v>
      </c>
      <c r="U2721" s="25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7">
        <f t="shared" si="211"/>
        <v>170.7</v>
      </c>
      <c r="P2722" t="s">
        <v>8301</v>
      </c>
      <c r="Q2722" s="13" t="s">
        <v>8314</v>
      </c>
      <c r="R2722" t="s">
        <v>8354</v>
      </c>
      <c r="S2722" s="17">
        <f t="shared" si="212"/>
        <v>42655.465891203698</v>
      </c>
      <c r="T2722" s="17">
        <f t="shared" si="213"/>
        <v>42685.507557870369</v>
      </c>
      <c r="U2722" s="25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7">
        <f t="shared" si="211"/>
        <v>40.76</v>
      </c>
      <c r="P2723" t="s">
        <v>8293</v>
      </c>
      <c r="Q2723" s="13" t="s">
        <v>8316</v>
      </c>
      <c r="R2723" t="s">
        <v>8346</v>
      </c>
      <c r="S2723" s="17">
        <f t="shared" si="212"/>
        <v>41493.543958333335</v>
      </c>
      <c r="T2723" s="17">
        <f t="shared" si="213"/>
        <v>41523.791666666664</v>
      </c>
      <c r="U2723" s="25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7">
        <f t="shared" si="211"/>
        <v>68.25</v>
      </c>
      <c r="P2724" t="s">
        <v>8293</v>
      </c>
      <c r="Q2724" s="13" t="s">
        <v>8316</v>
      </c>
      <c r="R2724" t="s">
        <v>8346</v>
      </c>
      <c r="S2724" s="17">
        <f t="shared" si="212"/>
        <v>42704.857094907406</v>
      </c>
      <c r="T2724" s="17">
        <f t="shared" si="213"/>
        <v>42764.857094907406</v>
      </c>
      <c r="U2724" s="25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7">
        <f t="shared" si="211"/>
        <v>95.49</v>
      </c>
      <c r="P2725" t="s">
        <v>8293</v>
      </c>
      <c r="Q2725" s="13" t="s">
        <v>8316</v>
      </c>
      <c r="R2725" t="s">
        <v>8346</v>
      </c>
      <c r="S2725" s="17">
        <f t="shared" si="212"/>
        <v>41944.83898148148</v>
      </c>
      <c r="T2725" s="17">
        <f t="shared" si="213"/>
        <v>42004.880648148144</v>
      </c>
      <c r="U2725" s="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7">
        <f t="shared" si="211"/>
        <v>7.19</v>
      </c>
      <c r="P2726" t="s">
        <v>8293</v>
      </c>
      <c r="Q2726" s="13" t="s">
        <v>8316</v>
      </c>
      <c r="R2726" t="s">
        <v>8346</v>
      </c>
      <c r="S2726" s="17">
        <f t="shared" si="212"/>
        <v>42199.32707175926</v>
      </c>
      <c r="T2726" s="17">
        <f t="shared" si="213"/>
        <v>42231.32707175926</v>
      </c>
      <c r="U2726" s="25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7">
        <f t="shared" si="211"/>
        <v>511.65</v>
      </c>
      <c r="P2727" t="s">
        <v>8293</v>
      </c>
      <c r="Q2727" s="13" t="s">
        <v>8316</v>
      </c>
      <c r="R2727" t="s">
        <v>8346</v>
      </c>
      <c r="S2727" s="17">
        <f t="shared" si="212"/>
        <v>42745.744618055556</v>
      </c>
      <c r="T2727" s="17">
        <f t="shared" si="213"/>
        <v>42795.744618055556</v>
      </c>
      <c r="U2727" s="25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7">
        <f t="shared" si="211"/>
        <v>261.75</v>
      </c>
      <c r="P2728" t="s">
        <v>8293</v>
      </c>
      <c r="Q2728" s="13" t="s">
        <v>8316</v>
      </c>
      <c r="R2728" t="s">
        <v>8346</v>
      </c>
      <c r="S2728" s="17">
        <f t="shared" si="212"/>
        <v>42452.579988425925</v>
      </c>
      <c r="T2728" s="17">
        <f t="shared" si="213"/>
        <v>42482.579988425925</v>
      </c>
      <c r="U2728" s="25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7">
        <f t="shared" si="211"/>
        <v>69.760000000000005</v>
      </c>
      <c r="P2729" t="s">
        <v>8293</v>
      </c>
      <c r="Q2729" s="13" t="s">
        <v>8316</v>
      </c>
      <c r="R2729" t="s">
        <v>8346</v>
      </c>
      <c r="S2729" s="17">
        <f t="shared" si="212"/>
        <v>42198.676655092597</v>
      </c>
      <c r="T2729" s="17">
        <f t="shared" si="213"/>
        <v>42223.676655092597</v>
      </c>
      <c r="U2729" s="25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7">
        <f t="shared" si="211"/>
        <v>77.23</v>
      </c>
      <c r="P2730" t="s">
        <v>8293</v>
      </c>
      <c r="Q2730" s="13" t="s">
        <v>8316</v>
      </c>
      <c r="R2730" t="s">
        <v>8346</v>
      </c>
      <c r="S2730" s="17">
        <f t="shared" si="212"/>
        <v>42333.59993055556</v>
      </c>
      <c r="T2730" s="17">
        <f t="shared" si="213"/>
        <v>42368.59993055556</v>
      </c>
      <c r="U2730" s="25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7">
        <f t="shared" si="211"/>
        <v>340.57</v>
      </c>
      <c r="P2731" t="s">
        <v>8293</v>
      </c>
      <c r="Q2731" s="13" t="s">
        <v>8316</v>
      </c>
      <c r="R2731" t="s">
        <v>8346</v>
      </c>
      <c r="S2731" s="17">
        <f t="shared" si="212"/>
        <v>42095.240706018521</v>
      </c>
      <c r="T2731" s="17">
        <f t="shared" si="213"/>
        <v>42125.240706018521</v>
      </c>
      <c r="U2731" s="25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7">
        <f t="shared" si="211"/>
        <v>67.42</v>
      </c>
      <c r="P2732" t="s">
        <v>8293</v>
      </c>
      <c r="Q2732" s="13" t="s">
        <v>8316</v>
      </c>
      <c r="R2732" t="s">
        <v>8346</v>
      </c>
      <c r="S2732" s="17">
        <f t="shared" si="212"/>
        <v>41351.541377314818</v>
      </c>
      <c r="T2732" s="17">
        <f t="shared" si="213"/>
        <v>41386.541377314818</v>
      </c>
      <c r="U2732" s="25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7">
        <f t="shared" si="211"/>
        <v>845.7</v>
      </c>
      <c r="P2733" t="s">
        <v>8293</v>
      </c>
      <c r="Q2733" s="13" t="s">
        <v>8316</v>
      </c>
      <c r="R2733" t="s">
        <v>8346</v>
      </c>
      <c r="S2733" s="17">
        <f t="shared" si="212"/>
        <v>41872.525717592594</v>
      </c>
      <c r="T2733" s="17">
        <f t="shared" si="213"/>
        <v>41930.166666666664</v>
      </c>
      <c r="U2733" s="25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7">
        <f t="shared" si="211"/>
        <v>97.19</v>
      </c>
      <c r="P2734" t="s">
        <v>8293</v>
      </c>
      <c r="Q2734" s="13" t="s">
        <v>8316</v>
      </c>
      <c r="R2734" t="s">
        <v>8346</v>
      </c>
      <c r="S2734" s="17">
        <f t="shared" si="212"/>
        <v>41389.808194444442</v>
      </c>
      <c r="T2734" s="17">
        <f t="shared" si="213"/>
        <v>41422</v>
      </c>
      <c r="U2734" s="25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7">
        <f t="shared" si="211"/>
        <v>451.84</v>
      </c>
      <c r="P2735" t="s">
        <v>8293</v>
      </c>
      <c r="Q2735" s="13" t="s">
        <v>8316</v>
      </c>
      <c r="R2735" t="s">
        <v>8346</v>
      </c>
      <c r="S2735" s="17">
        <f t="shared" si="212"/>
        <v>42044.272847222222</v>
      </c>
      <c r="T2735" s="17">
        <f t="shared" si="213"/>
        <v>42104.231180555551</v>
      </c>
      <c r="U2735" s="2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7">
        <f t="shared" si="211"/>
        <v>138.66999999999999</v>
      </c>
      <c r="P2736" t="s">
        <v>8293</v>
      </c>
      <c r="Q2736" s="13" t="s">
        <v>8316</v>
      </c>
      <c r="R2736" t="s">
        <v>8346</v>
      </c>
      <c r="S2736" s="17">
        <f t="shared" si="212"/>
        <v>42626.668888888889</v>
      </c>
      <c r="T2736" s="17">
        <f t="shared" si="213"/>
        <v>42656.915972222225</v>
      </c>
      <c r="U2736" s="25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7">
        <f t="shared" si="211"/>
        <v>21.64</v>
      </c>
      <c r="P2737" t="s">
        <v>8293</v>
      </c>
      <c r="Q2737" s="13" t="s">
        <v>8316</v>
      </c>
      <c r="R2737" t="s">
        <v>8346</v>
      </c>
      <c r="S2737" s="17">
        <f t="shared" si="212"/>
        <v>41316.120949074073</v>
      </c>
      <c r="T2737" s="17">
        <f t="shared" si="213"/>
        <v>41346.833333333336</v>
      </c>
      <c r="U2737" s="25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7">
        <f t="shared" si="211"/>
        <v>169.52</v>
      </c>
      <c r="P2738" t="s">
        <v>8293</v>
      </c>
      <c r="Q2738" s="13" t="s">
        <v>8316</v>
      </c>
      <c r="R2738" t="s">
        <v>8346</v>
      </c>
      <c r="S2738" s="17">
        <f t="shared" si="212"/>
        <v>41722.666354166664</v>
      </c>
      <c r="T2738" s="17">
        <f t="shared" si="213"/>
        <v>41752.666354166664</v>
      </c>
      <c r="U2738" s="25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7">
        <f t="shared" si="211"/>
        <v>161.88</v>
      </c>
      <c r="P2739" t="s">
        <v>8293</v>
      </c>
      <c r="Q2739" s="13" t="s">
        <v>8316</v>
      </c>
      <c r="R2739" t="s">
        <v>8346</v>
      </c>
      <c r="S2739" s="17">
        <f t="shared" si="212"/>
        <v>41611.917673611111</v>
      </c>
      <c r="T2739" s="17">
        <f t="shared" si="213"/>
        <v>41654.791666666664</v>
      </c>
      <c r="U2739" s="25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7">
        <f t="shared" si="211"/>
        <v>493.13</v>
      </c>
      <c r="P2740" t="s">
        <v>8293</v>
      </c>
      <c r="Q2740" s="13" t="s">
        <v>8316</v>
      </c>
      <c r="R2740" t="s">
        <v>8346</v>
      </c>
      <c r="S2740" s="17">
        <f t="shared" si="212"/>
        <v>42620.143564814818</v>
      </c>
      <c r="T2740" s="17">
        <f t="shared" si="213"/>
        <v>42680.143564814818</v>
      </c>
      <c r="U2740" s="25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7">
        <f t="shared" si="211"/>
        <v>22.12</v>
      </c>
      <c r="P2741" t="s">
        <v>8293</v>
      </c>
      <c r="Q2741" s="13" t="s">
        <v>8316</v>
      </c>
      <c r="R2741" t="s">
        <v>8346</v>
      </c>
      <c r="S2741" s="17">
        <f t="shared" si="212"/>
        <v>41719.887928240743</v>
      </c>
      <c r="T2741" s="17">
        <f t="shared" si="213"/>
        <v>41764.887928240743</v>
      </c>
      <c r="U2741" s="25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7">
        <f t="shared" si="211"/>
        <v>18.239999999999998</v>
      </c>
      <c r="P2742" t="s">
        <v>8293</v>
      </c>
      <c r="Q2742" s="13" t="s">
        <v>8316</v>
      </c>
      <c r="R2742" t="s">
        <v>8346</v>
      </c>
      <c r="S2742" s="17">
        <f t="shared" si="212"/>
        <v>42045.031851851847</v>
      </c>
      <c r="T2742" s="17">
        <f t="shared" si="213"/>
        <v>42074.99018518519</v>
      </c>
      <c r="U2742" s="25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7">
        <f t="shared" si="211"/>
        <v>8.75</v>
      </c>
      <c r="P2743" t="s">
        <v>8302</v>
      </c>
      <c r="Q2743" s="13" t="s">
        <v>8319</v>
      </c>
      <c r="R2743" t="s">
        <v>8355</v>
      </c>
      <c r="S2743" s="17">
        <f t="shared" si="212"/>
        <v>41911.657430555555</v>
      </c>
      <c r="T2743" s="17">
        <f t="shared" si="213"/>
        <v>41932.088194444441</v>
      </c>
      <c r="U2743" s="25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7">
        <f t="shared" si="211"/>
        <v>40.61</v>
      </c>
      <c r="P2744" t="s">
        <v>8302</v>
      </c>
      <c r="Q2744" s="13" t="s">
        <v>8319</v>
      </c>
      <c r="R2744" t="s">
        <v>8355</v>
      </c>
      <c r="S2744" s="17">
        <f t="shared" si="212"/>
        <v>41030.719756944447</v>
      </c>
      <c r="T2744" s="17">
        <f t="shared" si="213"/>
        <v>41044.719756944447</v>
      </c>
      <c r="U2744" s="25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7">
        <f t="shared" si="211"/>
        <v>0</v>
      </c>
      <c r="P2745" t="s">
        <v>8302</v>
      </c>
      <c r="Q2745" s="13" t="s">
        <v>8319</v>
      </c>
      <c r="R2745" t="s">
        <v>8355</v>
      </c>
      <c r="S2745" s="17">
        <f t="shared" si="212"/>
        <v>42632.328784722224</v>
      </c>
      <c r="T2745" s="17">
        <f t="shared" si="213"/>
        <v>42662.328784722224</v>
      </c>
      <c r="U2745" s="2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7">
        <f t="shared" si="211"/>
        <v>37.950000000000003</v>
      </c>
      <c r="P2746" t="s">
        <v>8302</v>
      </c>
      <c r="Q2746" s="13" t="s">
        <v>8319</v>
      </c>
      <c r="R2746" t="s">
        <v>8355</v>
      </c>
      <c r="S2746" s="17">
        <f t="shared" si="212"/>
        <v>40938.062476851854</v>
      </c>
      <c r="T2746" s="17">
        <f t="shared" si="213"/>
        <v>40968.062476851854</v>
      </c>
      <c r="U2746" s="25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7">
        <f t="shared" si="211"/>
        <v>35.729999999999997</v>
      </c>
      <c r="P2747" t="s">
        <v>8302</v>
      </c>
      <c r="Q2747" s="13" t="s">
        <v>8319</v>
      </c>
      <c r="R2747" t="s">
        <v>8355</v>
      </c>
      <c r="S2747" s="17">
        <f t="shared" si="212"/>
        <v>41044.988055555557</v>
      </c>
      <c r="T2747" s="17">
        <f t="shared" si="213"/>
        <v>41104.988055555557</v>
      </c>
      <c r="U2747" s="25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7">
        <f t="shared" si="211"/>
        <v>42.16</v>
      </c>
      <c r="P2748" t="s">
        <v>8302</v>
      </c>
      <c r="Q2748" s="13" t="s">
        <v>8319</v>
      </c>
      <c r="R2748" t="s">
        <v>8355</v>
      </c>
      <c r="S2748" s="17">
        <f t="shared" si="212"/>
        <v>41850.781377314815</v>
      </c>
      <c r="T2748" s="17">
        <f t="shared" si="213"/>
        <v>41880.781377314815</v>
      </c>
      <c r="U2748" s="25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7">
        <f t="shared" si="211"/>
        <v>35</v>
      </c>
      <c r="P2749" t="s">
        <v>8302</v>
      </c>
      <c r="Q2749" s="13" t="s">
        <v>8319</v>
      </c>
      <c r="R2749" t="s">
        <v>8355</v>
      </c>
      <c r="S2749" s="17">
        <f t="shared" si="212"/>
        <v>41044.64811342593</v>
      </c>
      <c r="T2749" s="17">
        <f t="shared" si="213"/>
        <v>41076.131944444445</v>
      </c>
      <c r="U2749" s="25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7">
        <f t="shared" si="211"/>
        <v>13.25</v>
      </c>
      <c r="P2750" t="s">
        <v>8302</v>
      </c>
      <c r="Q2750" s="13" t="s">
        <v>8319</v>
      </c>
      <c r="R2750" t="s">
        <v>8355</v>
      </c>
      <c r="S2750" s="17">
        <f t="shared" si="212"/>
        <v>42585.7106712963</v>
      </c>
      <c r="T2750" s="17">
        <f t="shared" si="213"/>
        <v>42615.7106712963</v>
      </c>
      <c r="U2750" s="25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7">
        <f t="shared" si="211"/>
        <v>55</v>
      </c>
      <c r="P2751" t="s">
        <v>8302</v>
      </c>
      <c r="Q2751" s="13" t="s">
        <v>8319</v>
      </c>
      <c r="R2751" t="s">
        <v>8355</v>
      </c>
      <c r="S2751" s="17">
        <f t="shared" si="212"/>
        <v>42068.799039351856</v>
      </c>
      <c r="T2751" s="17">
        <f t="shared" si="213"/>
        <v>42098.757372685184</v>
      </c>
      <c r="U2751" s="25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7">
        <f t="shared" si="211"/>
        <v>0</v>
      </c>
      <c r="P2752" t="s">
        <v>8302</v>
      </c>
      <c r="Q2752" s="13" t="s">
        <v>8319</v>
      </c>
      <c r="R2752" t="s">
        <v>8355</v>
      </c>
      <c r="S2752" s="17">
        <f t="shared" si="212"/>
        <v>41078.899826388886</v>
      </c>
      <c r="T2752" s="17">
        <f t="shared" si="213"/>
        <v>41090.833333333336</v>
      </c>
      <c r="U2752" s="25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7">
        <f t="shared" si="211"/>
        <v>0</v>
      </c>
      <c r="P2753" t="s">
        <v>8302</v>
      </c>
      <c r="Q2753" s="13" t="s">
        <v>8319</v>
      </c>
      <c r="R2753" t="s">
        <v>8355</v>
      </c>
      <c r="S2753" s="17">
        <f t="shared" si="212"/>
        <v>41747.887060185189</v>
      </c>
      <c r="T2753" s="17">
        <f t="shared" si="213"/>
        <v>41807.887060185189</v>
      </c>
      <c r="U2753" s="25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7">
        <f t="shared" ref="O2754:O2817" si="216">IFERROR(ROUND(E2754/M2754,2),0)</f>
        <v>39.29</v>
      </c>
      <c r="P2754" t="s">
        <v>8302</v>
      </c>
      <c r="Q2754" s="13" t="s">
        <v>8319</v>
      </c>
      <c r="R2754" t="s">
        <v>8355</v>
      </c>
      <c r="S2754" s="17">
        <f t="shared" si="212"/>
        <v>40855.765092592592</v>
      </c>
      <c r="T2754" s="17">
        <f t="shared" si="213"/>
        <v>40895.765092592592</v>
      </c>
      <c r="U2754" s="25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7">
        <f t="shared" si="216"/>
        <v>47.5</v>
      </c>
      <c r="P2755" t="s">
        <v>8302</v>
      </c>
      <c r="Q2755" s="13" t="s">
        <v>8319</v>
      </c>
      <c r="R2755" t="s">
        <v>8355</v>
      </c>
      <c r="S2755" s="17">
        <f t="shared" ref="S2755:S2818" si="217">(((K2755/60)/60)/24)+DATE(1970,1,1)</f>
        <v>41117.900729166664</v>
      </c>
      <c r="T2755" s="17">
        <f t="shared" ref="T2755:T2818" si="218">(((J2755/60)/60)/24)+DATE(1970,1,1)</f>
        <v>41147.900729166664</v>
      </c>
      <c r="U2755" s="25">
        <f t="shared" si="214"/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7">
        <f t="shared" si="216"/>
        <v>0</v>
      </c>
      <c r="P2756" t="s">
        <v>8302</v>
      </c>
      <c r="Q2756" s="13" t="s">
        <v>8319</v>
      </c>
      <c r="R2756" t="s">
        <v>8355</v>
      </c>
      <c r="S2756" s="17">
        <f t="shared" si="217"/>
        <v>41863.636006944449</v>
      </c>
      <c r="T2756" s="17">
        <f t="shared" si="218"/>
        <v>41893.636006944449</v>
      </c>
      <c r="U2756" s="25">
        <f t="shared" ref="U2756:U2819" si="219">YEAR(S2756)</f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7">
        <f t="shared" si="216"/>
        <v>17.329999999999998</v>
      </c>
      <c r="P2757" t="s">
        <v>8302</v>
      </c>
      <c r="Q2757" s="13" t="s">
        <v>8319</v>
      </c>
      <c r="R2757" t="s">
        <v>8355</v>
      </c>
      <c r="S2757" s="17">
        <f t="shared" si="217"/>
        <v>42072.790821759263</v>
      </c>
      <c r="T2757" s="17">
        <f t="shared" si="218"/>
        <v>42102.790821759263</v>
      </c>
      <c r="U2757" s="25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7">
        <f t="shared" si="216"/>
        <v>31.76</v>
      </c>
      <c r="P2758" t="s">
        <v>8302</v>
      </c>
      <c r="Q2758" s="13" t="s">
        <v>8319</v>
      </c>
      <c r="R2758" t="s">
        <v>8355</v>
      </c>
      <c r="S2758" s="17">
        <f t="shared" si="217"/>
        <v>41620.90047453704</v>
      </c>
      <c r="T2758" s="17">
        <f t="shared" si="218"/>
        <v>41650.90047453704</v>
      </c>
      <c r="U2758" s="25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7">
        <f t="shared" si="216"/>
        <v>5</v>
      </c>
      <c r="P2759" t="s">
        <v>8302</v>
      </c>
      <c r="Q2759" s="13" t="s">
        <v>8319</v>
      </c>
      <c r="R2759" t="s">
        <v>8355</v>
      </c>
      <c r="S2759" s="17">
        <f t="shared" si="217"/>
        <v>42573.65662037037</v>
      </c>
      <c r="T2759" s="17">
        <f t="shared" si="218"/>
        <v>42588.65662037037</v>
      </c>
      <c r="U2759" s="25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7">
        <f t="shared" si="216"/>
        <v>39</v>
      </c>
      <c r="P2760" t="s">
        <v>8302</v>
      </c>
      <c r="Q2760" s="13" t="s">
        <v>8319</v>
      </c>
      <c r="R2760" t="s">
        <v>8355</v>
      </c>
      <c r="S2760" s="17">
        <f t="shared" si="217"/>
        <v>42639.441932870366</v>
      </c>
      <c r="T2760" s="17">
        <f t="shared" si="218"/>
        <v>42653.441932870366</v>
      </c>
      <c r="U2760" s="25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7">
        <f t="shared" si="216"/>
        <v>52.5</v>
      </c>
      <c r="P2761" t="s">
        <v>8302</v>
      </c>
      <c r="Q2761" s="13" t="s">
        <v>8319</v>
      </c>
      <c r="R2761" t="s">
        <v>8355</v>
      </c>
      <c r="S2761" s="17">
        <f t="shared" si="217"/>
        <v>42524.36650462963</v>
      </c>
      <c r="T2761" s="17">
        <f t="shared" si="218"/>
        <v>42567.36650462963</v>
      </c>
      <c r="U2761" s="25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7">
        <f t="shared" si="216"/>
        <v>0</v>
      </c>
      <c r="P2762" t="s">
        <v>8302</v>
      </c>
      <c r="Q2762" s="13" t="s">
        <v>8319</v>
      </c>
      <c r="R2762" t="s">
        <v>8355</v>
      </c>
      <c r="S2762" s="17">
        <f t="shared" si="217"/>
        <v>41415.461319444446</v>
      </c>
      <c r="T2762" s="17">
        <f t="shared" si="218"/>
        <v>41445.461319444446</v>
      </c>
      <c r="U2762" s="25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7">
        <f t="shared" si="216"/>
        <v>9</v>
      </c>
      <c r="P2763" t="s">
        <v>8302</v>
      </c>
      <c r="Q2763" s="13" t="s">
        <v>8319</v>
      </c>
      <c r="R2763" t="s">
        <v>8355</v>
      </c>
      <c r="S2763" s="17">
        <f t="shared" si="217"/>
        <v>41247.063576388886</v>
      </c>
      <c r="T2763" s="17">
        <f t="shared" si="218"/>
        <v>41277.063576388886</v>
      </c>
      <c r="U2763" s="25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7">
        <f t="shared" si="216"/>
        <v>25</v>
      </c>
      <c r="P2764" t="s">
        <v>8302</v>
      </c>
      <c r="Q2764" s="13" t="s">
        <v>8319</v>
      </c>
      <c r="R2764" t="s">
        <v>8355</v>
      </c>
      <c r="S2764" s="17">
        <f t="shared" si="217"/>
        <v>40927.036979166667</v>
      </c>
      <c r="T2764" s="17">
        <f t="shared" si="218"/>
        <v>40986.995312500003</v>
      </c>
      <c r="U2764" s="25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7">
        <f t="shared" si="216"/>
        <v>30</v>
      </c>
      <c r="P2765" t="s">
        <v>8302</v>
      </c>
      <c r="Q2765" s="13" t="s">
        <v>8319</v>
      </c>
      <c r="R2765" t="s">
        <v>8355</v>
      </c>
      <c r="S2765" s="17">
        <f t="shared" si="217"/>
        <v>41373.579675925925</v>
      </c>
      <c r="T2765" s="17">
        <f t="shared" si="218"/>
        <v>41418.579675925925</v>
      </c>
      <c r="U2765" s="2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7">
        <f t="shared" si="216"/>
        <v>11.25</v>
      </c>
      <c r="P2766" t="s">
        <v>8302</v>
      </c>
      <c r="Q2766" s="13" t="s">
        <v>8319</v>
      </c>
      <c r="R2766" t="s">
        <v>8355</v>
      </c>
      <c r="S2766" s="17">
        <f t="shared" si="217"/>
        <v>41030.292025462964</v>
      </c>
      <c r="T2766" s="17">
        <f t="shared" si="218"/>
        <v>41059.791666666664</v>
      </c>
      <c r="U2766" s="25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7">
        <f t="shared" si="216"/>
        <v>0</v>
      </c>
      <c r="P2767" t="s">
        <v>8302</v>
      </c>
      <c r="Q2767" s="13" t="s">
        <v>8319</v>
      </c>
      <c r="R2767" t="s">
        <v>8355</v>
      </c>
      <c r="S2767" s="17">
        <f t="shared" si="217"/>
        <v>41194.579027777778</v>
      </c>
      <c r="T2767" s="17">
        <f t="shared" si="218"/>
        <v>41210.579027777778</v>
      </c>
      <c r="U2767" s="25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7">
        <f t="shared" si="216"/>
        <v>25</v>
      </c>
      <c r="P2768" t="s">
        <v>8302</v>
      </c>
      <c r="Q2768" s="13" t="s">
        <v>8319</v>
      </c>
      <c r="R2768" t="s">
        <v>8355</v>
      </c>
      <c r="S2768" s="17">
        <f t="shared" si="217"/>
        <v>40736.668032407404</v>
      </c>
      <c r="T2768" s="17">
        <f t="shared" si="218"/>
        <v>40766.668032407404</v>
      </c>
      <c r="U2768" s="25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7">
        <f t="shared" si="216"/>
        <v>11.33</v>
      </c>
      <c r="P2769" t="s">
        <v>8302</v>
      </c>
      <c r="Q2769" s="13" t="s">
        <v>8319</v>
      </c>
      <c r="R2769" t="s">
        <v>8355</v>
      </c>
      <c r="S2769" s="17">
        <f t="shared" si="217"/>
        <v>42172.958912037036</v>
      </c>
      <c r="T2769" s="17">
        <f t="shared" si="218"/>
        <v>42232.958912037036</v>
      </c>
      <c r="U2769" s="25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7">
        <f t="shared" si="216"/>
        <v>29.47</v>
      </c>
      <c r="P2770" t="s">
        <v>8302</v>
      </c>
      <c r="Q2770" s="13" t="s">
        <v>8319</v>
      </c>
      <c r="R2770" t="s">
        <v>8355</v>
      </c>
      <c r="S2770" s="17">
        <f t="shared" si="217"/>
        <v>40967.614849537036</v>
      </c>
      <c r="T2770" s="17">
        <f t="shared" si="218"/>
        <v>40997.573182870372</v>
      </c>
      <c r="U2770" s="25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7">
        <f t="shared" si="216"/>
        <v>1</v>
      </c>
      <c r="P2771" t="s">
        <v>8302</v>
      </c>
      <c r="Q2771" s="13" t="s">
        <v>8319</v>
      </c>
      <c r="R2771" t="s">
        <v>8355</v>
      </c>
      <c r="S2771" s="17">
        <f t="shared" si="217"/>
        <v>41745.826273148145</v>
      </c>
      <c r="T2771" s="17">
        <f t="shared" si="218"/>
        <v>41795.826273148145</v>
      </c>
      <c r="U2771" s="25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7">
        <f t="shared" si="216"/>
        <v>63.1</v>
      </c>
      <c r="P2772" t="s">
        <v>8302</v>
      </c>
      <c r="Q2772" s="13" t="s">
        <v>8319</v>
      </c>
      <c r="R2772" t="s">
        <v>8355</v>
      </c>
      <c r="S2772" s="17">
        <f t="shared" si="217"/>
        <v>41686.705208333333</v>
      </c>
      <c r="T2772" s="17">
        <f t="shared" si="218"/>
        <v>41716.663541666669</v>
      </c>
      <c r="U2772" s="25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7">
        <f t="shared" si="216"/>
        <v>0</v>
      </c>
      <c r="P2773" t="s">
        <v>8302</v>
      </c>
      <c r="Q2773" s="13" t="s">
        <v>8319</v>
      </c>
      <c r="R2773" t="s">
        <v>8355</v>
      </c>
      <c r="S2773" s="17">
        <f t="shared" si="217"/>
        <v>41257.531712962962</v>
      </c>
      <c r="T2773" s="17">
        <f t="shared" si="218"/>
        <v>41306.708333333336</v>
      </c>
      <c r="U2773" s="25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7">
        <f t="shared" si="216"/>
        <v>0</v>
      </c>
      <c r="P2774" t="s">
        <v>8302</v>
      </c>
      <c r="Q2774" s="13" t="s">
        <v>8319</v>
      </c>
      <c r="R2774" t="s">
        <v>8355</v>
      </c>
      <c r="S2774" s="17">
        <f t="shared" si="217"/>
        <v>41537.869143518517</v>
      </c>
      <c r="T2774" s="17">
        <f t="shared" si="218"/>
        <v>41552.869143518517</v>
      </c>
      <c r="U2774" s="25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7">
        <f t="shared" si="216"/>
        <v>1</v>
      </c>
      <c r="P2775" t="s">
        <v>8302</v>
      </c>
      <c r="Q2775" s="13" t="s">
        <v>8319</v>
      </c>
      <c r="R2775" t="s">
        <v>8355</v>
      </c>
      <c r="S2775" s="17">
        <f t="shared" si="217"/>
        <v>42474.86482638889</v>
      </c>
      <c r="T2775" s="17">
        <f t="shared" si="218"/>
        <v>42484.86482638889</v>
      </c>
      <c r="U2775" s="2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7">
        <f t="shared" si="216"/>
        <v>43.85</v>
      </c>
      <c r="P2776" t="s">
        <v>8302</v>
      </c>
      <c r="Q2776" s="13" t="s">
        <v>8319</v>
      </c>
      <c r="R2776" t="s">
        <v>8355</v>
      </c>
      <c r="S2776" s="17">
        <f t="shared" si="217"/>
        <v>41311.126481481479</v>
      </c>
      <c r="T2776" s="17">
        <f t="shared" si="218"/>
        <v>41341.126481481479</v>
      </c>
      <c r="U2776" s="25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7">
        <f t="shared" si="216"/>
        <v>75</v>
      </c>
      <c r="P2777" t="s">
        <v>8302</v>
      </c>
      <c r="Q2777" s="13" t="s">
        <v>8319</v>
      </c>
      <c r="R2777" t="s">
        <v>8355</v>
      </c>
      <c r="S2777" s="17">
        <f t="shared" si="217"/>
        <v>40863.013356481482</v>
      </c>
      <c r="T2777" s="17">
        <f t="shared" si="218"/>
        <v>40893.013356481482</v>
      </c>
      <c r="U2777" s="25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7">
        <f t="shared" si="216"/>
        <v>45.97</v>
      </c>
      <c r="P2778" t="s">
        <v>8302</v>
      </c>
      <c r="Q2778" s="13" t="s">
        <v>8319</v>
      </c>
      <c r="R2778" t="s">
        <v>8355</v>
      </c>
      <c r="S2778" s="17">
        <f t="shared" si="217"/>
        <v>42136.297175925924</v>
      </c>
      <c r="T2778" s="17">
        <f t="shared" si="218"/>
        <v>42167.297175925924</v>
      </c>
      <c r="U2778" s="25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7">
        <f t="shared" si="216"/>
        <v>10</v>
      </c>
      <c r="P2779" t="s">
        <v>8302</v>
      </c>
      <c r="Q2779" s="13" t="s">
        <v>8319</v>
      </c>
      <c r="R2779" t="s">
        <v>8355</v>
      </c>
      <c r="S2779" s="17">
        <f t="shared" si="217"/>
        <v>42172.669027777782</v>
      </c>
      <c r="T2779" s="17">
        <f t="shared" si="218"/>
        <v>42202.669027777782</v>
      </c>
      <c r="U2779" s="25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7">
        <f t="shared" si="216"/>
        <v>93.67</v>
      </c>
      <c r="P2780" t="s">
        <v>8302</v>
      </c>
      <c r="Q2780" s="13" t="s">
        <v>8319</v>
      </c>
      <c r="R2780" t="s">
        <v>8355</v>
      </c>
      <c r="S2780" s="17">
        <f t="shared" si="217"/>
        <v>41846.978078703702</v>
      </c>
      <c r="T2780" s="17">
        <f t="shared" si="218"/>
        <v>41876.978078703702</v>
      </c>
      <c r="U2780" s="25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7">
        <f t="shared" si="216"/>
        <v>53</v>
      </c>
      <c r="P2781" t="s">
        <v>8302</v>
      </c>
      <c r="Q2781" s="13" t="s">
        <v>8319</v>
      </c>
      <c r="R2781" t="s">
        <v>8355</v>
      </c>
      <c r="S2781" s="17">
        <f t="shared" si="217"/>
        <v>42300.585891203707</v>
      </c>
      <c r="T2781" s="17">
        <f t="shared" si="218"/>
        <v>42330.627557870372</v>
      </c>
      <c r="U2781" s="25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7">
        <f t="shared" si="216"/>
        <v>0</v>
      </c>
      <c r="P2782" t="s">
        <v>8302</v>
      </c>
      <c r="Q2782" s="13" t="s">
        <v>8319</v>
      </c>
      <c r="R2782" t="s">
        <v>8355</v>
      </c>
      <c r="S2782" s="17">
        <f t="shared" si="217"/>
        <v>42774.447777777779</v>
      </c>
      <c r="T2782" s="17">
        <f t="shared" si="218"/>
        <v>42804.447777777779</v>
      </c>
      <c r="U2782" s="25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7">
        <f t="shared" si="216"/>
        <v>47</v>
      </c>
      <c r="P2783" t="s">
        <v>8269</v>
      </c>
      <c r="Q2783" s="13" t="s">
        <v>8314</v>
      </c>
      <c r="R2783" t="s">
        <v>8315</v>
      </c>
      <c r="S2783" s="17">
        <f t="shared" si="217"/>
        <v>42018.94159722222</v>
      </c>
      <c r="T2783" s="17">
        <f t="shared" si="218"/>
        <v>42047.291666666672</v>
      </c>
      <c r="U2783" s="25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7">
        <f t="shared" si="216"/>
        <v>66.67</v>
      </c>
      <c r="P2784" t="s">
        <v>8269</v>
      </c>
      <c r="Q2784" s="13" t="s">
        <v>8314</v>
      </c>
      <c r="R2784" t="s">
        <v>8315</v>
      </c>
      <c r="S2784" s="17">
        <f t="shared" si="217"/>
        <v>42026.924976851849</v>
      </c>
      <c r="T2784" s="17">
        <f t="shared" si="218"/>
        <v>42052.207638888889</v>
      </c>
      <c r="U2784" s="25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7">
        <f t="shared" si="216"/>
        <v>18.77</v>
      </c>
      <c r="P2785" t="s">
        <v>8269</v>
      </c>
      <c r="Q2785" s="13" t="s">
        <v>8314</v>
      </c>
      <c r="R2785" t="s">
        <v>8315</v>
      </c>
      <c r="S2785" s="17">
        <f t="shared" si="217"/>
        <v>42103.535254629634</v>
      </c>
      <c r="T2785" s="17">
        <f t="shared" si="218"/>
        <v>42117.535254629634</v>
      </c>
      <c r="U2785" s="25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7">
        <f t="shared" si="216"/>
        <v>66.11</v>
      </c>
      <c r="P2786" t="s">
        <v>8269</v>
      </c>
      <c r="Q2786" s="13" t="s">
        <v>8314</v>
      </c>
      <c r="R2786" t="s">
        <v>8315</v>
      </c>
      <c r="S2786" s="17">
        <f t="shared" si="217"/>
        <v>41920.787534722222</v>
      </c>
      <c r="T2786" s="17">
        <f t="shared" si="218"/>
        <v>41941.787534722222</v>
      </c>
      <c r="U2786" s="25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7">
        <f t="shared" si="216"/>
        <v>36.86</v>
      </c>
      <c r="P2787" t="s">
        <v>8269</v>
      </c>
      <c r="Q2787" s="13" t="s">
        <v>8314</v>
      </c>
      <c r="R2787" t="s">
        <v>8315</v>
      </c>
      <c r="S2787" s="17">
        <f t="shared" si="217"/>
        <v>42558.189432870371</v>
      </c>
      <c r="T2787" s="17">
        <f t="shared" si="218"/>
        <v>42587.875</v>
      </c>
      <c r="U2787" s="25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7">
        <f t="shared" si="216"/>
        <v>39.81</v>
      </c>
      <c r="P2788" t="s">
        <v>8269</v>
      </c>
      <c r="Q2788" s="13" t="s">
        <v>8314</v>
      </c>
      <c r="R2788" t="s">
        <v>8315</v>
      </c>
      <c r="S2788" s="17">
        <f t="shared" si="217"/>
        <v>41815.569212962961</v>
      </c>
      <c r="T2788" s="17">
        <f t="shared" si="218"/>
        <v>41829.569212962961</v>
      </c>
      <c r="U2788" s="25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7">
        <f t="shared" si="216"/>
        <v>31.5</v>
      </c>
      <c r="P2789" t="s">
        <v>8269</v>
      </c>
      <c r="Q2789" s="13" t="s">
        <v>8314</v>
      </c>
      <c r="R2789" t="s">
        <v>8315</v>
      </c>
      <c r="S2789" s="17">
        <f t="shared" si="217"/>
        <v>41808.198518518519</v>
      </c>
      <c r="T2789" s="17">
        <f t="shared" si="218"/>
        <v>41838.198518518519</v>
      </c>
      <c r="U2789" s="25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7">
        <f t="shared" si="216"/>
        <v>102.5</v>
      </c>
      <c r="P2790" t="s">
        <v>8269</v>
      </c>
      <c r="Q2790" s="13" t="s">
        <v>8314</v>
      </c>
      <c r="R2790" t="s">
        <v>8315</v>
      </c>
      <c r="S2790" s="17">
        <f t="shared" si="217"/>
        <v>42550.701886574068</v>
      </c>
      <c r="T2790" s="17">
        <f t="shared" si="218"/>
        <v>42580.701886574068</v>
      </c>
      <c r="U2790" s="25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7">
        <f t="shared" si="216"/>
        <v>126.46</v>
      </c>
      <c r="P2791" t="s">
        <v>8269</v>
      </c>
      <c r="Q2791" s="13" t="s">
        <v>8314</v>
      </c>
      <c r="R2791" t="s">
        <v>8315</v>
      </c>
      <c r="S2791" s="17">
        <f t="shared" si="217"/>
        <v>42056.013124999998</v>
      </c>
      <c r="T2791" s="17">
        <f t="shared" si="218"/>
        <v>42075.166666666672</v>
      </c>
      <c r="U2791" s="25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7">
        <f t="shared" si="216"/>
        <v>47.88</v>
      </c>
      <c r="P2792" t="s">
        <v>8269</v>
      </c>
      <c r="Q2792" s="13" t="s">
        <v>8314</v>
      </c>
      <c r="R2792" t="s">
        <v>8315</v>
      </c>
      <c r="S2792" s="17">
        <f t="shared" si="217"/>
        <v>42016.938692129625</v>
      </c>
      <c r="T2792" s="17">
        <f t="shared" si="218"/>
        <v>42046.938692129625</v>
      </c>
      <c r="U2792" s="25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7">
        <f t="shared" si="216"/>
        <v>73.209999999999994</v>
      </c>
      <c r="P2793" t="s">
        <v>8269</v>
      </c>
      <c r="Q2793" s="13" t="s">
        <v>8314</v>
      </c>
      <c r="R2793" t="s">
        <v>8315</v>
      </c>
      <c r="S2793" s="17">
        <f t="shared" si="217"/>
        <v>42591.899988425925</v>
      </c>
      <c r="T2793" s="17">
        <f t="shared" si="218"/>
        <v>42622.166666666672</v>
      </c>
      <c r="U2793" s="25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7">
        <f t="shared" si="216"/>
        <v>89.67</v>
      </c>
      <c r="P2794" t="s">
        <v>8269</v>
      </c>
      <c r="Q2794" s="13" t="s">
        <v>8314</v>
      </c>
      <c r="R2794" t="s">
        <v>8315</v>
      </c>
      <c r="S2794" s="17">
        <f t="shared" si="217"/>
        <v>42183.231006944443</v>
      </c>
      <c r="T2794" s="17">
        <f t="shared" si="218"/>
        <v>42228.231006944443</v>
      </c>
      <c r="U2794" s="25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7">
        <f t="shared" si="216"/>
        <v>151.46</v>
      </c>
      <c r="P2795" t="s">
        <v>8269</v>
      </c>
      <c r="Q2795" s="13" t="s">
        <v>8314</v>
      </c>
      <c r="R2795" t="s">
        <v>8315</v>
      </c>
      <c r="S2795" s="17">
        <f t="shared" si="217"/>
        <v>42176.419039351851</v>
      </c>
      <c r="T2795" s="17">
        <f t="shared" si="218"/>
        <v>42206.419039351851</v>
      </c>
      <c r="U2795" s="2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7">
        <f t="shared" si="216"/>
        <v>25</v>
      </c>
      <c r="P2796" t="s">
        <v>8269</v>
      </c>
      <c r="Q2796" s="13" t="s">
        <v>8314</v>
      </c>
      <c r="R2796" t="s">
        <v>8315</v>
      </c>
      <c r="S2796" s="17">
        <f t="shared" si="217"/>
        <v>42416.691655092596</v>
      </c>
      <c r="T2796" s="17">
        <f t="shared" si="218"/>
        <v>42432.791666666672</v>
      </c>
      <c r="U2796" s="25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7">
        <f t="shared" si="216"/>
        <v>36.5</v>
      </c>
      <c r="P2797" t="s">
        <v>8269</v>
      </c>
      <c r="Q2797" s="13" t="s">
        <v>8314</v>
      </c>
      <c r="R2797" t="s">
        <v>8315</v>
      </c>
      <c r="S2797" s="17">
        <f t="shared" si="217"/>
        <v>41780.525937500002</v>
      </c>
      <c r="T2797" s="17">
        <f t="shared" si="218"/>
        <v>41796.958333333336</v>
      </c>
      <c r="U2797" s="25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7">
        <f t="shared" si="216"/>
        <v>44</v>
      </c>
      <c r="P2798" t="s">
        <v>8269</v>
      </c>
      <c r="Q2798" s="13" t="s">
        <v>8314</v>
      </c>
      <c r="R2798" t="s">
        <v>8315</v>
      </c>
      <c r="S2798" s="17">
        <f t="shared" si="217"/>
        <v>41795.528101851851</v>
      </c>
      <c r="T2798" s="17">
        <f t="shared" si="218"/>
        <v>41825.528101851851</v>
      </c>
      <c r="U2798" s="25">
        <f t="shared" si="219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7">
        <f t="shared" si="216"/>
        <v>87.36</v>
      </c>
      <c r="P2799" t="s">
        <v>8269</v>
      </c>
      <c r="Q2799" s="13" t="s">
        <v>8314</v>
      </c>
      <c r="R2799" t="s">
        <v>8315</v>
      </c>
      <c r="S2799" s="17">
        <f t="shared" si="217"/>
        <v>41798.94027777778</v>
      </c>
      <c r="T2799" s="17">
        <f t="shared" si="218"/>
        <v>41828.94027777778</v>
      </c>
      <c r="U2799" s="25">
        <f t="shared" si="219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7">
        <f t="shared" si="216"/>
        <v>36.47</v>
      </c>
      <c r="P2800" t="s">
        <v>8269</v>
      </c>
      <c r="Q2800" s="13" t="s">
        <v>8314</v>
      </c>
      <c r="R2800" t="s">
        <v>8315</v>
      </c>
      <c r="S2800" s="17">
        <f t="shared" si="217"/>
        <v>42201.675011574072</v>
      </c>
      <c r="T2800" s="17">
        <f t="shared" si="218"/>
        <v>42216.666666666672</v>
      </c>
      <c r="U2800" s="25">
        <f t="shared" si="219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7">
        <f t="shared" si="216"/>
        <v>44.86</v>
      </c>
      <c r="P2801" t="s">
        <v>8269</v>
      </c>
      <c r="Q2801" s="13" t="s">
        <v>8314</v>
      </c>
      <c r="R2801" t="s">
        <v>8315</v>
      </c>
      <c r="S2801" s="17">
        <f t="shared" si="217"/>
        <v>42507.264699074076</v>
      </c>
      <c r="T2801" s="17">
        <f t="shared" si="218"/>
        <v>42538.666666666672</v>
      </c>
      <c r="U2801" s="25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7">
        <f t="shared" si="216"/>
        <v>42.9</v>
      </c>
      <c r="P2802" t="s">
        <v>8269</v>
      </c>
      <c r="Q2802" s="13" t="s">
        <v>8314</v>
      </c>
      <c r="R2802" t="s">
        <v>8315</v>
      </c>
      <c r="S2802" s="17">
        <f t="shared" si="217"/>
        <v>41948.552847222221</v>
      </c>
      <c r="T2802" s="17">
        <f t="shared" si="218"/>
        <v>42008.552847222221</v>
      </c>
      <c r="U2802" s="25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7">
        <f t="shared" si="216"/>
        <v>51.23</v>
      </c>
      <c r="P2803" t="s">
        <v>8269</v>
      </c>
      <c r="Q2803" s="13" t="s">
        <v>8314</v>
      </c>
      <c r="R2803" t="s">
        <v>8315</v>
      </c>
      <c r="S2803" s="17">
        <f t="shared" si="217"/>
        <v>41900.243159722224</v>
      </c>
      <c r="T2803" s="17">
        <f t="shared" si="218"/>
        <v>41922.458333333336</v>
      </c>
      <c r="U2803" s="25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7">
        <f t="shared" si="216"/>
        <v>33.94</v>
      </c>
      <c r="P2804" t="s">
        <v>8269</v>
      </c>
      <c r="Q2804" s="13" t="s">
        <v>8314</v>
      </c>
      <c r="R2804" t="s">
        <v>8315</v>
      </c>
      <c r="S2804" s="17">
        <f t="shared" si="217"/>
        <v>42192.64707175926</v>
      </c>
      <c r="T2804" s="17">
        <f t="shared" si="218"/>
        <v>42222.64707175926</v>
      </c>
      <c r="U2804" s="25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7">
        <f t="shared" si="216"/>
        <v>90.74</v>
      </c>
      <c r="P2805" t="s">
        <v>8269</v>
      </c>
      <c r="Q2805" s="13" t="s">
        <v>8314</v>
      </c>
      <c r="R2805" t="s">
        <v>8315</v>
      </c>
      <c r="S2805" s="17">
        <f t="shared" si="217"/>
        <v>42158.065694444449</v>
      </c>
      <c r="T2805" s="17">
        <f t="shared" si="218"/>
        <v>42201</v>
      </c>
      <c r="U2805" s="2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7">
        <f t="shared" si="216"/>
        <v>50</v>
      </c>
      <c r="P2806" t="s">
        <v>8269</v>
      </c>
      <c r="Q2806" s="13" t="s">
        <v>8314</v>
      </c>
      <c r="R2806" t="s">
        <v>8315</v>
      </c>
      <c r="S2806" s="17">
        <f t="shared" si="217"/>
        <v>41881.453587962962</v>
      </c>
      <c r="T2806" s="17">
        <f t="shared" si="218"/>
        <v>41911.453587962962</v>
      </c>
      <c r="U2806" s="25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7">
        <f t="shared" si="216"/>
        <v>24.44</v>
      </c>
      <c r="P2807" t="s">
        <v>8269</v>
      </c>
      <c r="Q2807" s="13" t="s">
        <v>8314</v>
      </c>
      <c r="R2807" t="s">
        <v>8315</v>
      </c>
      <c r="S2807" s="17">
        <f t="shared" si="217"/>
        <v>42213.505474537036</v>
      </c>
      <c r="T2807" s="17">
        <f t="shared" si="218"/>
        <v>42238.505474537036</v>
      </c>
      <c r="U2807" s="25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7">
        <f t="shared" si="216"/>
        <v>44.25</v>
      </c>
      <c r="P2808" t="s">
        <v>8269</v>
      </c>
      <c r="Q2808" s="13" t="s">
        <v>8314</v>
      </c>
      <c r="R2808" t="s">
        <v>8315</v>
      </c>
      <c r="S2808" s="17">
        <f t="shared" si="217"/>
        <v>42185.267245370371</v>
      </c>
      <c r="T2808" s="17">
        <f t="shared" si="218"/>
        <v>42221.458333333328</v>
      </c>
      <c r="U2808" s="25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7">
        <f t="shared" si="216"/>
        <v>67.739999999999995</v>
      </c>
      <c r="P2809" t="s">
        <v>8269</v>
      </c>
      <c r="Q2809" s="13" t="s">
        <v>8314</v>
      </c>
      <c r="R2809" t="s">
        <v>8315</v>
      </c>
      <c r="S2809" s="17">
        <f t="shared" si="217"/>
        <v>42154.873124999998</v>
      </c>
      <c r="T2809" s="17">
        <f t="shared" si="218"/>
        <v>42184.873124999998</v>
      </c>
      <c r="U2809" s="25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7">
        <f t="shared" si="216"/>
        <v>65.38</v>
      </c>
      <c r="P2810" t="s">
        <v>8269</v>
      </c>
      <c r="Q2810" s="13" t="s">
        <v>8314</v>
      </c>
      <c r="R2810" t="s">
        <v>8315</v>
      </c>
      <c r="S2810" s="17">
        <f t="shared" si="217"/>
        <v>42208.84646990741</v>
      </c>
      <c r="T2810" s="17">
        <f t="shared" si="218"/>
        <v>42238.84646990741</v>
      </c>
      <c r="U2810" s="25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7">
        <f t="shared" si="216"/>
        <v>121.9</v>
      </c>
      <c r="P2811" t="s">
        <v>8269</v>
      </c>
      <c r="Q2811" s="13" t="s">
        <v>8314</v>
      </c>
      <c r="R2811" t="s">
        <v>8315</v>
      </c>
      <c r="S2811" s="17">
        <f t="shared" si="217"/>
        <v>42451.496817129635</v>
      </c>
      <c r="T2811" s="17">
        <f t="shared" si="218"/>
        <v>42459.610416666663</v>
      </c>
      <c r="U2811" s="25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7">
        <f t="shared" si="216"/>
        <v>47.46</v>
      </c>
      <c r="P2812" t="s">
        <v>8269</v>
      </c>
      <c r="Q2812" s="13" t="s">
        <v>8314</v>
      </c>
      <c r="R2812" t="s">
        <v>8315</v>
      </c>
      <c r="S2812" s="17">
        <f t="shared" si="217"/>
        <v>41759.13962962963</v>
      </c>
      <c r="T2812" s="17">
        <f t="shared" si="218"/>
        <v>41791.165972222225</v>
      </c>
      <c r="U2812" s="25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7">
        <f t="shared" si="216"/>
        <v>92.84</v>
      </c>
      <c r="P2813" t="s">
        <v>8269</v>
      </c>
      <c r="Q2813" s="13" t="s">
        <v>8314</v>
      </c>
      <c r="R2813" t="s">
        <v>8315</v>
      </c>
      <c r="S2813" s="17">
        <f t="shared" si="217"/>
        <v>42028.496562500004</v>
      </c>
      <c r="T2813" s="17">
        <f t="shared" si="218"/>
        <v>42058.496562500004</v>
      </c>
      <c r="U2813" s="25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7">
        <f t="shared" si="216"/>
        <v>68.25</v>
      </c>
      <c r="P2814" t="s">
        <v>8269</v>
      </c>
      <c r="Q2814" s="13" t="s">
        <v>8314</v>
      </c>
      <c r="R2814" t="s">
        <v>8315</v>
      </c>
      <c r="S2814" s="17">
        <f t="shared" si="217"/>
        <v>42054.74418981481</v>
      </c>
      <c r="T2814" s="17">
        <f t="shared" si="218"/>
        <v>42100.166666666672</v>
      </c>
      <c r="U2814" s="25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7">
        <f t="shared" si="216"/>
        <v>37.21</v>
      </c>
      <c r="P2815" t="s">
        <v>8269</v>
      </c>
      <c r="Q2815" s="13" t="s">
        <v>8314</v>
      </c>
      <c r="R2815" t="s">
        <v>8315</v>
      </c>
      <c r="S2815" s="17">
        <f t="shared" si="217"/>
        <v>42693.742604166662</v>
      </c>
      <c r="T2815" s="17">
        <f t="shared" si="218"/>
        <v>42718.742604166662</v>
      </c>
      <c r="U2815" s="2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7">
        <f t="shared" si="216"/>
        <v>25.25</v>
      </c>
      <c r="P2816" t="s">
        <v>8269</v>
      </c>
      <c r="Q2816" s="13" t="s">
        <v>8314</v>
      </c>
      <c r="R2816" t="s">
        <v>8315</v>
      </c>
      <c r="S2816" s="17">
        <f t="shared" si="217"/>
        <v>42103.399479166663</v>
      </c>
      <c r="T2816" s="17">
        <f t="shared" si="218"/>
        <v>42133.399479166663</v>
      </c>
      <c r="U2816" s="25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7">
        <f t="shared" si="216"/>
        <v>43.21</v>
      </c>
      <c r="P2817" t="s">
        <v>8269</v>
      </c>
      <c r="Q2817" s="13" t="s">
        <v>8314</v>
      </c>
      <c r="R2817" t="s">
        <v>8315</v>
      </c>
      <c r="S2817" s="17">
        <f t="shared" si="217"/>
        <v>42559.776724537034</v>
      </c>
      <c r="T2817" s="17">
        <f t="shared" si="218"/>
        <v>42589.776724537034</v>
      </c>
      <c r="U2817" s="25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7">
        <f t="shared" ref="O2818:O2881" si="221">IFERROR(ROUND(E2818/M2818,2),0)</f>
        <v>25.13</v>
      </c>
      <c r="P2818" t="s">
        <v>8269</v>
      </c>
      <c r="Q2818" s="13" t="s">
        <v>8314</v>
      </c>
      <c r="R2818" t="s">
        <v>8315</v>
      </c>
      <c r="S2818" s="17">
        <f t="shared" si="217"/>
        <v>42188.467499999999</v>
      </c>
      <c r="T2818" s="17">
        <f t="shared" si="218"/>
        <v>42218.666666666672</v>
      </c>
      <c r="U2818" s="25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7">
        <f t="shared" si="221"/>
        <v>23.64</v>
      </c>
      <c r="P2819" t="s">
        <v>8269</v>
      </c>
      <c r="Q2819" s="13" t="s">
        <v>8314</v>
      </c>
      <c r="R2819" t="s">
        <v>8315</v>
      </c>
      <c r="S2819" s="17">
        <f t="shared" ref="S2819:S2882" si="222">(((K2819/60)/60)/24)+DATE(1970,1,1)</f>
        <v>42023.634976851856</v>
      </c>
      <c r="T2819" s="17">
        <f t="shared" ref="T2819:T2882" si="223">(((J2819/60)/60)/24)+DATE(1970,1,1)</f>
        <v>42063.634976851856</v>
      </c>
      <c r="U2819" s="25">
        <f t="shared" si="219"/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7">
        <f t="shared" si="221"/>
        <v>103.95</v>
      </c>
      <c r="P2820" t="s">
        <v>8269</v>
      </c>
      <c r="Q2820" s="13" t="s">
        <v>8314</v>
      </c>
      <c r="R2820" t="s">
        <v>8315</v>
      </c>
      <c r="S2820" s="17">
        <f t="shared" si="222"/>
        <v>42250.598217592589</v>
      </c>
      <c r="T2820" s="17">
        <f t="shared" si="223"/>
        <v>42270.598217592589</v>
      </c>
      <c r="U2820" s="25">
        <f t="shared" ref="U2820:U2883" si="224">YEAR(S2820)</f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7">
        <f t="shared" si="221"/>
        <v>50.38</v>
      </c>
      <c r="P2821" t="s">
        <v>8269</v>
      </c>
      <c r="Q2821" s="13" t="s">
        <v>8314</v>
      </c>
      <c r="R2821" t="s">
        <v>8315</v>
      </c>
      <c r="S2821" s="17">
        <f t="shared" si="222"/>
        <v>42139.525567129633</v>
      </c>
      <c r="T2821" s="17">
        <f t="shared" si="223"/>
        <v>42169.525567129633</v>
      </c>
      <c r="U2821" s="25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7">
        <f t="shared" si="221"/>
        <v>13.6</v>
      </c>
      <c r="P2822" t="s">
        <v>8269</v>
      </c>
      <c r="Q2822" s="13" t="s">
        <v>8314</v>
      </c>
      <c r="R2822" t="s">
        <v>8315</v>
      </c>
      <c r="S2822" s="17">
        <f t="shared" si="222"/>
        <v>42401.610983796301</v>
      </c>
      <c r="T2822" s="17">
        <f t="shared" si="223"/>
        <v>42426</v>
      </c>
      <c r="U2822" s="25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7">
        <f t="shared" si="221"/>
        <v>28.57</v>
      </c>
      <c r="P2823" t="s">
        <v>8269</v>
      </c>
      <c r="Q2823" s="13" t="s">
        <v>8314</v>
      </c>
      <c r="R2823" t="s">
        <v>8315</v>
      </c>
      <c r="S2823" s="17">
        <f t="shared" si="222"/>
        <v>41875.922858796301</v>
      </c>
      <c r="T2823" s="17">
        <f t="shared" si="223"/>
        <v>41905.922858796301</v>
      </c>
      <c r="U2823" s="25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7">
        <f t="shared" si="221"/>
        <v>63.83</v>
      </c>
      <c r="P2824" t="s">
        <v>8269</v>
      </c>
      <c r="Q2824" s="13" t="s">
        <v>8314</v>
      </c>
      <c r="R2824" t="s">
        <v>8315</v>
      </c>
      <c r="S2824" s="17">
        <f t="shared" si="222"/>
        <v>42060.683935185181</v>
      </c>
      <c r="T2824" s="17">
        <f t="shared" si="223"/>
        <v>42090.642268518524</v>
      </c>
      <c r="U2824" s="25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7">
        <f t="shared" si="221"/>
        <v>8.86</v>
      </c>
      <c r="P2825" t="s">
        <v>8269</v>
      </c>
      <c r="Q2825" s="13" t="s">
        <v>8314</v>
      </c>
      <c r="R2825" t="s">
        <v>8315</v>
      </c>
      <c r="S2825" s="17">
        <f t="shared" si="222"/>
        <v>42067.011643518519</v>
      </c>
      <c r="T2825" s="17">
        <f t="shared" si="223"/>
        <v>42094.957638888889</v>
      </c>
      <c r="U2825" s="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7">
        <f t="shared" si="221"/>
        <v>50.67</v>
      </c>
      <c r="P2826" t="s">
        <v>8269</v>
      </c>
      <c r="Q2826" s="13" t="s">
        <v>8314</v>
      </c>
      <c r="R2826" t="s">
        <v>8315</v>
      </c>
      <c r="S2826" s="17">
        <f t="shared" si="222"/>
        <v>42136.270787037036</v>
      </c>
      <c r="T2826" s="17">
        <f t="shared" si="223"/>
        <v>42168.071527777778</v>
      </c>
      <c r="U2826" s="25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7">
        <f t="shared" si="221"/>
        <v>60.78</v>
      </c>
      <c r="P2827" t="s">
        <v>8269</v>
      </c>
      <c r="Q2827" s="13" t="s">
        <v>8314</v>
      </c>
      <c r="R2827" t="s">
        <v>8315</v>
      </c>
      <c r="S2827" s="17">
        <f t="shared" si="222"/>
        <v>42312.792662037042</v>
      </c>
      <c r="T2827" s="17">
        <f t="shared" si="223"/>
        <v>42342.792662037042</v>
      </c>
      <c r="U2827" s="25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7">
        <f t="shared" si="221"/>
        <v>113.42</v>
      </c>
      <c r="P2828" t="s">
        <v>8269</v>
      </c>
      <c r="Q2828" s="13" t="s">
        <v>8314</v>
      </c>
      <c r="R2828" t="s">
        <v>8315</v>
      </c>
      <c r="S2828" s="17">
        <f t="shared" si="222"/>
        <v>42171.034861111111</v>
      </c>
      <c r="T2828" s="17">
        <f t="shared" si="223"/>
        <v>42195.291666666672</v>
      </c>
      <c r="U2828" s="25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7">
        <f t="shared" si="221"/>
        <v>104.57</v>
      </c>
      <c r="P2829" t="s">
        <v>8269</v>
      </c>
      <c r="Q2829" s="13" t="s">
        <v>8314</v>
      </c>
      <c r="R2829" t="s">
        <v>8315</v>
      </c>
      <c r="S2829" s="17">
        <f t="shared" si="222"/>
        <v>42494.683634259258</v>
      </c>
      <c r="T2829" s="17">
        <f t="shared" si="223"/>
        <v>42524.6875</v>
      </c>
      <c r="U2829" s="25">
        <f t="shared" si="224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7">
        <f t="shared" si="221"/>
        <v>98.31</v>
      </c>
      <c r="P2830" t="s">
        <v>8269</v>
      </c>
      <c r="Q2830" s="13" t="s">
        <v>8314</v>
      </c>
      <c r="R2830" t="s">
        <v>8315</v>
      </c>
      <c r="S2830" s="17">
        <f t="shared" si="222"/>
        <v>42254.264687499999</v>
      </c>
      <c r="T2830" s="17">
        <f t="shared" si="223"/>
        <v>42279.958333333328</v>
      </c>
      <c r="U2830" s="25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7">
        <f t="shared" si="221"/>
        <v>35.04</v>
      </c>
      <c r="P2831" t="s">
        <v>8269</v>
      </c>
      <c r="Q2831" s="13" t="s">
        <v>8314</v>
      </c>
      <c r="R2831" t="s">
        <v>8315</v>
      </c>
      <c r="S2831" s="17">
        <f t="shared" si="222"/>
        <v>42495.434236111112</v>
      </c>
      <c r="T2831" s="17">
        <f t="shared" si="223"/>
        <v>42523.434236111112</v>
      </c>
      <c r="U2831" s="25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7">
        <f t="shared" si="221"/>
        <v>272.73</v>
      </c>
      <c r="P2832" t="s">
        <v>8269</v>
      </c>
      <c r="Q2832" s="13" t="s">
        <v>8314</v>
      </c>
      <c r="R2832" t="s">
        <v>8315</v>
      </c>
      <c r="S2832" s="17">
        <f t="shared" si="222"/>
        <v>41758.839675925927</v>
      </c>
      <c r="T2832" s="17">
        <f t="shared" si="223"/>
        <v>41771.165972222225</v>
      </c>
      <c r="U2832" s="25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7">
        <f t="shared" si="221"/>
        <v>63.85</v>
      </c>
      <c r="P2833" t="s">
        <v>8269</v>
      </c>
      <c r="Q2833" s="13" t="s">
        <v>8314</v>
      </c>
      <c r="R2833" t="s">
        <v>8315</v>
      </c>
      <c r="S2833" s="17">
        <f t="shared" si="222"/>
        <v>42171.824884259258</v>
      </c>
      <c r="T2833" s="17">
        <f t="shared" si="223"/>
        <v>42201.824884259258</v>
      </c>
      <c r="U2833" s="25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7">
        <f t="shared" si="221"/>
        <v>30.19</v>
      </c>
      <c r="P2834" t="s">
        <v>8269</v>
      </c>
      <c r="Q2834" s="13" t="s">
        <v>8314</v>
      </c>
      <c r="R2834" t="s">
        <v>8315</v>
      </c>
      <c r="S2834" s="17">
        <f t="shared" si="222"/>
        <v>41938.709421296298</v>
      </c>
      <c r="T2834" s="17">
        <f t="shared" si="223"/>
        <v>41966.916666666672</v>
      </c>
      <c r="U2834" s="25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7">
        <f t="shared" si="221"/>
        <v>83.51</v>
      </c>
      <c r="P2835" t="s">
        <v>8269</v>
      </c>
      <c r="Q2835" s="13" t="s">
        <v>8314</v>
      </c>
      <c r="R2835" t="s">
        <v>8315</v>
      </c>
      <c r="S2835" s="17">
        <f t="shared" si="222"/>
        <v>42268.127696759257</v>
      </c>
      <c r="T2835" s="17">
        <f t="shared" si="223"/>
        <v>42288.083333333328</v>
      </c>
      <c r="U2835" s="2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7">
        <f t="shared" si="221"/>
        <v>64.760000000000005</v>
      </c>
      <c r="P2836" t="s">
        <v>8269</v>
      </c>
      <c r="Q2836" s="13" t="s">
        <v>8314</v>
      </c>
      <c r="R2836" t="s">
        <v>8315</v>
      </c>
      <c r="S2836" s="17">
        <f t="shared" si="222"/>
        <v>42019.959837962961</v>
      </c>
      <c r="T2836" s="17">
        <f t="shared" si="223"/>
        <v>42034.959837962961</v>
      </c>
      <c r="U2836" s="25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7">
        <f t="shared" si="221"/>
        <v>20.12</v>
      </c>
      <c r="P2837" t="s">
        <v>8269</v>
      </c>
      <c r="Q2837" s="13" t="s">
        <v>8314</v>
      </c>
      <c r="R2837" t="s">
        <v>8315</v>
      </c>
      <c r="S2837" s="17">
        <f t="shared" si="222"/>
        <v>42313.703900462962</v>
      </c>
      <c r="T2837" s="17">
        <f t="shared" si="223"/>
        <v>42343</v>
      </c>
      <c r="U2837" s="25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7">
        <f t="shared" si="221"/>
        <v>44.09</v>
      </c>
      <c r="P2838" t="s">
        <v>8269</v>
      </c>
      <c r="Q2838" s="13" t="s">
        <v>8314</v>
      </c>
      <c r="R2838" t="s">
        <v>8315</v>
      </c>
      <c r="S2838" s="17">
        <f t="shared" si="222"/>
        <v>42746.261782407411</v>
      </c>
      <c r="T2838" s="17">
        <f t="shared" si="223"/>
        <v>42784.207638888889</v>
      </c>
      <c r="U2838" s="25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7">
        <f t="shared" si="221"/>
        <v>40.479999999999997</v>
      </c>
      <c r="P2839" t="s">
        <v>8269</v>
      </c>
      <c r="Q2839" s="13" t="s">
        <v>8314</v>
      </c>
      <c r="R2839" t="s">
        <v>8315</v>
      </c>
      <c r="S2839" s="17">
        <f t="shared" si="222"/>
        <v>42307.908379629633</v>
      </c>
      <c r="T2839" s="17">
        <f t="shared" si="223"/>
        <v>42347.950046296297</v>
      </c>
      <c r="U2839" s="25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7">
        <f t="shared" si="221"/>
        <v>44.54</v>
      </c>
      <c r="P2840" t="s">
        <v>8269</v>
      </c>
      <c r="Q2840" s="13" t="s">
        <v>8314</v>
      </c>
      <c r="R2840" t="s">
        <v>8315</v>
      </c>
      <c r="S2840" s="17">
        <f t="shared" si="222"/>
        <v>41842.607592592591</v>
      </c>
      <c r="T2840" s="17">
        <f t="shared" si="223"/>
        <v>41864.916666666664</v>
      </c>
      <c r="U2840" s="25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7">
        <f t="shared" si="221"/>
        <v>125.81</v>
      </c>
      <c r="P2841" t="s">
        <v>8269</v>
      </c>
      <c r="Q2841" s="13" t="s">
        <v>8314</v>
      </c>
      <c r="R2841" t="s">
        <v>8315</v>
      </c>
      <c r="S2841" s="17">
        <f t="shared" si="222"/>
        <v>41853.240208333329</v>
      </c>
      <c r="T2841" s="17">
        <f t="shared" si="223"/>
        <v>41876.207638888889</v>
      </c>
      <c r="U2841" s="25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7">
        <f t="shared" si="221"/>
        <v>19.7</v>
      </c>
      <c r="P2842" t="s">
        <v>8269</v>
      </c>
      <c r="Q2842" s="13" t="s">
        <v>8314</v>
      </c>
      <c r="R2842" t="s">
        <v>8315</v>
      </c>
      <c r="S2842" s="17">
        <f t="shared" si="222"/>
        <v>42060.035636574074</v>
      </c>
      <c r="T2842" s="17">
        <f t="shared" si="223"/>
        <v>42081.708333333328</v>
      </c>
      <c r="U2842" s="25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7">
        <f t="shared" si="221"/>
        <v>10</v>
      </c>
      <c r="P2843" t="s">
        <v>8269</v>
      </c>
      <c r="Q2843" s="13" t="s">
        <v>8314</v>
      </c>
      <c r="R2843" t="s">
        <v>8315</v>
      </c>
      <c r="S2843" s="17">
        <f t="shared" si="222"/>
        <v>42291.739548611105</v>
      </c>
      <c r="T2843" s="17">
        <f t="shared" si="223"/>
        <v>42351.781215277777</v>
      </c>
      <c r="U2843" s="25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7">
        <f t="shared" si="221"/>
        <v>0</v>
      </c>
      <c r="P2844" t="s">
        <v>8269</v>
      </c>
      <c r="Q2844" s="13" t="s">
        <v>8314</v>
      </c>
      <c r="R2844" t="s">
        <v>8315</v>
      </c>
      <c r="S2844" s="17">
        <f t="shared" si="222"/>
        <v>41784.952488425923</v>
      </c>
      <c r="T2844" s="17">
        <f t="shared" si="223"/>
        <v>41811.458333333336</v>
      </c>
      <c r="U2844" s="25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7">
        <f t="shared" si="221"/>
        <v>0</v>
      </c>
      <c r="P2845" t="s">
        <v>8269</v>
      </c>
      <c r="Q2845" s="13" t="s">
        <v>8314</v>
      </c>
      <c r="R2845" t="s">
        <v>8315</v>
      </c>
      <c r="S2845" s="17">
        <f t="shared" si="222"/>
        <v>42492.737847222219</v>
      </c>
      <c r="T2845" s="17">
        <f t="shared" si="223"/>
        <v>42534.166666666672</v>
      </c>
      <c r="U2845" s="2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7">
        <f t="shared" si="221"/>
        <v>30</v>
      </c>
      <c r="P2846" t="s">
        <v>8269</v>
      </c>
      <c r="Q2846" s="13" t="s">
        <v>8314</v>
      </c>
      <c r="R2846" t="s">
        <v>8315</v>
      </c>
      <c r="S2846" s="17">
        <f t="shared" si="222"/>
        <v>42709.546064814815</v>
      </c>
      <c r="T2846" s="17">
        <f t="shared" si="223"/>
        <v>42739.546064814815</v>
      </c>
      <c r="U2846" s="25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7">
        <f t="shared" si="221"/>
        <v>60.67</v>
      </c>
      <c r="P2847" t="s">
        <v>8269</v>
      </c>
      <c r="Q2847" s="13" t="s">
        <v>8314</v>
      </c>
      <c r="R2847" t="s">
        <v>8315</v>
      </c>
      <c r="S2847" s="17">
        <f t="shared" si="222"/>
        <v>42103.016585648147</v>
      </c>
      <c r="T2847" s="17">
        <f t="shared" si="223"/>
        <v>42163.016585648147</v>
      </c>
      <c r="U2847" s="25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7">
        <f t="shared" si="221"/>
        <v>0</v>
      </c>
      <c r="P2848" t="s">
        <v>8269</v>
      </c>
      <c r="Q2848" s="13" t="s">
        <v>8314</v>
      </c>
      <c r="R2848" t="s">
        <v>8315</v>
      </c>
      <c r="S2848" s="17">
        <f t="shared" si="222"/>
        <v>42108.692060185189</v>
      </c>
      <c r="T2848" s="17">
        <f t="shared" si="223"/>
        <v>42153.692060185189</v>
      </c>
      <c r="U2848" s="25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7">
        <f t="shared" si="221"/>
        <v>0</v>
      </c>
      <c r="P2849" t="s">
        <v>8269</v>
      </c>
      <c r="Q2849" s="13" t="s">
        <v>8314</v>
      </c>
      <c r="R2849" t="s">
        <v>8315</v>
      </c>
      <c r="S2849" s="17">
        <f t="shared" si="222"/>
        <v>42453.806307870371</v>
      </c>
      <c r="T2849" s="17">
        <f t="shared" si="223"/>
        <v>42513.806307870371</v>
      </c>
      <c r="U2849" s="25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7">
        <f t="shared" si="221"/>
        <v>23.33</v>
      </c>
      <c r="P2850" t="s">
        <v>8269</v>
      </c>
      <c r="Q2850" s="13" t="s">
        <v>8314</v>
      </c>
      <c r="R2850" t="s">
        <v>8315</v>
      </c>
      <c r="S2850" s="17">
        <f t="shared" si="222"/>
        <v>42123.648831018523</v>
      </c>
      <c r="T2850" s="17">
        <f t="shared" si="223"/>
        <v>42153.648831018523</v>
      </c>
      <c r="U2850" s="25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7">
        <f t="shared" si="221"/>
        <v>5</v>
      </c>
      <c r="P2851" t="s">
        <v>8269</v>
      </c>
      <c r="Q2851" s="13" t="s">
        <v>8314</v>
      </c>
      <c r="R2851" t="s">
        <v>8315</v>
      </c>
      <c r="S2851" s="17">
        <f t="shared" si="222"/>
        <v>42453.428240740745</v>
      </c>
      <c r="T2851" s="17">
        <f t="shared" si="223"/>
        <v>42483.428240740745</v>
      </c>
      <c r="U2851" s="25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7">
        <f t="shared" si="221"/>
        <v>23.92</v>
      </c>
      <c r="P2852" t="s">
        <v>8269</v>
      </c>
      <c r="Q2852" s="13" t="s">
        <v>8314</v>
      </c>
      <c r="R2852" t="s">
        <v>8315</v>
      </c>
      <c r="S2852" s="17">
        <f t="shared" si="222"/>
        <v>41858.007071759261</v>
      </c>
      <c r="T2852" s="17">
        <f t="shared" si="223"/>
        <v>41888.007071759261</v>
      </c>
      <c r="U2852" s="25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7">
        <f t="shared" si="221"/>
        <v>0</v>
      </c>
      <c r="P2853" t="s">
        <v>8269</v>
      </c>
      <c r="Q2853" s="13" t="s">
        <v>8314</v>
      </c>
      <c r="R2853" t="s">
        <v>8315</v>
      </c>
      <c r="S2853" s="17">
        <f t="shared" si="222"/>
        <v>42390.002650462964</v>
      </c>
      <c r="T2853" s="17">
        <f t="shared" si="223"/>
        <v>42398.970138888893</v>
      </c>
      <c r="U2853" s="25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7">
        <f t="shared" si="221"/>
        <v>15.83</v>
      </c>
      <c r="P2854" t="s">
        <v>8269</v>
      </c>
      <c r="Q2854" s="13" t="s">
        <v>8314</v>
      </c>
      <c r="R2854" t="s">
        <v>8315</v>
      </c>
      <c r="S2854" s="17">
        <f t="shared" si="222"/>
        <v>41781.045173611114</v>
      </c>
      <c r="T2854" s="17">
        <f t="shared" si="223"/>
        <v>41811.045173611114</v>
      </c>
      <c r="U2854" s="25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7">
        <f t="shared" si="221"/>
        <v>0</v>
      </c>
      <c r="P2855" t="s">
        <v>8269</v>
      </c>
      <c r="Q2855" s="13" t="s">
        <v>8314</v>
      </c>
      <c r="R2855" t="s">
        <v>8315</v>
      </c>
      <c r="S2855" s="17">
        <f t="shared" si="222"/>
        <v>41836.190937499996</v>
      </c>
      <c r="T2855" s="17">
        <f t="shared" si="223"/>
        <v>41896.190937499996</v>
      </c>
      <c r="U2855" s="2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7">
        <f t="shared" si="221"/>
        <v>29.79</v>
      </c>
      <c r="P2856" t="s">
        <v>8269</v>
      </c>
      <c r="Q2856" s="13" t="s">
        <v>8314</v>
      </c>
      <c r="R2856" t="s">
        <v>8315</v>
      </c>
      <c r="S2856" s="17">
        <f t="shared" si="222"/>
        <v>42111.71665509259</v>
      </c>
      <c r="T2856" s="17">
        <f t="shared" si="223"/>
        <v>42131.71665509259</v>
      </c>
      <c r="U2856" s="25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7">
        <f t="shared" si="221"/>
        <v>60</v>
      </c>
      <c r="P2857" t="s">
        <v>8269</v>
      </c>
      <c r="Q2857" s="13" t="s">
        <v>8314</v>
      </c>
      <c r="R2857" t="s">
        <v>8315</v>
      </c>
      <c r="S2857" s="17">
        <f t="shared" si="222"/>
        <v>42370.007766203707</v>
      </c>
      <c r="T2857" s="17">
        <f t="shared" si="223"/>
        <v>42398.981944444444</v>
      </c>
      <c r="U2857" s="25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7">
        <f t="shared" si="221"/>
        <v>24.33</v>
      </c>
      <c r="P2858" t="s">
        <v>8269</v>
      </c>
      <c r="Q2858" s="13" t="s">
        <v>8314</v>
      </c>
      <c r="R2858" t="s">
        <v>8315</v>
      </c>
      <c r="S2858" s="17">
        <f t="shared" si="222"/>
        <v>42165.037581018521</v>
      </c>
      <c r="T2858" s="17">
        <f t="shared" si="223"/>
        <v>42224.898611111115</v>
      </c>
      <c r="U2858" s="25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7">
        <f t="shared" si="221"/>
        <v>500</v>
      </c>
      <c r="P2859" t="s">
        <v>8269</v>
      </c>
      <c r="Q2859" s="13" t="s">
        <v>8314</v>
      </c>
      <c r="R2859" t="s">
        <v>8315</v>
      </c>
      <c r="S2859" s="17">
        <f t="shared" si="222"/>
        <v>42726.920081018514</v>
      </c>
      <c r="T2859" s="17">
        <f t="shared" si="223"/>
        <v>42786.75</v>
      </c>
      <c r="U2859" s="25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7">
        <f t="shared" si="221"/>
        <v>0</v>
      </c>
      <c r="P2860" t="s">
        <v>8269</v>
      </c>
      <c r="Q2860" s="13" t="s">
        <v>8314</v>
      </c>
      <c r="R2860" t="s">
        <v>8315</v>
      </c>
      <c r="S2860" s="17">
        <f t="shared" si="222"/>
        <v>41954.545081018514</v>
      </c>
      <c r="T2860" s="17">
        <f t="shared" si="223"/>
        <v>41978.477777777778</v>
      </c>
      <c r="U2860" s="25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7">
        <f t="shared" si="221"/>
        <v>35</v>
      </c>
      <c r="P2861" t="s">
        <v>8269</v>
      </c>
      <c r="Q2861" s="13" t="s">
        <v>8314</v>
      </c>
      <c r="R2861" t="s">
        <v>8315</v>
      </c>
      <c r="S2861" s="17">
        <f t="shared" si="222"/>
        <v>42233.362314814818</v>
      </c>
      <c r="T2861" s="17">
        <f t="shared" si="223"/>
        <v>42293.362314814818</v>
      </c>
      <c r="U2861" s="25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7">
        <f t="shared" si="221"/>
        <v>29.56</v>
      </c>
      <c r="P2862" t="s">
        <v>8269</v>
      </c>
      <c r="Q2862" s="13" t="s">
        <v>8314</v>
      </c>
      <c r="R2862" t="s">
        <v>8315</v>
      </c>
      <c r="S2862" s="17">
        <f t="shared" si="222"/>
        <v>42480.800648148142</v>
      </c>
      <c r="T2862" s="17">
        <f t="shared" si="223"/>
        <v>42540.800648148142</v>
      </c>
      <c r="U2862" s="25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7">
        <f t="shared" si="221"/>
        <v>26.67</v>
      </c>
      <c r="P2863" t="s">
        <v>8269</v>
      </c>
      <c r="Q2863" s="13" t="s">
        <v>8314</v>
      </c>
      <c r="R2863" t="s">
        <v>8315</v>
      </c>
      <c r="S2863" s="17">
        <f t="shared" si="222"/>
        <v>42257.590833333335</v>
      </c>
      <c r="T2863" s="17">
        <f t="shared" si="223"/>
        <v>42271.590833333335</v>
      </c>
      <c r="U2863" s="25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7">
        <f t="shared" si="221"/>
        <v>18.329999999999998</v>
      </c>
      <c r="P2864" t="s">
        <v>8269</v>
      </c>
      <c r="Q2864" s="13" t="s">
        <v>8314</v>
      </c>
      <c r="R2864" t="s">
        <v>8315</v>
      </c>
      <c r="S2864" s="17">
        <f t="shared" si="222"/>
        <v>41784.789687500001</v>
      </c>
      <c r="T2864" s="17">
        <f t="shared" si="223"/>
        <v>41814.789687500001</v>
      </c>
      <c r="U2864" s="25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7">
        <f t="shared" si="221"/>
        <v>20</v>
      </c>
      <c r="P2865" t="s">
        <v>8269</v>
      </c>
      <c r="Q2865" s="13" t="s">
        <v>8314</v>
      </c>
      <c r="R2865" t="s">
        <v>8315</v>
      </c>
      <c r="S2865" s="17">
        <f t="shared" si="222"/>
        <v>41831.675034722226</v>
      </c>
      <c r="T2865" s="17">
        <f t="shared" si="223"/>
        <v>41891.675034722226</v>
      </c>
      <c r="U2865" s="2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7">
        <f t="shared" si="221"/>
        <v>13.33</v>
      </c>
      <c r="P2866" t="s">
        <v>8269</v>
      </c>
      <c r="Q2866" s="13" t="s">
        <v>8314</v>
      </c>
      <c r="R2866" t="s">
        <v>8315</v>
      </c>
      <c r="S2866" s="17">
        <f t="shared" si="222"/>
        <v>42172.613506944443</v>
      </c>
      <c r="T2866" s="17">
        <f t="shared" si="223"/>
        <v>42202.554166666669</v>
      </c>
      <c r="U2866" s="25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7">
        <f t="shared" si="221"/>
        <v>0</v>
      </c>
      <c r="P2867" t="s">
        <v>8269</v>
      </c>
      <c r="Q2867" s="13" t="s">
        <v>8314</v>
      </c>
      <c r="R2867" t="s">
        <v>8315</v>
      </c>
      <c r="S2867" s="17">
        <f t="shared" si="222"/>
        <v>41950.114108796297</v>
      </c>
      <c r="T2867" s="17">
        <f t="shared" si="223"/>
        <v>42010.114108796297</v>
      </c>
      <c r="U2867" s="25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7">
        <f t="shared" si="221"/>
        <v>22.5</v>
      </c>
      <c r="P2868" t="s">
        <v>8269</v>
      </c>
      <c r="Q2868" s="13" t="s">
        <v>8314</v>
      </c>
      <c r="R2868" t="s">
        <v>8315</v>
      </c>
      <c r="S2868" s="17">
        <f t="shared" si="222"/>
        <v>42627.955104166671</v>
      </c>
      <c r="T2868" s="17">
        <f t="shared" si="223"/>
        <v>42657.916666666672</v>
      </c>
      <c r="U2868" s="25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7">
        <f t="shared" si="221"/>
        <v>50.4</v>
      </c>
      <c r="P2869" t="s">
        <v>8269</v>
      </c>
      <c r="Q2869" s="13" t="s">
        <v>8314</v>
      </c>
      <c r="R2869" t="s">
        <v>8315</v>
      </c>
      <c r="S2869" s="17">
        <f t="shared" si="222"/>
        <v>42531.195277777777</v>
      </c>
      <c r="T2869" s="17">
        <f t="shared" si="223"/>
        <v>42555.166666666672</v>
      </c>
      <c r="U2869" s="25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7">
        <f t="shared" si="221"/>
        <v>105.03</v>
      </c>
      <c r="P2870" t="s">
        <v>8269</v>
      </c>
      <c r="Q2870" s="13" t="s">
        <v>8314</v>
      </c>
      <c r="R2870" t="s">
        <v>8315</v>
      </c>
      <c r="S2870" s="17">
        <f t="shared" si="222"/>
        <v>42618.827013888891</v>
      </c>
      <c r="T2870" s="17">
        <f t="shared" si="223"/>
        <v>42648.827013888891</v>
      </c>
      <c r="U2870" s="25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7">
        <f t="shared" si="221"/>
        <v>35.4</v>
      </c>
      <c r="P2871" t="s">
        <v>8269</v>
      </c>
      <c r="Q2871" s="13" t="s">
        <v>8314</v>
      </c>
      <c r="R2871" t="s">
        <v>8315</v>
      </c>
      <c r="S2871" s="17">
        <f t="shared" si="222"/>
        <v>42540.593530092592</v>
      </c>
      <c r="T2871" s="17">
        <f t="shared" si="223"/>
        <v>42570.593530092592</v>
      </c>
      <c r="U2871" s="25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7">
        <f t="shared" si="221"/>
        <v>83.33</v>
      </c>
      <c r="P2872" t="s">
        <v>8269</v>
      </c>
      <c r="Q2872" s="13" t="s">
        <v>8314</v>
      </c>
      <c r="R2872" t="s">
        <v>8315</v>
      </c>
      <c r="S2872" s="17">
        <f t="shared" si="222"/>
        <v>41746.189409722225</v>
      </c>
      <c r="T2872" s="17">
        <f t="shared" si="223"/>
        <v>41776.189409722225</v>
      </c>
      <c r="U2872" s="25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7">
        <f t="shared" si="221"/>
        <v>35.92</v>
      </c>
      <c r="P2873" t="s">
        <v>8269</v>
      </c>
      <c r="Q2873" s="13" t="s">
        <v>8314</v>
      </c>
      <c r="R2873" t="s">
        <v>8315</v>
      </c>
      <c r="S2873" s="17">
        <f t="shared" si="222"/>
        <v>41974.738576388889</v>
      </c>
      <c r="T2873" s="17">
        <f t="shared" si="223"/>
        <v>41994.738576388889</v>
      </c>
      <c r="U2873" s="25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7">
        <f t="shared" si="221"/>
        <v>0</v>
      </c>
      <c r="P2874" t="s">
        <v>8269</v>
      </c>
      <c r="Q2874" s="13" t="s">
        <v>8314</v>
      </c>
      <c r="R2874" t="s">
        <v>8315</v>
      </c>
      <c r="S2874" s="17">
        <f t="shared" si="222"/>
        <v>42115.11618055556</v>
      </c>
      <c r="T2874" s="17">
        <f t="shared" si="223"/>
        <v>42175.11618055556</v>
      </c>
      <c r="U2874" s="25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7">
        <f t="shared" si="221"/>
        <v>119.13</v>
      </c>
      <c r="P2875" t="s">
        <v>8269</v>
      </c>
      <c r="Q2875" s="13" t="s">
        <v>8314</v>
      </c>
      <c r="R2875" t="s">
        <v>8315</v>
      </c>
      <c r="S2875" s="17">
        <f t="shared" si="222"/>
        <v>42002.817488425921</v>
      </c>
      <c r="T2875" s="17">
        <f t="shared" si="223"/>
        <v>42032.817488425921</v>
      </c>
      <c r="U2875" s="2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7">
        <f t="shared" si="221"/>
        <v>90.33</v>
      </c>
      <c r="P2876" t="s">
        <v>8269</v>
      </c>
      <c r="Q2876" s="13" t="s">
        <v>8314</v>
      </c>
      <c r="R2876" t="s">
        <v>8315</v>
      </c>
      <c r="S2876" s="17">
        <f t="shared" si="222"/>
        <v>42722.84474537037</v>
      </c>
      <c r="T2876" s="17">
        <f t="shared" si="223"/>
        <v>42752.84474537037</v>
      </c>
      <c r="U2876" s="25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7">
        <f t="shared" si="221"/>
        <v>2.33</v>
      </c>
      <c r="P2877" t="s">
        <v>8269</v>
      </c>
      <c r="Q2877" s="13" t="s">
        <v>8314</v>
      </c>
      <c r="R2877" t="s">
        <v>8315</v>
      </c>
      <c r="S2877" s="17">
        <f t="shared" si="222"/>
        <v>42465.128391203703</v>
      </c>
      <c r="T2877" s="17">
        <f t="shared" si="223"/>
        <v>42495.128391203703</v>
      </c>
      <c r="U2877" s="25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7">
        <f t="shared" si="221"/>
        <v>0</v>
      </c>
      <c r="P2878" t="s">
        <v>8269</v>
      </c>
      <c r="Q2878" s="13" t="s">
        <v>8314</v>
      </c>
      <c r="R2878" t="s">
        <v>8315</v>
      </c>
      <c r="S2878" s="17">
        <f t="shared" si="222"/>
        <v>42171.743969907402</v>
      </c>
      <c r="T2878" s="17">
        <f t="shared" si="223"/>
        <v>42201.743969907402</v>
      </c>
      <c r="U2878" s="25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7">
        <f t="shared" si="221"/>
        <v>108.33</v>
      </c>
      <c r="P2879" t="s">
        <v>8269</v>
      </c>
      <c r="Q2879" s="13" t="s">
        <v>8314</v>
      </c>
      <c r="R2879" t="s">
        <v>8315</v>
      </c>
      <c r="S2879" s="17">
        <f t="shared" si="222"/>
        <v>42672.955138888887</v>
      </c>
      <c r="T2879" s="17">
        <f t="shared" si="223"/>
        <v>42704.708333333328</v>
      </c>
      <c r="U2879" s="25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7">
        <f t="shared" si="221"/>
        <v>15.75</v>
      </c>
      <c r="P2880" t="s">
        <v>8269</v>
      </c>
      <c r="Q2880" s="13" t="s">
        <v>8314</v>
      </c>
      <c r="R2880" t="s">
        <v>8315</v>
      </c>
      <c r="S2880" s="17">
        <f t="shared" si="222"/>
        <v>42128.615682870368</v>
      </c>
      <c r="T2880" s="17">
        <f t="shared" si="223"/>
        <v>42188.615682870368</v>
      </c>
      <c r="U2880" s="25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7">
        <f t="shared" si="221"/>
        <v>29</v>
      </c>
      <c r="P2881" t="s">
        <v>8269</v>
      </c>
      <c r="Q2881" s="13" t="s">
        <v>8314</v>
      </c>
      <c r="R2881" t="s">
        <v>8315</v>
      </c>
      <c r="S2881" s="17">
        <f t="shared" si="222"/>
        <v>42359.725243055553</v>
      </c>
      <c r="T2881" s="17">
        <f t="shared" si="223"/>
        <v>42389.725243055553</v>
      </c>
      <c r="U2881" s="25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7">
        <f t="shared" ref="O2882:O2945" si="226">IFERROR(ROUND(E2882/M2882,2),0)</f>
        <v>96.55</v>
      </c>
      <c r="P2882" t="s">
        <v>8269</v>
      </c>
      <c r="Q2882" s="13" t="s">
        <v>8314</v>
      </c>
      <c r="R2882" t="s">
        <v>8315</v>
      </c>
      <c r="S2882" s="17">
        <f t="shared" si="222"/>
        <v>42192.905694444446</v>
      </c>
      <c r="T2882" s="17">
        <f t="shared" si="223"/>
        <v>42236.711805555555</v>
      </c>
      <c r="U2882" s="25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7">
        <f t="shared" si="226"/>
        <v>0</v>
      </c>
      <c r="P2883" t="s">
        <v>8269</v>
      </c>
      <c r="Q2883" s="13" t="s">
        <v>8314</v>
      </c>
      <c r="R2883" t="s">
        <v>8315</v>
      </c>
      <c r="S2883" s="17">
        <f t="shared" ref="S2883:S2946" si="227">(((K2883/60)/60)/24)+DATE(1970,1,1)</f>
        <v>41916.597638888888</v>
      </c>
      <c r="T2883" s="17">
        <f t="shared" ref="T2883:T2946" si="228">(((J2883/60)/60)/24)+DATE(1970,1,1)</f>
        <v>41976.639305555553</v>
      </c>
      <c r="U2883" s="25">
        <f t="shared" si="224"/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7">
        <f t="shared" si="226"/>
        <v>63</v>
      </c>
      <c r="P2884" t="s">
        <v>8269</v>
      </c>
      <c r="Q2884" s="13" t="s">
        <v>8314</v>
      </c>
      <c r="R2884" t="s">
        <v>8315</v>
      </c>
      <c r="S2884" s="17">
        <f t="shared" si="227"/>
        <v>42461.596273148149</v>
      </c>
      <c r="T2884" s="17">
        <f t="shared" si="228"/>
        <v>42491.596273148149</v>
      </c>
      <c r="U2884" s="25">
        <f t="shared" ref="U2884:U2947" si="229">YEAR(S2884)</f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7">
        <f t="shared" si="226"/>
        <v>381.6</v>
      </c>
      <c r="P2885" t="s">
        <v>8269</v>
      </c>
      <c r="Q2885" s="13" t="s">
        <v>8314</v>
      </c>
      <c r="R2885" t="s">
        <v>8315</v>
      </c>
      <c r="S2885" s="17">
        <f t="shared" si="227"/>
        <v>42370.90320601852</v>
      </c>
      <c r="T2885" s="17">
        <f t="shared" si="228"/>
        <v>42406.207638888889</v>
      </c>
      <c r="U2885" s="2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7">
        <f t="shared" si="226"/>
        <v>46.25</v>
      </c>
      <c r="P2886" t="s">
        <v>8269</v>
      </c>
      <c r="Q2886" s="13" t="s">
        <v>8314</v>
      </c>
      <c r="R2886" t="s">
        <v>8315</v>
      </c>
      <c r="S2886" s="17">
        <f t="shared" si="227"/>
        <v>41948.727256944447</v>
      </c>
      <c r="T2886" s="17">
        <f t="shared" si="228"/>
        <v>41978.727256944447</v>
      </c>
      <c r="U2886" s="25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7">
        <f t="shared" si="226"/>
        <v>26</v>
      </c>
      <c r="P2887" t="s">
        <v>8269</v>
      </c>
      <c r="Q2887" s="13" t="s">
        <v>8314</v>
      </c>
      <c r="R2887" t="s">
        <v>8315</v>
      </c>
      <c r="S2887" s="17">
        <f t="shared" si="227"/>
        <v>42047.07640046296</v>
      </c>
      <c r="T2887" s="17">
        <f t="shared" si="228"/>
        <v>42077.034733796296</v>
      </c>
      <c r="U2887" s="25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7">
        <f t="shared" si="226"/>
        <v>10</v>
      </c>
      <c r="P2888" t="s">
        <v>8269</v>
      </c>
      <c r="Q2888" s="13" t="s">
        <v>8314</v>
      </c>
      <c r="R2888" t="s">
        <v>8315</v>
      </c>
      <c r="S2888" s="17">
        <f t="shared" si="227"/>
        <v>42261.632916666669</v>
      </c>
      <c r="T2888" s="17">
        <f t="shared" si="228"/>
        <v>42266.165972222225</v>
      </c>
      <c r="U2888" s="25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7">
        <f t="shared" si="226"/>
        <v>5</v>
      </c>
      <c r="P2889" t="s">
        <v>8269</v>
      </c>
      <c r="Q2889" s="13" t="s">
        <v>8314</v>
      </c>
      <c r="R2889" t="s">
        <v>8315</v>
      </c>
      <c r="S2889" s="17">
        <f t="shared" si="227"/>
        <v>41985.427361111113</v>
      </c>
      <c r="T2889" s="17">
        <f t="shared" si="228"/>
        <v>42015.427361111113</v>
      </c>
      <c r="U2889" s="25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7">
        <f t="shared" si="226"/>
        <v>0</v>
      </c>
      <c r="P2890" t="s">
        <v>8269</v>
      </c>
      <c r="Q2890" s="13" t="s">
        <v>8314</v>
      </c>
      <c r="R2890" t="s">
        <v>8315</v>
      </c>
      <c r="S2890" s="17">
        <f t="shared" si="227"/>
        <v>41922.535185185188</v>
      </c>
      <c r="T2890" s="17">
        <f t="shared" si="228"/>
        <v>41930.207638888889</v>
      </c>
      <c r="U2890" s="25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7">
        <f t="shared" si="226"/>
        <v>81.569999999999993</v>
      </c>
      <c r="P2891" t="s">
        <v>8269</v>
      </c>
      <c r="Q2891" s="13" t="s">
        <v>8314</v>
      </c>
      <c r="R2891" t="s">
        <v>8315</v>
      </c>
      <c r="S2891" s="17">
        <f t="shared" si="227"/>
        <v>41850.863252314812</v>
      </c>
      <c r="T2891" s="17">
        <f t="shared" si="228"/>
        <v>41880.863252314812</v>
      </c>
      <c r="U2891" s="25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7">
        <f t="shared" si="226"/>
        <v>7</v>
      </c>
      <c r="P2892" t="s">
        <v>8269</v>
      </c>
      <c r="Q2892" s="13" t="s">
        <v>8314</v>
      </c>
      <c r="R2892" t="s">
        <v>8315</v>
      </c>
      <c r="S2892" s="17">
        <f t="shared" si="227"/>
        <v>41831.742962962962</v>
      </c>
      <c r="T2892" s="17">
        <f t="shared" si="228"/>
        <v>41860.125</v>
      </c>
      <c r="U2892" s="25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7">
        <f t="shared" si="226"/>
        <v>27.3</v>
      </c>
      <c r="P2893" t="s">
        <v>8269</v>
      </c>
      <c r="Q2893" s="13" t="s">
        <v>8314</v>
      </c>
      <c r="R2893" t="s">
        <v>8315</v>
      </c>
      <c r="S2893" s="17">
        <f t="shared" si="227"/>
        <v>42415.883425925931</v>
      </c>
      <c r="T2893" s="17">
        <f t="shared" si="228"/>
        <v>42475.84175925926</v>
      </c>
      <c r="U2893" s="25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7">
        <f t="shared" si="226"/>
        <v>29.41</v>
      </c>
      <c r="P2894" t="s">
        <v>8269</v>
      </c>
      <c r="Q2894" s="13" t="s">
        <v>8314</v>
      </c>
      <c r="R2894" t="s">
        <v>8315</v>
      </c>
      <c r="S2894" s="17">
        <f t="shared" si="227"/>
        <v>41869.714166666665</v>
      </c>
      <c r="T2894" s="17">
        <f t="shared" si="228"/>
        <v>41876.875</v>
      </c>
      <c r="U2894" s="25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7">
        <f t="shared" si="226"/>
        <v>12.5</v>
      </c>
      <c r="P2895" t="s">
        <v>8269</v>
      </c>
      <c r="Q2895" s="13" t="s">
        <v>8314</v>
      </c>
      <c r="R2895" t="s">
        <v>8315</v>
      </c>
      <c r="S2895" s="17">
        <f t="shared" si="227"/>
        <v>41953.773090277777</v>
      </c>
      <c r="T2895" s="17">
        <f t="shared" si="228"/>
        <v>42013.083333333328</v>
      </c>
      <c r="U2895" s="2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7">
        <f t="shared" si="226"/>
        <v>0</v>
      </c>
      <c r="P2896" t="s">
        <v>8269</v>
      </c>
      <c r="Q2896" s="13" t="s">
        <v>8314</v>
      </c>
      <c r="R2896" t="s">
        <v>8315</v>
      </c>
      <c r="S2896" s="17">
        <f t="shared" si="227"/>
        <v>42037.986284722225</v>
      </c>
      <c r="T2896" s="17">
        <f t="shared" si="228"/>
        <v>42097.944618055553</v>
      </c>
      <c r="U2896" s="25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7">
        <f t="shared" si="226"/>
        <v>5.75</v>
      </c>
      <c r="P2897" t="s">
        <v>8269</v>
      </c>
      <c r="Q2897" s="13" t="s">
        <v>8314</v>
      </c>
      <c r="R2897" t="s">
        <v>8315</v>
      </c>
      <c r="S2897" s="17">
        <f t="shared" si="227"/>
        <v>41811.555462962962</v>
      </c>
      <c r="T2897" s="17">
        <f t="shared" si="228"/>
        <v>41812.875</v>
      </c>
      <c r="U2897" s="25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7">
        <f t="shared" si="226"/>
        <v>52.08</v>
      </c>
      <c r="P2898" t="s">
        <v>8269</v>
      </c>
      <c r="Q2898" s="13" t="s">
        <v>8314</v>
      </c>
      <c r="R2898" t="s">
        <v>8315</v>
      </c>
      <c r="S2898" s="17">
        <f t="shared" si="227"/>
        <v>42701.908807870372</v>
      </c>
      <c r="T2898" s="17">
        <f t="shared" si="228"/>
        <v>42716.25</v>
      </c>
      <c r="U2898" s="25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7">
        <f t="shared" si="226"/>
        <v>183.33</v>
      </c>
      <c r="P2899" t="s">
        <v>8269</v>
      </c>
      <c r="Q2899" s="13" t="s">
        <v>8314</v>
      </c>
      <c r="R2899" t="s">
        <v>8315</v>
      </c>
      <c r="S2899" s="17">
        <f t="shared" si="227"/>
        <v>42258.646504629629</v>
      </c>
      <c r="T2899" s="17">
        <f t="shared" si="228"/>
        <v>42288.645196759258</v>
      </c>
      <c r="U2899" s="25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7">
        <f t="shared" si="226"/>
        <v>26.33</v>
      </c>
      <c r="P2900" t="s">
        <v>8269</v>
      </c>
      <c r="Q2900" s="13" t="s">
        <v>8314</v>
      </c>
      <c r="R2900" t="s">
        <v>8315</v>
      </c>
      <c r="S2900" s="17">
        <f t="shared" si="227"/>
        <v>42278.664965277778</v>
      </c>
      <c r="T2900" s="17">
        <f t="shared" si="228"/>
        <v>42308.664965277778</v>
      </c>
      <c r="U2900" s="25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7">
        <f t="shared" si="226"/>
        <v>0</v>
      </c>
      <c r="P2901" t="s">
        <v>8269</v>
      </c>
      <c r="Q2901" s="13" t="s">
        <v>8314</v>
      </c>
      <c r="R2901" t="s">
        <v>8315</v>
      </c>
      <c r="S2901" s="17">
        <f t="shared" si="227"/>
        <v>42515.078217592592</v>
      </c>
      <c r="T2901" s="17">
        <f t="shared" si="228"/>
        <v>42575.078217592592</v>
      </c>
      <c r="U2901" s="25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7">
        <f t="shared" si="226"/>
        <v>486.43</v>
      </c>
      <c r="P2902" t="s">
        <v>8269</v>
      </c>
      <c r="Q2902" s="13" t="s">
        <v>8314</v>
      </c>
      <c r="R2902" t="s">
        <v>8315</v>
      </c>
      <c r="S2902" s="17">
        <f t="shared" si="227"/>
        <v>41830.234166666669</v>
      </c>
      <c r="T2902" s="17">
        <f t="shared" si="228"/>
        <v>41860.234166666669</v>
      </c>
      <c r="U2902" s="25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7">
        <f t="shared" si="226"/>
        <v>3</v>
      </c>
      <c r="P2903" t="s">
        <v>8269</v>
      </c>
      <c r="Q2903" s="13" t="s">
        <v>8314</v>
      </c>
      <c r="R2903" t="s">
        <v>8315</v>
      </c>
      <c r="S2903" s="17">
        <f t="shared" si="227"/>
        <v>41982.904386574075</v>
      </c>
      <c r="T2903" s="17">
        <f t="shared" si="228"/>
        <v>42042.904386574075</v>
      </c>
      <c r="U2903" s="25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7">
        <f t="shared" si="226"/>
        <v>25</v>
      </c>
      <c r="P2904" t="s">
        <v>8269</v>
      </c>
      <c r="Q2904" s="13" t="s">
        <v>8314</v>
      </c>
      <c r="R2904" t="s">
        <v>8315</v>
      </c>
      <c r="S2904" s="17">
        <f t="shared" si="227"/>
        <v>42210.439768518518</v>
      </c>
      <c r="T2904" s="17">
        <f t="shared" si="228"/>
        <v>42240.439768518518</v>
      </c>
      <c r="U2904" s="25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7">
        <f t="shared" si="226"/>
        <v>9.75</v>
      </c>
      <c r="P2905" t="s">
        <v>8269</v>
      </c>
      <c r="Q2905" s="13" t="s">
        <v>8314</v>
      </c>
      <c r="R2905" t="s">
        <v>8315</v>
      </c>
      <c r="S2905" s="17">
        <f t="shared" si="227"/>
        <v>42196.166874999995</v>
      </c>
      <c r="T2905" s="17">
        <f t="shared" si="228"/>
        <v>42256.166874999995</v>
      </c>
      <c r="U2905" s="2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7">
        <f t="shared" si="226"/>
        <v>18.75</v>
      </c>
      <c r="P2906" t="s">
        <v>8269</v>
      </c>
      <c r="Q2906" s="13" t="s">
        <v>8314</v>
      </c>
      <c r="R2906" t="s">
        <v>8315</v>
      </c>
      <c r="S2906" s="17">
        <f t="shared" si="227"/>
        <v>41940.967951388891</v>
      </c>
      <c r="T2906" s="17">
        <f t="shared" si="228"/>
        <v>41952.5</v>
      </c>
      <c r="U2906" s="25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7">
        <f t="shared" si="226"/>
        <v>36.590000000000003</v>
      </c>
      <c r="P2907" t="s">
        <v>8269</v>
      </c>
      <c r="Q2907" s="13" t="s">
        <v>8314</v>
      </c>
      <c r="R2907" t="s">
        <v>8315</v>
      </c>
      <c r="S2907" s="17">
        <f t="shared" si="227"/>
        <v>42606.056863425925</v>
      </c>
      <c r="T2907" s="17">
        <f t="shared" si="228"/>
        <v>42620.056863425925</v>
      </c>
      <c r="U2907" s="25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7">
        <f t="shared" si="226"/>
        <v>80.709999999999994</v>
      </c>
      <c r="P2908" t="s">
        <v>8269</v>
      </c>
      <c r="Q2908" s="13" t="s">
        <v>8314</v>
      </c>
      <c r="R2908" t="s">
        <v>8315</v>
      </c>
      <c r="S2908" s="17">
        <f t="shared" si="227"/>
        <v>42199.648912037039</v>
      </c>
      <c r="T2908" s="17">
        <f t="shared" si="228"/>
        <v>42217.041666666672</v>
      </c>
      <c r="U2908" s="25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7">
        <f t="shared" si="226"/>
        <v>1</v>
      </c>
      <c r="P2909" t="s">
        <v>8269</v>
      </c>
      <c r="Q2909" s="13" t="s">
        <v>8314</v>
      </c>
      <c r="R2909" t="s">
        <v>8315</v>
      </c>
      <c r="S2909" s="17">
        <f t="shared" si="227"/>
        <v>42444.877743055549</v>
      </c>
      <c r="T2909" s="17">
        <f t="shared" si="228"/>
        <v>42504.877743055549</v>
      </c>
      <c r="U2909" s="25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7">
        <f t="shared" si="226"/>
        <v>52.8</v>
      </c>
      <c r="P2910" t="s">
        <v>8269</v>
      </c>
      <c r="Q2910" s="13" t="s">
        <v>8314</v>
      </c>
      <c r="R2910" t="s">
        <v>8315</v>
      </c>
      <c r="S2910" s="17">
        <f t="shared" si="227"/>
        <v>42499.731701388882</v>
      </c>
      <c r="T2910" s="17">
        <f t="shared" si="228"/>
        <v>42529.731701388882</v>
      </c>
      <c r="U2910" s="25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7">
        <f t="shared" si="226"/>
        <v>20</v>
      </c>
      <c r="P2911" t="s">
        <v>8269</v>
      </c>
      <c r="Q2911" s="13" t="s">
        <v>8314</v>
      </c>
      <c r="R2911" t="s">
        <v>8315</v>
      </c>
      <c r="S2911" s="17">
        <f t="shared" si="227"/>
        <v>41929.266215277778</v>
      </c>
      <c r="T2911" s="17">
        <f t="shared" si="228"/>
        <v>41968.823611111111</v>
      </c>
      <c r="U2911" s="25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7">
        <f t="shared" si="226"/>
        <v>1</v>
      </c>
      <c r="P2912" t="s">
        <v>8269</v>
      </c>
      <c r="Q2912" s="13" t="s">
        <v>8314</v>
      </c>
      <c r="R2912" t="s">
        <v>8315</v>
      </c>
      <c r="S2912" s="17">
        <f t="shared" si="227"/>
        <v>42107.841284722221</v>
      </c>
      <c r="T2912" s="17">
        <f t="shared" si="228"/>
        <v>42167.841284722221</v>
      </c>
      <c r="U2912" s="25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7">
        <f t="shared" si="226"/>
        <v>46.93</v>
      </c>
      <c r="P2913" t="s">
        <v>8269</v>
      </c>
      <c r="Q2913" s="13" t="s">
        <v>8314</v>
      </c>
      <c r="R2913" t="s">
        <v>8315</v>
      </c>
      <c r="S2913" s="17">
        <f t="shared" si="227"/>
        <v>42142.768819444449</v>
      </c>
      <c r="T2913" s="17">
        <f t="shared" si="228"/>
        <v>42182.768819444449</v>
      </c>
      <c r="U2913" s="25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7">
        <f t="shared" si="226"/>
        <v>78.08</v>
      </c>
      <c r="P2914" t="s">
        <v>8269</v>
      </c>
      <c r="Q2914" s="13" t="s">
        <v>8314</v>
      </c>
      <c r="R2914" t="s">
        <v>8315</v>
      </c>
      <c r="S2914" s="17">
        <f t="shared" si="227"/>
        <v>42354.131643518514</v>
      </c>
      <c r="T2914" s="17">
        <f t="shared" si="228"/>
        <v>42384.131643518514</v>
      </c>
      <c r="U2914" s="25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7">
        <f t="shared" si="226"/>
        <v>1</v>
      </c>
      <c r="P2915" t="s">
        <v>8269</v>
      </c>
      <c r="Q2915" s="13" t="s">
        <v>8314</v>
      </c>
      <c r="R2915" t="s">
        <v>8315</v>
      </c>
      <c r="S2915" s="17">
        <f t="shared" si="227"/>
        <v>41828.922905092593</v>
      </c>
      <c r="T2915" s="17">
        <f t="shared" si="228"/>
        <v>41888.922905092593</v>
      </c>
      <c r="U2915" s="2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7">
        <f t="shared" si="226"/>
        <v>1</v>
      </c>
      <c r="P2916" t="s">
        <v>8269</v>
      </c>
      <c r="Q2916" s="13" t="s">
        <v>8314</v>
      </c>
      <c r="R2916" t="s">
        <v>8315</v>
      </c>
      <c r="S2916" s="17">
        <f t="shared" si="227"/>
        <v>42017.907337962963</v>
      </c>
      <c r="T2916" s="17">
        <f t="shared" si="228"/>
        <v>42077.865671296298</v>
      </c>
      <c r="U2916" s="25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7">
        <f t="shared" si="226"/>
        <v>203.67</v>
      </c>
      <c r="P2917" t="s">
        <v>8269</v>
      </c>
      <c r="Q2917" s="13" t="s">
        <v>8314</v>
      </c>
      <c r="R2917" t="s">
        <v>8315</v>
      </c>
      <c r="S2917" s="17">
        <f t="shared" si="227"/>
        <v>42415.398032407407</v>
      </c>
      <c r="T2917" s="17">
        <f t="shared" si="228"/>
        <v>42445.356365740736</v>
      </c>
      <c r="U2917" s="25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7">
        <f t="shared" si="226"/>
        <v>20.71</v>
      </c>
      <c r="P2918" t="s">
        <v>8269</v>
      </c>
      <c r="Q2918" s="13" t="s">
        <v>8314</v>
      </c>
      <c r="R2918" t="s">
        <v>8315</v>
      </c>
      <c r="S2918" s="17">
        <f t="shared" si="227"/>
        <v>41755.476724537039</v>
      </c>
      <c r="T2918" s="17">
        <f t="shared" si="228"/>
        <v>41778.476724537039</v>
      </c>
      <c r="U2918" s="25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7">
        <f t="shared" si="226"/>
        <v>48.56</v>
      </c>
      <c r="P2919" t="s">
        <v>8269</v>
      </c>
      <c r="Q2919" s="13" t="s">
        <v>8314</v>
      </c>
      <c r="R2919" t="s">
        <v>8315</v>
      </c>
      <c r="S2919" s="17">
        <f t="shared" si="227"/>
        <v>42245.234340277777</v>
      </c>
      <c r="T2919" s="17">
        <f t="shared" si="228"/>
        <v>42263.234340277777</v>
      </c>
      <c r="U2919" s="25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7">
        <f t="shared" si="226"/>
        <v>68.099999999999994</v>
      </c>
      <c r="P2920" t="s">
        <v>8269</v>
      </c>
      <c r="Q2920" s="13" t="s">
        <v>8314</v>
      </c>
      <c r="R2920" t="s">
        <v>8315</v>
      </c>
      <c r="S2920" s="17">
        <f t="shared" si="227"/>
        <v>42278.629710648151</v>
      </c>
      <c r="T2920" s="17">
        <f t="shared" si="228"/>
        <v>42306.629710648151</v>
      </c>
      <c r="U2920" s="25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7">
        <f t="shared" si="226"/>
        <v>8.5</v>
      </c>
      <c r="P2921" t="s">
        <v>8269</v>
      </c>
      <c r="Q2921" s="13" t="s">
        <v>8314</v>
      </c>
      <c r="R2921" t="s">
        <v>8315</v>
      </c>
      <c r="S2921" s="17">
        <f t="shared" si="227"/>
        <v>41826.61954861111</v>
      </c>
      <c r="T2921" s="17">
        <f t="shared" si="228"/>
        <v>41856.61954861111</v>
      </c>
      <c r="U2921" s="25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7">
        <f t="shared" si="226"/>
        <v>51.62</v>
      </c>
      <c r="P2922" t="s">
        <v>8269</v>
      </c>
      <c r="Q2922" s="13" t="s">
        <v>8314</v>
      </c>
      <c r="R2922" t="s">
        <v>8315</v>
      </c>
      <c r="S2922" s="17">
        <f t="shared" si="227"/>
        <v>42058.792476851857</v>
      </c>
      <c r="T2922" s="17">
        <f t="shared" si="228"/>
        <v>42088.750810185185</v>
      </c>
      <c r="U2922" s="25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7">
        <f t="shared" si="226"/>
        <v>43</v>
      </c>
      <c r="P2923" t="s">
        <v>8303</v>
      </c>
      <c r="Q2923" s="13" t="s">
        <v>8314</v>
      </c>
      <c r="R2923" t="s">
        <v>8356</v>
      </c>
      <c r="S2923" s="17">
        <f t="shared" si="227"/>
        <v>41877.886620370373</v>
      </c>
      <c r="T2923" s="17">
        <f t="shared" si="228"/>
        <v>41907.886620370373</v>
      </c>
      <c r="U2923" s="25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7">
        <f t="shared" si="226"/>
        <v>83.33</v>
      </c>
      <c r="P2924" t="s">
        <v>8303</v>
      </c>
      <c r="Q2924" s="13" t="s">
        <v>8314</v>
      </c>
      <c r="R2924" t="s">
        <v>8356</v>
      </c>
      <c r="S2924" s="17">
        <f t="shared" si="227"/>
        <v>42097.874155092592</v>
      </c>
      <c r="T2924" s="17">
        <f t="shared" si="228"/>
        <v>42142.874155092592</v>
      </c>
      <c r="U2924" s="25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7">
        <f t="shared" si="226"/>
        <v>30</v>
      </c>
      <c r="P2925" t="s">
        <v>8303</v>
      </c>
      <c r="Q2925" s="13" t="s">
        <v>8314</v>
      </c>
      <c r="R2925" t="s">
        <v>8356</v>
      </c>
      <c r="S2925" s="17">
        <f t="shared" si="227"/>
        <v>42013.15253472222</v>
      </c>
      <c r="T2925" s="17">
        <f t="shared" si="228"/>
        <v>42028.125</v>
      </c>
      <c r="U2925" s="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7">
        <f t="shared" si="226"/>
        <v>175.51</v>
      </c>
      <c r="P2926" t="s">
        <v>8303</v>
      </c>
      <c r="Q2926" s="13" t="s">
        <v>8314</v>
      </c>
      <c r="R2926" t="s">
        <v>8356</v>
      </c>
      <c r="S2926" s="17">
        <f t="shared" si="227"/>
        <v>42103.556828703702</v>
      </c>
      <c r="T2926" s="17">
        <f t="shared" si="228"/>
        <v>42133.165972222225</v>
      </c>
      <c r="U2926" s="25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7">
        <f t="shared" si="226"/>
        <v>231.66</v>
      </c>
      <c r="P2927" t="s">
        <v>8303</v>
      </c>
      <c r="Q2927" s="13" t="s">
        <v>8314</v>
      </c>
      <c r="R2927" t="s">
        <v>8356</v>
      </c>
      <c r="S2927" s="17">
        <f t="shared" si="227"/>
        <v>41863.584120370368</v>
      </c>
      <c r="T2927" s="17">
        <f t="shared" si="228"/>
        <v>41893.584120370368</v>
      </c>
      <c r="U2927" s="25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7">
        <f t="shared" si="226"/>
        <v>75</v>
      </c>
      <c r="P2928" t="s">
        <v>8303</v>
      </c>
      <c r="Q2928" s="13" t="s">
        <v>8314</v>
      </c>
      <c r="R2928" t="s">
        <v>8356</v>
      </c>
      <c r="S2928" s="17">
        <f t="shared" si="227"/>
        <v>42044.765960648147</v>
      </c>
      <c r="T2928" s="17">
        <f t="shared" si="228"/>
        <v>42058.765960648147</v>
      </c>
      <c r="U2928" s="25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7">
        <f t="shared" si="226"/>
        <v>112.14</v>
      </c>
      <c r="P2929" t="s">
        <v>8303</v>
      </c>
      <c r="Q2929" s="13" t="s">
        <v>8314</v>
      </c>
      <c r="R2929" t="s">
        <v>8356</v>
      </c>
      <c r="S2929" s="17">
        <f t="shared" si="227"/>
        <v>41806.669317129628</v>
      </c>
      <c r="T2929" s="17">
        <f t="shared" si="228"/>
        <v>41835.208333333336</v>
      </c>
      <c r="U2929" s="25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7">
        <f t="shared" si="226"/>
        <v>41.67</v>
      </c>
      <c r="P2930" t="s">
        <v>8303</v>
      </c>
      <c r="Q2930" s="13" t="s">
        <v>8314</v>
      </c>
      <c r="R2930" t="s">
        <v>8356</v>
      </c>
      <c r="S2930" s="17">
        <f t="shared" si="227"/>
        <v>42403.998217592598</v>
      </c>
      <c r="T2930" s="17">
        <f t="shared" si="228"/>
        <v>42433.998217592598</v>
      </c>
      <c r="U2930" s="25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7">
        <f t="shared" si="226"/>
        <v>255.17</v>
      </c>
      <c r="P2931" t="s">
        <v>8303</v>
      </c>
      <c r="Q2931" s="13" t="s">
        <v>8314</v>
      </c>
      <c r="R2931" t="s">
        <v>8356</v>
      </c>
      <c r="S2931" s="17">
        <f t="shared" si="227"/>
        <v>41754.564328703702</v>
      </c>
      <c r="T2931" s="17">
        <f t="shared" si="228"/>
        <v>41784.564328703702</v>
      </c>
      <c r="U2931" s="25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7">
        <f t="shared" si="226"/>
        <v>162.77000000000001</v>
      </c>
      <c r="P2932" t="s">
        <v>8303</v>
      </c>
      <c r="Q2932" s="13" t="s">
        <v>8314</v>
      </c>
      <c r="R2932" t="s">
        <v>8356</v>
      </c>
      <c r="S2932" s="17">
        <f t="shared" si="227"/>
        <v>42101.584074074075</v>
      </c>
      <c r="T2932" s="17">
        <f t="shared" si="228"/>
        <v>42131.584074074075</v>
      </c>
      <c r="U2932" s="25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7">
        <f t="shared" si="226"/>
        <v>88.33</v>
      </c>
      <c r="P2933" t="s">
        <v>8303</v>
      </c>
      <c r="Q2933" s="13" t="s">
        <v>8314</v>
      </c>
      <c r="R2933" t="s">
        <v>8356</v>
      </c>
      <c r="S2933" s="17">
        <f t="shared" si="227"/>
        <v>41872.291238425925</v>
      </c>
      <c r="T2933" s="17">
        <f t="shared" si="228"/>
        <v>41897.255555555559</v>
      </c>
      <c r="U2933" s="25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7">
        <f t="shared" si="226"/>
        <v>85.74</v>
      </c>
      <c r="P2934" t="s">
        <v>8303</v>
      </c>
      <c r="Q2934" s="13" t="s">
        <v>8314</v>
      </c>
      <c r="R2934" t="s">
        <v>8356</v>
      </c>
      <c r="S2934" s="17">
        <f t="shared" si="227"/>
        <v>42025.164780092593</v>
      </c>
      <c r="T2934" s="17">
        <f t="shared" si="228"/>
        <v>42056.458333333328</v>
      </c>
      <c r="U2934" s="25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7">
        <f t="shared" si="226"/>
        <v>47.57</v>
      </c>
      <c r="P2935" t="s">
        <v>8303</v>
      </c>
      <c r="Q2935" s="13" t="s">
        <v>8314</v>
      </c>
      <c r="R2935" t="s">
        <v>8356</v>
      </c>
      <c r="S2935" s="17">
        <f t="shared" si="227"/>
        <v>42495.956631944442</v>
      </c>
      <c r="T2935" s="17">
        <f t="shared" si="228"/>
        <v>42525.956631944442</v>
      </c>
      <c r="U2935" s="2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7">
        <f t="shared" si="226"/>
        <v>72.97</v>
      </c>
      <c r="P2936" t="s">
        <v>8303</v>
      </c>
      <c r="Q2936" s="13" t="s">
        <v>8314</v>
      </c>
      <c r="R2936" t="s">
        <v>8356</v>
      </c>
      <c r="S2936" s="17">
        <f t="shared" si="227"/>
        <v>41775.636157407411</v>
      </c>
      <c r="T2936" s="17">
        <f t="shared" si="228"/>
        <v>41805.636157407411</v>
      </c>
      <c r="U2936" s="25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7">
        <f t="shared" si="226"/>
        <v>90.54</v>
      </c>
      <c r="P2937" t="s">
        <v>8303</v>
      </c>
      <c r="Q2937" s="13" t="s">
        <v>8314</v>
      </c>
      <c r="R2937" t="s">
        <v>8356</v>
      </c>
      <c r="S2937" s="17">
        <f t="shared" si="227"/>
        <v>42553.583425925928</v>
      </c>
      <c r="T2937" s="17">
        <f t="shared" si="228"/>
        <v>42611.708333333328</v>
      </c>
      <c r="U2937" s="25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7">
        <f t="shared" si="226"/>
        <v>37.65</v>
      </c>
      <c r="P2938" t="s">
        <v>8303</v>
      </c>
      <c r="Q2938" s="13" t="s">
        <v>8314</v>
      </c>
      <c r="R2938" t="s">
        <v>8356</v>
      </c>
      <c r="S2938" s="17">
        <f t="shared" si="227"/>
        <v>41912.650729166664</v>
      </c>
      <c r="T2938" s="17">
        <f t="shared" si="228"/>
        <v>41925.207638888889</v>
      </c>
      <c r="U2938" s="25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7">
        <f t="shared" si="226"/>
        <v>36.36</v>
      </c>
      <c r="P2939" t="s">
        <v>8303</v>
      </c>
      <c r="Q2939" s="13" t="s">
        <v>8314</v>
      </c>
      <c r="R2939" t="s">
        <v>8356</v>
      </c>
      <c r="S2939" s="17">
        <f t="shared" si="227"/>
        <v>41803.457326388889</v>
      </c>
      <c r="T2939" s="17">
        <f t="shared" si="228"/>
        <v>41833.457326388889</v>
      </c>
      <c r="U2939" s="25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7">
        <f t="shared" si="226"/>
        <v>126.72</v>
      </c>
      <c r="P2940" t="s">
        <v>8303</v>
      </c>
      <c r="Q2940" s="13" t="s">
        <v>8314</v>
      </c>
      <c r="R2940" t="s">
        <v>8356</v>
      </c>
      <c r="S2940" s="17">
        <f t="shared" si="227"/>
        <v>42004.703865740739</v>
      </c>
      <c r="T2940" s="17">
        <f t="shared" si="228"/>
        <v>42034.703865740739</v>
      </c>
      <c r="U2940" s="25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7">
        <f t="shared" si="226"/>
        <v>329.2</v>
      </c>
      <c r="P2941" t="s">
        <v>8303</v>
      </c>
      <c r="Q2941" s="13" t="s">
        <v>8314</v>
      </c>
      <c r="R2941" t="s">
        <v>8356</v>
      </c>
      <c r="S2941" s="17">
        <f t="shared" si="227"/>
        <v>41845.809166666666</v>
      </c>
      <c r="T2941" s="17">
        <f t="shared" si="228"/>
        <v>41879.041666666664</v>
      </c>
      <c r="U2941" s="25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7">
        <f t="shared" si="226"/>
        <v>81.239999999999995</v>
      </c>
      <c r="P2942" t="s">
        <v>8303</v>
      </c>
      <c r="Q2942" s="13" t="s">
        <v>8314</v>
      </c>
      <c r="R2942" t="s">
        <v>8356</v>
      </c>
      <c r="S2942" s="17">
        <f t="shared" si="227"/>
        <v>41982.773356481484</v>
      </c>
      <c r="T2942" s="17">
        <f t="shared" si="228"/>
        <v>42022.773356481484</v>
      </c>
      <c r="U2942" s="25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7">
        <f t="shared" si="226"/>
        <v>1</v>
      </c>
      <c r="P2943" t="s">
        <v>8301</v>
      </c>
      <c r="Q2943" s="13" t="s">
        <v>8314</v>
      </c>
      <c r="R2943" t="s">
        <v>8354</v>
      </c>
      <c r="S2943" s="17">
        <f t="shared" si="227"/>
        <v>42034.960127314815</v>
      </c>
      <c r="T2943" s="17">
        <f t="shared" si="228"/>
        <v>42064.960127314815</v>
      </c>
      <c r="U2943" s="25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7">
        <f t="shared" si="226"/>
        <v>202.23</v>
      </c>
      <c r="P2944" t="s">
        <v>8301</v>
      </c>
      <c r="Q2944" s="13" t="s">
        <v>8314</v>
      </c>
      <c r="R2944" t="s">
        <v>8354</v>
      </c>
      <c r="S2944" s="17">
        <f t="shared" si="227"/>
        <v>42334.803923611107</v>
      </c>
      <c r="T2944" s="17">
        <f t="shared" si="228"/>
        <v>42354.845833333333</v>
      </c>
      <c r="U2944" s="25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7">
        <f t="shared" si="226"/>
        <v>0</v>
      </c>
      <c r="P2945" t="s">
        <v>8301</v>
      </c>
      <c r="Q2945" s="13" t="s">
        <v>8314</v>
      </c>
      <c r="R2945" t="s">
        <v>8354</v>
      </c>
      <c r="S2945" s="17">
        <f t="shared" si="227"/>
        <v>42077.129398148143</v>
      </c>
      <c r="T2945" s="17">
        <f t="shared" si="228"/>
        <v>42107.129398148143</v>
      </c>
      <c r="U2945" s="2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7">
        <f t="shared" ref="O2946:O3009" si="231">IFERROR(ROUND(E2946/M2946,2),0)</f>
        <v>100</v>
      </c>
      <c r="P2946" t="s">
        <v>8301</v>
      </c>
      <c r="Q2946" s="13" t="s">
        <v>8314</v>
      </c>
      <c r="R2946" t="s">
        <v>8354</v>
      </c>
      <c r="S2946" s="17">
        <f t="shared" si="227"/>
        <v>42132.9143287037</v>
      </c>
      <c r="T2946" s="17">
        <f t="shared" si="228"/>
        <v>42162.9143287037</v>
      </c>
      <c r="U2946" s="25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7">
        <f t="shared" si="231"/>
        <v>0</v>
      </c>
      <c r="P2947" t="s">
        <v>8301</v>
      </c>
      <c r="Q2947" s="13" t="s">
        <v>8314</v>
      </c>
      <c r="R2947" t="s">
        <v>8354</v>
      </c>
      <c r="S2947" s="17">
        <f t="shared" ref="S2947:S3010" si="232">(((K2947/60)/60)/24)+DATE(1970,1,1)</f>
        <v>42118.139583333337</v>
      </c>
      <c r="T2947" s="17">
        <f t="shared" ref="T2947:T3010" si="233">(((J2947/60)/60)/24)+DATE(1970,1,1)</f>
        <v>42148.139583333337</v>
      </c>
      <c r="U2947" s="25">
        <f t="shared" si="229"/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7">
        <f t="shared" si="231"/>
        <v>1</v>
      </c>
      <c r="P2948" t="s">
        <v>8301</v>
      </c>
      <c r="Q2948" s="13" t="s">
        <v>8314</v>
      </c>
      <c r="R2948" t="s">
        <v>8354</v>
      </c>
      <c r="S2948" s="17">
        <f t="shared" si="232"/>
        <v>42567.531157407408</v>
      </c>
      <c r="T2948" s="17">
        <f t="shared" si="233"/>
        <v>42597.531157407408</v>
      </c>
      <c r="U2948" s="25">
        <f t="shared" ref="U2948:U3011" si="234">YEAR(S2948)</f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7">
        <f t="shared" si="231"/>
        <v>82.46</v>
      </c>
      <c r="P2949" t="s">
        <v>8301</v>
      </c>
      <c r="Q2949" s="13" t="s">
        <v>8314</v>
      </c>
      <c r="R2949" t="s">
        <v>8354</v>
      </c>
      <c r="S2949" s="17">
        <f t="shared" si="232"/>
        <v>42649.562118055561</v>
      </c>
      <c r="T2949" s="17">
        <f t="shared" si="233"/>
        <v>42698.715972222228</v>
      </c>
      <c r="U2949" s="25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7">
        <f t="shared" si="231"/>
        <v>2.67</v>
      </c>
      <c r="P2950" t="s">
        <v>8301</v>
      </c>
      <c r="Q2950" s="13" t="s">
        <v>8314</v>
      </c>
      <c r="R2950" t="s">
        <v>8354</v>
      </c>
      <c r="S2950" s="17">
        <f t="shared" si="232"/>
        <v>42097.649224537032</v>
      </c>
      <c r="T2950" s="17">
        <f t="shared" si="233"/>
        <v>42157.649224537032</v>
      </c>
      <c r="U2950" s="25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7">
        <f t="shared" si="231"/>
        <v>12.5</v>
      </c>
      <c r="P2951" t="s">
        <v>8301</v>
      </c>
      <c r="Q2951" s="13" t="s">
        <v>8314</v>
      </c>
      <c r="R2951" t="s">
        <v>8354</v>
      </c>
      <c r="S2951" s="17">
        <f t="shared" si="232"/>
        <v>42297.823113425926</v>
      </c>
      <c r="T2951" s="17">
        <f t="shared" si="233"/>
        <v>42327.864780092597</v>
      </c>
      <c r="U2951" s="25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7">
        <f t="shared" si="231"/>
        <v>0</v>
      </c>
      <c r="P2952" t="s">
        <v>8301</v>
      </c>
      <c r="Q2952" s="13" t="s">
        <v>8314</v>
      </c>
      <c r="R2952" t="s">
        <v>8354</v>
      </c>
      <c r="S2952" s="17">
        <f t="shared" si="232"/>
        <v>42362.36518518519</v>
      </c>
      <c r="T2952" s="17">
        <f t="shared" si="233"/>
        <v>42392.36518518519</v>
      </c>
      <c r="U2952" s="25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7">
        <f t="shared" si="231"/>
        <v>18.899999999999999</v>
      </c>
      <c r="P2953" t="s">
        <v>8301</v>
      </c>
      <c r="Q2953" s="13" t="s">
        <v>8314</v>
      </c>
      <c r="R2953" t="s">
        <v>8354</v>
      </c>
      <c r="S2953" s="17">
        <f t="shared" si="232"/>
        <v>41872.802928240737</v>
      </c>
      <c r="T2953" s="17">
        <f t="shared" si="233"/>
        <v>41917.802928240737</v>
      </c>
      <c r="U2953" s="25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7">
        <f t="shared" si="231"/>
        <v>200.63</v>
      </c>
      <c r="P2954" t="s">
        <v>8301</v>
      </c>
      <c r="Q2954" s="13" t="s">
        <v>8314</v>
      </c>
      <c r="R2954" t="s">
        <v>8354</v>
      </c>
      <c r="S2954" s="17">
        <f t="shared" si="232"/>
        <v>42628.690266203703</v>
      </c>
      <c r="T2954" s="17">
        <f t="shared" si="233"/>
        <v>42660.166666666672</v>
      </c>
      <c r="U2954" s="25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7">
        <f t="shared" si="231"/>
        <v>201.67</v>
      </c>
      <c r="P2955" t="s">
        <v>8301</v>
      </c>
      <c r="Q2955" s="13" t="s">
        <v>8314</v>
      </c>
      <c r="R2955" t="s">
        <v>8354</v>
      </c>
      <c r="S2955" s="17">
        <f t="shared" si="232"/>
        <v>42255.791909722218</v>
      </c>
      <c r="T2955" s="17">
        <f t="shared" si="233"/>
        <v>42285.791909722218</v>
      </c>
      <c r="U2955" s="2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7">
        <f t="shared" si="231"/>
        <v>0</v>
      </c>
      <c r="P2956" t="s">
        <v>8301</v>
      </c>
      <c r="Q2956" s="13" t="s">
        <v>8314</v>
      </c>
      <c r="R2956" t="s">
        <v>8354</v>
      </c>
      <c r="S2956" s="17">
        <f t="shared" si="232"/>
        <v>42790.583368055552</v>
      </c>
      <c r="T2956" s="17">
        <f t="shared" si="233"/>
        <v>42810.541701388895</v>
      </c>
      <c r="U2956" s="25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7">
        <f t="shared" si="231"/>
        <v>65</v>
      </c>
      <c r="P2957" t="s">
        <v>8301</v>
      </c>
      <c r="Q2957" s="13" t="s">
        <v>8314</v>
      </c>
      <c r="R2957" t="s">
        <v>8354</v>
      </c>
      <c r="S2957" s="17">
        <f t="shared" si="232"/>
        <v>42141.741307870368</v>
      </c>
      <c r="T2957" s="17">
        <f t="shared" si="233"/>
        <v>42171.741307870368</v>
      </c>
      <c r="U2957" s="25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7">
        <f t="shared" si="231"/>
        <v>66.099999999999994</v>
      </c>
      <c r="P2958" t="s">
        <v>8301</v>
      </c>
      <c r="Q2958" s="13" t="s">
        <v>8314</v>
      </c>
      <c r="R2958" t="s">
        <v>8354</v>
      </c>
      <c r="S2958" s="17">
        <f t="shared" si="232"/>
        <v>42464.958912037036</v>
      </c>
      <c r="T2958" s="17">
        <f t="shared" si="233"/>
        <v>42494.958912037036</v>
      </c>
      <c r="U2958" s="25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7">
        <f t="shared" si="231"/>
        <v>93.33</v>
      </c>
      <c r="P2959" t="s">
        <v>8301</v>
      </c>
      <c r="Q2959" s="13" t="s">
        <v>8314</v>
      </c>
      <c r="R2959" t="s">
        <v>8354</v>
      </c>
      <c r="S2959" s="17">
        <f t="shared" si="232"/>
        <v>42031.011249999996</v>
      </c>
      <c r="T2959" s="17">
        <f t="shared" si="233"/>
        <v>42090.969583333332</v>
      </c>
      <c r="U2959" s="25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7">
        <f t="shared" si="231"/>
        <v>0</v>
      </c>
      <c r="P2960" t="s">
        <v>8301</v>
      </c>
      <c r="Q2960" s="13" t="s">
        <v>8314</v>
      </c>
      <c r="R2960" t="s">
        <v>8354</v>
      </c>
      <c r="S2960" s="17">
        <f t="shared" si="232"/>
        <v>42438.779131944444</v>
      </c>
      <c r="T2960" s="17">
        <f t="shared" si="233"/>
        <v>42498.73746527778</v>
      </c>
      <c r="U2960" s="25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7">
        <f t="shared" si="231"/>
        <v>0</v>
      </c>
      <c r="P2961" t="s">
        <v>8301</v>
      </c>
      <c r="Q2961" s="13" t="s">
        <v>8314</v>
      </c>
      <c r="R2961" t="s">
        <v>8354</v>
      </c>
      <c r="S2961" s="17">
        <f t="shared" si="232"/>
        <v>42498.008391203708</v>
      </c>
      <c r="T2961" s="17">
        <f t="shared" si="233"/>
        <v>42528.008391203708</v>
      </c>
      <c r="U2961" s="25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7">
        <f t="shared" si="231"/>
        <v>0</v>
      </c>
      <c r="P2962" t="s">
        <v>8301</v>
      </c>
      <c r="Q2962" s="13" t="s">
        <v>8314</v>
      </c>
      <c r="R2962" t="s">
        <v>8354</v>
      </c>
      <c r="S2962" s="17">
        <f t="shared" si="232"/>
        <v>41863.757210648146</v>
      </c>
      <c r="T2962" s="17">
        <f t="shared" si="233"/>
        <v>41893.757210648146</v>
      </c>
      <c r="U2962" s="25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7">
        <f t="shared" si="231"/>
        <v>50.75</v>
      </c>
      <c r="P2963" t="s">
        <v>8269</v>
      </c>
      <c r="Q2963" s="13" t="s">
        <v>8314</v>
      </c>
      <c r="R2963" t="s">
        <v>8315</v>
      </c>
      <c r="S2963" s="17">
        <f t="shared" si="232"/>
        <v>42061.212488425925</v>
      </c>
      <c r="T2963" s="17">
        <f t="shared" si="233"/>
        <v>42089.166666666672</v>
      </c>
      <c r="U2963" s="25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7">
        <f t="shared" si="231"/>
        <v>60.9</v>
      </c>
      <c r="P2964" t="s">
        <v>8269</v>
      </c>
      <c r="Q2964" s="13" t="s">
        <v>8314</v>
      </c>
      <c r="R2964" t="s">
        <v>8315</v>
      </c>
      <c r="S2964" s="17">
        <f t="shared" si="232"/>
        <v>42036.24428240741</v>
      </c>
      <c r="T2964" s="17">
        <f t="shared" si="233"/>
        <v>42064.290972222225</v>
      </c>
      <c r="U2964" s="25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7">
        <f t="shared" si="231"/>
        <v>109.03</v>
      </c>
      <c r="P2965" t="s">
        <v>8269</v>
      </c>
      <c r="Q2965" s="13" t="s">
        <v>8314</v>
      </c>
      <c r="R2965" t="s">
        <v>8315</v>
      </c>
      <c r="S2965" s="17">
        <f t="shared" si="232"/>
        <v>42157.470185185186</v>
      </c>
      <c r="T2965" s="17">
        <f t="shared" si="233"/>
        <v>42187.470185185186</v>
      </c>
      <c r="U2965" s="25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7">
        <f t="shared" si="231"/>
        <v>25.69</v>
      </c>
      <c r="P2966" t="s">
        <v>8269</v>
      </c>
      <c r="Q2966" s="13" t="s">
        <v>8314</v>
      </c>
      <c r="R2966" t="s">
        <v>8315</v>
      </c>
      <c r="S2966" s="17">
        <f t="shared" si="232"/>
        <v>41827.909942129627</v>
      </c>
      <c r="T2966" s="17">
        <f t="shared" si="233"/>
        <v>41857.897222222222</v>
      </c>
      <c r="U2966" s="25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7">
        <f t="shared" si="231"/>
        <v>41.92</v>
      </c>
      <c r="P2967" t="s">
        <v>8269</v>
      </c>
      <c r="Q2967" s="13" t="s">
        <v>8314</v>
      </c>
      <c r="R2967" t="s">
        <v>8315</v>
      </c>
      <c r="S2967" s="17">
        <f t="shared" si="232"/>
        <v>42162.729548611111</v>
      </c>
      <c r="T2967" s="17">
        <f t="shared" si="233"/>
        <v>42192.729548611111</v>
      </c>
      <c r="U2967" s="25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7">
        <f t="shared" si="231"/>
        <v>88.77</v>
      </c>
      <c r="P2968" t="s">
        <v>8269</v>
      </c>
      <c r="Q2968" s="13" t="s">
        <v>8314</v>
      </c>
      <c r="R2968" t="s">
        <v>8315</v>
      </c>
      <c r="S2968" s="17">
        <f t="shared" si="232"/>
        <v>42233.738564814819</v>
      </c>
      <c r="T2968" s="17">
        <f t="shared" si="233"/>
        <v>42263.738564814819</v>
      </c>
      <c r="U2968" s="25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7">
        <f t="shared" si="231"/>
        <v>80.23</v>
      </c>
      <c r="P2969" t="s">
        <v>8269</v>
      </c>
      <c r="Q2969" s="13" t="s">
        <v>8314</v>
      </c>
      <c r="R2969" t="s">
        <v>8315</v>
      </c>
      <c r="S2969" s="17">
        <f t="shared" si="232"/>
        <v>42042.197824074072</v>
      </c>
      <c r="T2969" s="17">
        <f t="shared" si="233"/>
        <v>42072.156157407408</v>
      </c>
      <c r="U2969" s="25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7">
        <f t="shared" si="231"/>
        <v>78.94</v>
      </c>
      <c r="P2970" t="s">
        <v>8269</v>
      </c>
      <c r="Q2970" s="13" t="s">
        <v>8314</v>
      </c>
      <c r="R2970" t="s">
        <v>8315</v>
      </c>
      <c r="S2970" s="17">
        <f t="shared" si="232"/>
        <v>42585.523842592593</v>
      </c>
      <c r="T2970" s="17">
        <f t="shared" si="233"/>
        <v>42599.165972222225</v>
      </c>
      <c r="U2970" s="25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7">
        <f t="shared" si="231"/>
        <v>95.59</v>
      </c>
      <c r="P2971" t="s">
        <v>8269</v>
      </c>
      <c r="Q2971" s="13" t="s">
        <v>8314</v>
      </c>
      <c r="R2971" t="s">
        <v>8315</v>
      </c>
      <c r="S2971" s="17">
        <f t="shared" si="232"/>
        <v>42097.786493055552</v>
      </c>
      <c r="T2971" s="17">
        <f t="shared" si="233"/>
        <v>42127.952083333337</v>
      </c>
      <c r="U2971" s="25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7">
        <f t="shared" si="231"/>
        <v>69.89</v>
      </c>
      <c r="P2972" t="s">
        <v>8269</v>
      </c>
      <c r="Q2972" s="13" t="s">
        <v>8314</v>
      </c>
      <c r="R2972" t="s">
        <v>8315</v>
      </c>
      <c r="S2972" s="17">
        <f t="shared" si="232"/>
        <v>41808.669571759259</v>
      </c>
      <c r="T2972" s="17">
        <f t="shared" si="233"/>
        <v>41838.669571759259</v>
      </c>
      <c r="U2972" s="25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7">
        <f t="shared" si="231"/>
        <v>74.53</v>
      </c>
      <c r="P2973" t="s">
        <v>8269</v>
      </c>
      <c r="Q2973" s="13" t="s">
        <v>8314</v>
      </c>
      <c r="R2973" t="s">
        <v>8315</v>
      </c>
      <c r="S2973" s="17">
        <f t="shared" si="232"/>
        <v>41852.658310185187</v>
      </c>
      <c r="T2973" s="17">
        <f t="shared" si="233"/>
        <v>41882.658310185187</v>
      </c>
      <c r="U2973" s="25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7">
        <f t="shared" si="231"/>
        <v>123.94</v>
      </c>
      <c r="P2974" t="s">
        <v>8269</v>
      </c>
      <c r="Q2974" s="13" t="s">
        <v>8314</v>
      </c>
      <c r="R2974" t="s">
        <v>8315</v>
      </c>
      <c r="S2974" s="17">
        <f t="shared" si="232"/>
        <v>42694.110185185185</v>
      </c>
      <c r="T2974" s="17">
        <f t="shared" si="233"/>
        <v>42709.041666666672</v>
      </c>
      <c r="U2974" s="25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7">
        <f t="shared" si="231"/>
        <v>264.85000000000002</v>
      </c>
      <c r="P2975" t="s">
        <v>8269</v>
      </c>
      <c r="Q2975" s="13" t="s">
        <v>8314</v>
      </c>
      <c r="R2975" t="s">
        <v>8315</v>
      </c>
      <c r="S2975" s="17">
        <f t="shared" si="232"/>
        <v>42341.818379629629</v>
      </c>
      <c r="T2975" s="17">
        <f t="shared" si="233"/>
        <v>42370.166666666672</v>
      </c>
      <c r="U2975" s="25">
        <f t="shared" si="234"/>
        <v>2015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7">
        <f t="shared" si="231"/>
        <v>58.62</v>
      </c>
      <c r="P2976" t="s">
        <v>8269</v>
      </c>
      <c r="Q2976" s="13" t="s">
        <v>8314</v>
      </c>
      <c r="R2976" t="s">
        <v>8315</v>
      </c>
      <c r="S2976" s="17">
        <f t="shared" si="232"/>
        <v>41880.061006944445</v>
      </c>
      <c r="T2976" s="17">
        <f t="shared" si="233"/>
        <v>41908.065972222219</v>
      </c>
      <c r="U2976" s="25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7">
        <f t="shared" si="231"/>
        <v>70.88</v>
      </c>
      <c r="P2977" t="s">
        <v>8269</v>
      </c>
      <c r="Q2977" s="13" t="s">
        <v>8314</v>
      </c>
      <c r="R2977" t="s">
        <v>8315</v>
      </c>
      <c r="S2977" s="17">
        <f t="shared" si="232"/>
        <v>41941.683865740742</v>
      </c>
      <c r="T2977" s="17">
        <f t="shared" si="233"/>
        <v>41970.125</v>
      </c>
      <c r="U2977" s="25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7">
        <f t="shared" si="231"/>
        <v>8.57</v>
      </c>
      <c r="P2978" t="s">
        <v>8269</v>
      </c>
      <c r="Q2978" s="13" t="s">
        <v>8314</v>
      </c>
      <c r="R2978" t="s">
        <v>8315</v>
      </c>
      <c r="S2978" s="17">
        <f t="shared" si="232"/>
        <v>42425.730671296296</v>
      </c>
      <c r="T2978" s="17">
        <f t="shared" si="233"/>
        <v>42442.5</v>
      </c>
      <c r="U2978" s="25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7">
        <f t="shared" si="231"/>
        <v>113.57</v>
      </c>
      <c r="P2979" t="s">
        <v>8269</v>
      </c>
      <c r="Q2979" s="13" t="s">
        <v>8314</v>
      </c>
      <c r="R2979" t="s">
        <v>8315</v>
      </c>
      <c r="S2979" s="17">
        <f t="shared" si="232"/>
        <v>42026.88118055556</v>
      </c>
      <c r="T2979" s="17">
        <f t="shared" si="233"/>
        <v>42086.093055555553</v>
      </c>
      <c r="U2979" s="25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7">
        <f t="shared" si="231"/>
        <v>60.69</v>
      </c>
      <c r="P2980" t="s">
        <v>8269</v>
      </c>
      <c r="Q2980" s="13" t="s">
        <v>8314</v>
      </c>
      <c r="R2980" t="s">
        <v>8315</v>
      </c>
      <c r="S2980" s="17">
        <f t="shared" si="232"/>
        <v>41922.640590277777</v>
      </c>
      <c r="T2980" s="17">
        <f t="shared" si="233"/>
        <v>41932.249305555553</v>
      </c>
      <c r="U2980" s="25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7">
        <f t="shared" si="231"/>
        <v>110.22</v>
      </c>
      <c r="P2981" t="s">
        <v>8269</v>
      </c>
      <c r="Q2981" s="13" t="s">
        <v>8314</v>
      </c>
      <c r="R2981" t="s">
        <v>8315</v>
      </c>
      <c r="S2981" s="17">
        <f t="shared" si="232"/>
        <v>41993.824340277773</v>
      </c>
      <c r="T2981" s="17">
        <f t="shared" si="233"/>
        <v>42010.25</v>
      </c>
      <c r="U2981" s="25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7">
        <f t="shared" si="231"/>
        <v>136.46</v>
      </c>
      <c r="P2982" t="s">
        <v>8269</v>
      </c>
      <c r="Q2982" s="13" t="s">
        <v>8314</v>
      </c>
      <c r="R2982" t="s">
        <v>8315</v>
      </c>
      <c r="S2982" s="17">
        <f t="shared" si="232"/>
        <v>42219.915856481486</v>
      </c>
      <c r="T2982" s="17">
        <f t="shared" si="233"/>
        <v>42240.083333333328</v>
      </c>
      <c r="U2982" s="25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7">
        <f t="shared" si="231"/>
        <v>53.16</v>
      </c>
      <c r="P2983" t="s">
        <v>8301</v>
      </c>
      <c r="Q2983" s="13" t="s">
        <v>8314</v>
      </c>
      <c r="R2983" t="s">
        <v>8354</v>
      </c>
      <c r="S2983" s="17">
        <f t="shared" si="232"/>
        <v>42225.559675925921</v>
      </c>
      <c r="T2983" s="17">
        <f t="shared" si="233"/>
        <v>42270.559675925921</v>
      </c>
      <c r="U2983" s="25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7">
        <f t="shared" si="231"/>
        <v>86.49</v>
      </c>
      <c r="P2984" t="s">
        <v>8301</v>
      </c>
      <c r="Q2984" s="13" t="s">
        <v>8314</v>
      </c>
      <c r="R2984" t="s">
        <v>8354</v>
      </c>
      <c r="S2984" s="17">
        <f t="shared" si="232"/>
        <v>42381.686840277776</v>
      </c>
      <c r="T2984" s="17">
        <f t="shared" si="233"/>
        <v>42411.686840277776</v>
      </c>
      <c r="U2984" s="25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7">
        <f t="shared" si="231"/>
        <v>155.24</v>
      </c>
      <c r="P2985" t="s">
        <v>8301</v>
      </c>
      <c r="Q2985" s="13" t="s">
        <v>8314</v>
      </c>
      <c r="R2985" t="s">
        <v>8354</v>
      </c>
      <c r="S2985" s="17">
        <f t="shared" si="232"/>
        <v>41894.632361111115</v>
      </c>
      <c r="T2985" s="17">
        <f t="shared" si="233"/>
        <v>41954.674027777779</v>
      </c>
      <c r="U2985" s="2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7">
        <f t="shared" si="231"/>
        <v>115.08</v>
      </c>
      <c r="P2986" t="s">
        <v>8301</v>
      </c>
      <c r="Q2986" s="13" t="s">
        <v>8314</v>
      </c>
      <c r="R2986" t="s">
        <v>8354</v>
      </c>
      <c r="S2986" s="17">
        <f t="shared" si="232"/>
        <v>42576.278715277775</v>
      </c>
      <c r="T2986" s="17">
        <f t="shared" si="233"/>
        <v>42606.278715277775</v>
      </c>
      <c r="U2986" s="25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7">
        <f t="shared" si="231"/>
        <v>109.59</v>
      </c>
      <c r="P2987" t="s">
        <v>8301</v>
      </c>
      <c r="Q2987" s="13" t="s">
        <v>8314</v>
      </c>
      <c r="R2987" t="s">
        <v>8354</v>
      </c>
      <c r="S2987" s="17">
        <f t="shared" si="232"/>
        <v>42654.973703703698</v>
      </c>
      <c r="T2987" s="17">
        <f t="shared" si="233"/>
        <v>42674.166666666672</v>
      </c>
      <c r="U2987" s="25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7">
        <f t="shared" si="231"/>
        <v>45.21</v>
      </c>
      <c r="P2988" t="s">
        <v>8301</v>
      </c>
      <c r="Q2988" s="13" t="s">
        <v>8314</v>
      </c>
      <c r="R2988" t="s">
        <v>8354</v>
      </c>
      <c r="S2988" s="17">
        <f t="shared" si="232"/>
        <v>42431.500069444446</v>
      </c>
      <c r="T2988" s="17">
        <f t="shared" si="233"/>
        <v>42491.458402777775</v>
      </c>
      <c r="U2988" s="25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7">
        <f t="shared" si="231"/>
        <v>104.15</v>
      </c>
      <c r="P2989" t="s">
        <v>8301</v>
      </c>
      <c r="Q2989" s="13" t="s">
        <v>8314</v>
      </c>
      <c r="R2989" t="s">
        <v>8354</v>
      </c>
      <c r="S2989" s="17">
        <f t="shared" si="232"/>
        <v>42627.307303240741</v>
      </c>
      <c r="T2989" s="17">
        <f t="shared" si="233"/>
        <v>42656</v>
      </c>
      <c r="U2989" s="25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7">
        <f t="shared" si="231"/>
        <v>35.71</v>
      </c>
      <c r="P2990" t="s">
        <v>8301</v>
      </c>
      <c r="Q2990" s="13" t="s">
        <v>8314</v>
      </c>
      <c r="R2990" t="s">
        <v>8354</v>
      </c>
      <c r="S2990" s="17">
        <f t="shared" si="232"/>
        <v>42511.362048611118</v>
      </c>
      <c r="T2990" s="17">
        <f t="shared" si="233"/>
        <v>42541.362048611118</v>
      </c>
      <c r="U2990" s="25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7">
        <f t="shared" si="231"/>
        <v>97</v>
      </c>
      <c r="P2991" t="s">
        <v>8301</v>
      </c>
      <c r="Q2991" s="13" t="s">
        <v>8314</v>
      </c>
      <c r="R2991" t="s">
        <v>8354</v>
      </c>
      <c r="S2991" s="17">
        <f t="shared" si="232"/>
        <v>42337.02039351852</v>
      </c>
      <c r="T2991" s="17">
        <f t="shared" si="233"/>
        <v>42359.207638888889</v>
      </c>
      <c r="U2991" s="25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7">
        <f t="shared" si="231"/>
        <v>370.37</v>
      </c>
      <c r="P2992" t="s">
        <v>8301</v>
      </c>
      <c r="Q2992" s="13" t="s">
        <v>8314</v>
      </c>
      <c r="R2992" t="s">
        <v>8354</v>
      </c>
      <c r="S2992" s="17">
        <f t="shared" si="232"/>
        <v>42341.57430555555</v>
      </c>
      <c r="T2992" s="17">
        <f t="shared" si="233"/>
        <v>42376.57430555555</v>
      </c>
      <c r="U2992" s="25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7">
        <f t="shared" si="231"/>
        <v>94.41</v>
      </c>
      <c r="P2993" t="s">
        <v>8301</v>
      </c>
      <c r="Q2993" s="13" t="s">
        <v>8314</v>
      </c>
      <c r="R2993" t="s">
        <v>8354</v>
      </c>
      <c r="S2993" s="17">
        <f t="shared" si="232"/>
        <v>42740.837152777778</v>
      </c>
      <c r="T2993" s="17">
        <f t="shared" si="233"/>
        <v>42762.837152777778</v>
      </c>
      <c r="U2993" s="25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7">
        <f t="shared" si="231"/>
        <v>48.98</v>
      </c>
      <c r="P2994" t="s">
        <v>8301</v>
      </c>
      <c r="Q2994" s="13" t="s">
        <v>8314</v>
      </c>
      <c r="R2994" t="s">
        <v>8354</v>
      </c>
      <c r="S2994" s="17">
        <f t="shared" si="232"/>
        <v>42622.767476851848</v>
      </c>
      <c r="T2994" s="17">
        <f t="shared" si="233"/>
        <v>42652.767476851848</v>
      </c>
      <c r="U2994" s="25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7">
        <f t="shared" si="231"/>
        <v>45.59</v>
      </c>
      <c r="P2995" t="s">
        <v>8301</v>
      </c>
      <c r="Q2995" s="13" t="s">
        <v>8314</v>
      </c>
      <c r="R2995" t="s">
        <v>8354</v>
      </c>
      <c r="S2995" s="17">
        <f t="shared" si="232"/>
        <v>42390.838738425926</v>
      </c>
      <c r="T2995" s="17">
        <f t="shared" si="233"/>
        <v>42420.838738425926</v>
      </c>
      <c r="U2995" s="2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7">
        <f t="shared" si="231"/>
        <v>23.28</v>
      </c>
      <c r="P2996" t="s">
        <v>8301</v>
      </c>
      <c r="Q2996" s="13" t="s">
        <v>8314</v>
      </c>
      <c r="R2996" t="s">
        <v>8354</v>
      </c>
      <c r="S2996" s="17">
        <f t="shared" si="232"/>
        <v>41885.478842592594</v>
      </c>
      <c r="T2996" s="17">
        <f t="shared" si="233"/>
        <v>41915.478842592594</v>
      </c>
      <c r="U2996" s="25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7">
        <f t="shared" si="231"/>
        <v>63.23</v>
      </c>
      <c r="P2997" t="s">
        <v>8301</v>
      </c>
      <c r="Q2997" s="13" t="s">
        <v>8314</v>
      </c>
      <c r="R2997" t="s">
        <v>8354</v>
      </c>
      <c r="S2997" s="17">
        <f t="shared" si="232"/>
        <v>42724.665173611109</v>
      </c>
      <c r="T2997" s="17">
        <f t="shared" si="233"/>
        <v>42754.665173611109</v>
      </c>
      <c r="U2997" s="25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7">
        <f t="shared" si="231"/>
        <v>153.52000000000001</v>
      </c>
      <c r="P2998" t="s">
        <v>8301</v>
      </c>
      <c r="Q2998" s="13" t="s">
        <v>8314</v>
      </c>
      <c r="R2998" t="s">
        <v>8354</v>
      </c>
      <c r="S2998" s="17">
        <f t="shared" si="232"/>
        <v>42090.912500000006</v>
      </c>
      <c r="T2998" s="17">
        <f t="shared" si="233"/>
        <v>42150.912500000006</v>
      </c>
      <c r="U2998" s="25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7">
        <f t="shared" si="231"/>
        <v>90.2</v>
      </c>
      <c r="P2999" t="s">
        <v>8301</v>
      </c>
      <c r="Q2999" s="13" t="s">
        <v>8314</v>
      </c>
      <c r="R2999" t="s">
        <v>8354</v>
      </c>
      <c r="S2999" s="17">
        <f t="shared" si="232"/>
        <v>42775.733715277776</v>
      </c>
      <c r="T2999" s="17">
        <f t="shared" si="233"/>
        <v>42793.207638888889</v>
      </c>
      <c r="U2999" s="25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7">
        <f t="shared" si="231"/>
        <v>118.97</v>
      </c>
      <c r="P3000" t="s">
        <v>8301</v>
      </c>
      <c r="Q3000" s="13" t="s">
        <v>8314</v>
      </c>
      <c r="R3000" t="s">
        <v>8354</v>
      </c>
      <c r="S3000" s="17">
        <f t="shared" si="232"/>
        <v>41778.193622685183</v>
      </c>
      <c r="T3000" s="17">
        <f t="shared" si="233"/>
        <v>41806.184027777781</v>
      </c>
      <c r="U3000" s="25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7">
        <f t="shared" si="231"/>
        <v>80.25</v>
      </c>
      <c r="P3001" t="s">
        <v>8301</v>
      </c>
      <c r="Q3001" s="13" t="s">
        <v>8314</v>
      </c>
      <c r="R3001" t="s">
        <v>8354</v>
      </c>
      <c r="S3001" s="17">
        <f t="shared" si="232"/>
        <v>42780.740277777775</v>
      </c>
      <c r="T3001" s="17">
        <f t="shared" si="233"/>
        <v>42795.083333333328</v>
      </c>
      <c r="U3001" s="25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7">
        <f t="shared" si="231"/>
        <v>62.5</v>
      </c>
      <c r="P3002" t="s">
        <v>8301</v>
      </c>
      <c r="Q3002" s="13" t="s">
        <v>8314</v>
      </c>
      <c r="R3002" t="s">
        <v>8354</v>
      </c>
      <c r="S3002" s="17">
        <f t="shared" si="232"/>
        <v>42752.827199074076</v>
      </c>
      <c r="T3002" s="17">
        <f t="shared" si="233"/>
        <v>42766.75</v>
      </c>
      <c r="U3002" s="25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7">
        <f t="shared" si="231"/>
        <v>131.38</v>
      </c>
      <c r="P3003" t="s">
        <v>8301</v>
      </c>
      <c r="Q3003" s="13" t="s">
        <v>8314</v>
      </c>
      <c r="R3003" t="s">
        <v>8354</v>
      </c>
      <c r="S3003" s="17">
        <f t="shared" si="232"/>
        <v>42534.895625000005</v>
      </c>
      <c r="T3003" s="17">
        <f t="shared" si="233"/>
        <v>42564.895625000005</v>
      </c>
      <c r="U3003" s="25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7">
        <f t="shared" si="231"/>
        <v>73.03</v>
      </c>
      <c r="P3004" t="s">
        <v>8301</v>
      </c>
      <c r="Q3004" s="13" t="s">
        <v>8314</v>
      </c>
      <c r="R3004" t="s">
        <v>8354</v>
      </c>
      <c r="S3004" s="17">
        <f t="shared" si="232"/>
        <v>41239.83625</v>
      </c>
      <c r="T3004" s="17">
        <f t="shared" si="233"/>
        <v>41269.83625</v>
      </c>
      <c r="U3004" s="25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7">
        <f t="shared" si="231"/>
        <v>178.53</v>
      </c>
      <c r="P3005" t="s">
        <v>8301</v>
      </c>
      <c r="Q3005" s="13" t="s">
        <v>8314</v>
      </c>
      <c r="R3005" t="s">
        <v>8354</v>
      </c>
      <c r="S3005" s="17">
        <f t="shared" si="232"/>
        <v>42398.849259259259</v>
      </c>
      <c r="T3005" s="17">
        <f t="shared" si="233"/>
        <v>42430.249305555553</v>
      </c>
      <c r="U3005" s="2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7">
        <f t="shared" si="231"/>
        <v>162.91</v>
      </c>
      <c r="P3006" t="s">
        <v>8301</v>
      </c>
      <c r="Q3006" s="13" t="s">
        <v>8314</v>
      </c>
      <c r="R3006" t="s">
        <v>8354</v>
      </c>
      <c r="S3006" s="17">
        <f t="shared" si="232"/>
        <v>41928.881064814814</v>
      </c>
      <c r="T3006" s="17">
        <f t="shared" si="233"/>
        <v>41958.922731481478</v>
      </c>
      <c r="U3006" s="25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7">
        <f t="shared" si="231"/>
        <v>108.24</v>
      </c>
      <c r="P3007" t="s">
        <v>8301</v>
      </c>
      <c r="Q3007" s="13" t="s">
        <v>8314</v>
      </c>
      <c r="R3007" t="s">
        <v>8354</v>
      </c>
      <c r="S3007" s="17">
        <f t="shared" si="232"/>
        <v>41888.674826388888</v>
      </c>
      <c r="T3007" s="17">
        <f t="shared" si="233"/>
        <v>41918.674826388888</v>
      </c>
      <c r="U3007" s="25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7">
        <f t="shared" si="231"/>
        <v>88.87</v>
      </c>
      <c r="P3008" t="s">
        <v>8301</v>
      </c>
      <c r="Q3008" s="13" t="s">
        <v>8314</v>
      </c>
      <c r="R3008" t="s">
        <v>8354</v>
      </c>
      <c r="S3008" s="17">
        <f t="shared" si="232"/>
        <v>41957.756840277783</v>
      </c>
      <c r="T3008" s="17">
        <f t="shared" si="233"/>
        <v>41987.756840277783</v>
      </c>
      <c r="U3008" s="25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7">
        <f t="shared" si="231"/>
        <v>54</v>
      </c>
      <c r="P3009" t="s">
        <v>8301</v>
      </c>
      <c r="Q3009" s="13" t="s">
        <v>8314</v>
      </c>
      <c r="R3009" t="s">
        <v>8354</v>
      </c>
      <c r="S3009" s="17">
        <f t="shared" si="232"/>
        <v>42098.216238425928</v>
      </c>
      <c r="T3009" s="17">
        <f t="shared" si="233"/>
        <v>42119.216238425928</v>
      </c>
      <c r="U3009" s="25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7">
        <f t="shared" ref="O3010:O3073" si="236">IFERROR(ROUND(E3010/M3010,2),0)</f>
        <v>116.73</v>
      </c>
      <c r="P3010" t="s">
        <v>8301</v>
      </c>
      <c r="Q3010" s="13" t="s">
        <v>8314</v>
      </c>
      <c r="R3010" t="s">
        <v>8354</v>
      </c>
      <c r="S3010" s="17">
        <f t="shared" si="232"/>
        <v>42360.212025462963</v>
      </c>
      <c r="T3010" s="17">
        <f t="shared" si="233"/>
        <v>42390.212025462963</v>
      </c>
      <c r="U3010" s="25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7">
        <f t="shared" si="236"/>
        <v>233.9</v>
      </c>
      <c r="P3011" t="s">
        <v>8301</v>
      </c>
      <c r="Q3011" s="13" t="s">
        <v>8314</v>
      </c>
      <c r="R3011" t="s">
        <v>8354</v>
      </c>
      <c r="S3011" s="17">
        <f t="shared" ref="S3011:S3074" si="237">(((K3011/60)/60)/24)+DATE(1970,1,1)</f>
        <v>41939.569907407407</v>
      </c>
      <c r="T3011" s="17">
        <f t="shared" ref="T3011:T3074" si="238">(((J3011/60)/60)/24)+DATE(1970,1,1)</f>
        <v>41969.611574074079</v>
      </c>
      <c r="U3011" s="25">
        <f t="shared" si="234"/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7">
        <f t="shared" si="236"/>
        <v>158</v>
      </c>
      <c r="P3012" t="s">
        <v>8301</v>
      </c>
      <c r="Q3012" s="13" t="s">
        <v>8314</v>
      </c>
      <c r="R3012" t="s">
        <v>8354</v>
      </c>
      <c r="S3012" s="17">
        <f t="shared" si="237"/>
        <v>41996.832395833335</v>
      </c>
      <c r="T3012" s="17">
        <f t="shared" si="238"/>
        <v>42056.832395833335</v>
      </c>
      <c r="U3012" s="25">
        <f t="shared" ref="U3012:U3075" si="239">YEAR(S3012)</f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7">
        <f t="shared" si="236"/>
        <v>14.84</v>
      </c>
      <c r="P3013" t="s">
        <v>8301</v>
      </c>
      <c r="Q3013" s="13" t="s">
        <v>8314</v>
      </c>
      <c r="R3013" t="s">
        <v>8354</v>
      </c>
      <c r="S3013" s="17">
        <f t="shared" si="237"/>
        <v>42334.468935185185</v>
      </c>
      <c r="T3013" s="17">
        <f t="shared" si="238"/>
        <v>42361.957638888889</v>
      </c>
      <c r="U3013" s="25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7">
        <f t="shared" si="236"/>
        <v>85.18</v>
      </c>
      <c r="P3014" t="s">
        <v>8301</v>
      </c>
      <c r="Q3014" s="13" t="s">
        <v>8314</v>
      </c>
      <c r="R3014" t="s">
        <v>8354</v>
      </c>
      <c r="S3014" s="17">
        <f t="shared" si="237"/>
        <v>42024.702893518523</v>
      </c>
      <c r="T3014" s="17">
        <f t="shared" si="238"/>
        <v>42045.702893518523</v>
      </c>
      <c r="U3014" s="25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7">
        <f t="shared" si="236"/>
        <v>146.69</v>
      </c>
      <c r="P3015" t="s">
        <v>8301</v>
      </c>
      <c r="Q3015" s="13" t="s">
        <v>8314</v>
      </c>
      <c r="R3015" t="s">
        <v>8354</v>
      </c>
      <c r="S3015" s="17">
        <f t="shared" si="237"/>
        <v>42146.836215277777</v>
      </c>
      <c r="T3015" s="17">
        <f t="shared" si="238"/>
        <v>42176.836215277777</v>
      </c>
      <c r="U3015" s="2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7">
        <f t="shared" si="236"/>
        <v>50.76</v>
      </c>
      <c r="P3016" t="s">
        <v>8301</v>
      </c>
      <c r="Q3016" s="13" t="s">
        <v>8314</v>
      </c>
      <c r="R3016" t="s">
        <v>8354</v>
      </c>
      <c r="S3016" s="17">
        <f t="shared" si="237"/>
        <v>41920.123611111114</v>
      </c>
      <c r="T3016" s="17">
        <f t="shared" si="238"/>
        <v>41948.208333333336</v>
      </c>
      <c r="U3016" s="25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7">
        <f t="shared" si="236"/>
        <v>87.7</v>
      </c>
      <c r="P3017" t="s">
        <v>8301</v>
      </c>
      <c r="Q3017" s="13" t="s">
        <v>8314</v>
      </c>
      <c r="R3017" t="s">
        <v>8354</v>
      </c>
      <c r="S3017" s="17">
        <f t="shared" si="237"/>
        <v>41785.72729166667</v>
      </c>
      <c r="T3017" s="17">
        <f t="shared" si="238"/>
        <v>41801.166666666664</v>
      </c>
      <c r="U3017" s="25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7">
        <f t="shared" si="236"/>
        <v>242.28</v>
      </c>
      <c r="P3018" t="s">
        <v>8301</v>
      </c>
      <c r="Q3018" s="13" t="s">
        <v>8314</v>
      </c>
      <c r="R3018" t="s">
        <v>8354</v>
      </c>
      <c r="S3018" s="17">
        <f t="shared" si="237"/>
        <v>41778.548055555555</v>
      </c>
      <c r="T3018" s="17">
        <f t="shared" si="238"/>
        <v>41838.548055555555</v>
      </c>
      <c r="U3018" s="25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7">
        <f t="shared" si="236"/>
        <v>146.44999999999999</v>
      </c>
      <c r="P3019" t="s">
        <v>8301</v>
      </c>
      <c r="Q3019" s="13" t="s">
        <v>8314</v>
      </c>
      <c r="R3019" t="s">
        <v>8354</v>
      </c>
      <c r="S3019" s="17">
        <f t="shared" si="237"/>
        <v>41841.850034722222</v>
      </c>
      <c r="T3019" s="17">
        <f t="shared" si="238"/>
        <v>41871.850034722222</v>
      </c>
      <c r="U3019" s="25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7">
        <f t="shared" si="236"/>
        <v>103.17</v>
      </c>
      <c r="P3020" t="s">
        <v>8301</v>
      </c>
      <c r="Q3020" s="13" t="s">
        <v>8314</v>
      </c>
      <c r="R3020" t="s">
        <v>8354</v>
      </c>
      <c r="S3020" s="17">
        <f t="shared" si="237"/>
        <v>42163.29833333334</v>
      </c>
      <c r="T3020" s="17">
        <f t="shared" si="238"/>
        <v>42205.916666666672</v>
      </c>
      <c r="U3020" s="25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7">
        <f t="shared" si="236"/>
        <v>80.459999999999994</v>
      </c>
      <c r="P3021" t="s">
        <v>8301</v>
      </c>
      <c r="Q3021" s="13" t="s">
        <v>8314</v>
      </c>
      <c r="R3021" t="s">
        <v>8354</v>
      </c>
      <c r="S3021" s="17">
        <f t="shared" si="237"/>
        <v>41758.833564814813</v>
      </c>
      <c r="T3021" s="17">
        <f t="shared" si="238"/>
        <v>41786.125</v>
      </c>
      <c r="U3021" s="25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7">
        <f t="shared" si="236"/>
        <v>234.67</v>
      </c>
      <c r="P3022" t="s">
        <v>8301</v>
      </c>
      <c r="Q3022" s="13" t="s">
        <v>8314</v>
      </c>
      <c r="R3022" t="s">
        <v>8354</v>
      </c>
      <c r="S3022" s="17">
        <f t="shared" si="237"/>
        <v>42170.846446759257</v>
      </c>
      <c r="T3022" s="17">
        <f t="shared" si="238"/>
        <v>42230.846446759257</v>
      </c>
      <c r="U3022" s="25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7">
        <f t="shared" si="236"/>
        <v>50.69</v>
      </c>
      <c r="P3023" t="s">
        <v>8301</v>
      </c>
      <c r="Q3023" s="13" t="s">
        <v>8314</v>
      </c>
      <c r="R3023" t="s">
        <v>8354</v>
      </c>
      <c r="S3023" s="17">
        <f t="shared" si="237"/>
        <v>42660.618854166663</v>
      </c>
      <c r="T3023" s="17">
        <f t="shared" si="238"/>
        <v>42696.249305555553</v>
      </c>
      <c r="U3023" s="25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7">
        <f t="shared" si="236"/>
        <v>162.71</v>
      </c>
      <c r="P3024" t="s">
        <v>8301</v>
      </c>
      <c r="Q3024" s="13" t="s">
        <v>8314</v>
      </c>
      <c r="R3024" t="s">
        <v>8354</v>
      </c>
      <c r="S3024" s="17">
        <f t="shared" si="237"/>
        <v>42564.95380787037</v>
      </c>
      <c r="T3024" s="17">
        <f t="shared" si="238"/>
        <v>42609.95380787037</v>
      </c>
      <c r="U3024" s="25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7">
        <f t="shared" si="236"/>
        <v>120.17</v>
      </c>
      <c r="P3025" t="s">
        <v>8301</v>
      </c>
      <c r="Q3025" s="13" t="s">
        <v>8314</v>
      </c>
      <c r="R3025" t="s">
        <v>8354</v>
      </c>
      <c r="S3025" s="17">
        <f t="shared" si="237"/>
        <v>42121.675763888896</v>
      </c>
      <c r="T3025" s="17">
        <f t="shared" si="238"/>
        <v>42166.675763888896</v>
      </c>
      <c r="U3025" s="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7">
        <f t="shared" si="236"/>
        <v>67.7</v>
      </c>
      <c r="P3026" t="s">
        <v>8301</v>
      </c>
      <c r="Q3026" s="13" t="s">
        <v>8314</v>
      </c>
      <c r="R3026" t="s">
        <v>8354</v>
      </c>
      <c r="S3026" s="17">
        <f t="shared" si="237"/>
        <v>41158.993923611109</v>
      </c>
      <c r="T3026" s="17">
        <f t="shared" si="238"/>
        <v>41188.993923611109</v>
      </c>
      <c r="U3026" s="25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7">
        <f t="shared" si="236"/>
        <v>52.1</v>
      </c>
      <c r="P3027" t="s">
        <v>8301</v>
      </c>
      <c r="Q3027" s="13" t="s">
        <v>8314</v>
      </c>
      <c r="R3027" t="s">
        <v>8354</v>
      </c>
      <c r="S3027" s="17">
        <f t="shared" si="237"/>
        <v>41761.509409722225</v>
      </c>
      <c r="T3027" s="17">
        <f t="shared" si="238"/>
        <v>41789.666666666664</v>
      </c>
      <c r="U3027" s="25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7">
        <f t="shared" si="236"/>
        <v>51.6</v>
      </c>
      <c r="P3028" t="s">
        <v>8301</v>
      </c>
      <c r="Q3028" s="13" t="s">
        <v>8314</v>
      </c>
      <c r="R3028" t="s">
        <v>8354</v>
      </c>
      <c r="S3028" s="17">
        <f t="shared" si="237"/>
        <v>42783.459398148145</v>
      </c>
      <c r="T3028" s="17">
        <f t="shared" si="238"/>
        <v>42797.459398148145</v>
      </c>
      <c r="U3028" s="25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7">
        <f t="shared" si="236"/>
        <v>164.3</v>
      </c>
      <c r="P3029" t="s">
        <v>8301</v>
      </c>
      <c r="Q3029" s="13" t="s">
        <v>8314</v>
      </c>
      <c r="R3029" t="s">
        <v>8354</v>
      </c>
      <c r="S3029" s="17">
        <f t="shared" si="237"/>
        <v>42053.704293981486</v>
      </c>
      <c r="T3029" s="17">
        <f t="shared" si="238"/>
        <v>42083.662627314814</v>
      </c>
      <c r="U3029" s="25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7">
        <f t="shared" si="236"/>
        <v>84.86</v>
      </c>
      <c r="P3030" t="s">
        <v>8301</v>
      </c>
      <c r="Q3030" s="13" t="s">
        <v>8314</v>
      </c>
      <c r="R3030" t="s">
        <v>8354</v>
      </c>
      <c r="S3030" s="17">
        <f t="shared" si="237"/>
        <v>42567.264178240745</v>
      </c>
      <c r="T3030" s="17">
        <f t="shared" si="238"/>
        <v>42597.264178240745</v>
      </c>
      <c r="U3030" s="25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7">
        <f t="shared" si="236"/>
        <v>94.55</v>
      </c>
      <c r="P3031" t="s">
        <v>8301</v>
      </c>
      <c r="Q3031" s="13" t="s">
        <v>8314</v>
      </c>
      <c r="R3031" t="s">
        <v>8354</v>
      </c>
      <c r="S3031" s="17">
        <f t="shared" si="237"/>
        <v>41932.708877314813</v>
      </c>
      <c r="T3031" s="17">
        <f t="shared" si="238"/>
        <v>41961.190972222219</v>
      </c>
      <c r="U3031" s="25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7">
        <f t="shared" si="236"/>
        <v>45.54</v>
      </c>
      <c r="P3032" t="s">
        <v>8301</v>
      </c>
      <c r="Q3032" s="13" t="s">
        <v>8314</v>
      </c>
      <c r="R3032" t="s">
        <v>8354</v>
      </c>
      <c r="S3032" s="17">
        <f t="shared" si="237"/>
        <v>42233.747349537036</v>
      </c>
      <c r="T3032" s="17">
        <f t="shared" si="238"/>
        <v>42263.747349537036</v>
      </c>
      <c r="U3032" s="25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7">
        <f t="shared" si="236"/>
        <v>51.72</v>
      </c>
      <c r="P3033" t="s">
        <v>8301</v>
      </c>
      <c r="Q3033" s="13" t="s">
        <v>8314</v>
      </c>
      <c r="R3033" t="s">
        <v>8354</v>
      </c>
      <c r="S3033" s="17">
        <f t="shared" si="237"/>
        <v>42597.882488425923</v>
      </c>
      <c r="T3033" s="17">
        <f t="shared" si="238"/>
        <v>42657.882488425923</v>
      </c>
      <c r="U3033" s="25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7">
        <f t="shared" si="236"/>
        <v>50.88</v>
      </c>
      <c r="P3034" t="s">
        <v>8301</v>
      </c>
      <c r="Q3034" s="13" t="s">
        <v>8314</v>
      </c>
      <c r="R3034" t="s">
        <v>8354</v>
      </c>
      <c r="S3034" s="17">
        <f t="shared" si="237"/>
        <v>42228.044664351852</v>
      </c>
      <c r="T3034" s="17">
        <f t="shared" si="238"/>
        <v>42258.044664351852</v>
      </c>
      <c r="U3034" s="25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7">
        <f t="shared" si="236"/>
        <v>191.13</v>
      </c>
      <c r="P3035" t="s">
        <v>8301</v>
      </c>
      <c r="Q3035" s="13" t="s">
        <v>8314</v>
      </c>
      <c r="R3035" t="s">
        <v>8354</v>
      </c>
      <c r="S3035" s="17">
        <f t="shared" si="237"/>
        <v>42570.110243055555</v>
      </c>
      <c r="T3035" s="17">
        <f t="shared" si="238"/>
        <v>42600.110243055555</v>
      </c>
      <c r="U3035" s="2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7">
        <f t="shared" si="236"/>
        <v>89.31</v>
      </c>
      <c r="P3036" t="s">
        <v>8301</v>
      </c>
      <c r="Q3036" s="13" t="s">
        <v>8314</v>
      </c>
      <c r="R3036" t="s">
        <v>8354</v>
      </c>
      <c r="S3036" s="17">
        <f t="shared" si="237"/>
        <v>42644.535358796296</v>
      </c>
      <c r="T3036" s="17">
        <f t="shared" si="238"/>
        <v>42675.165972222225</v>
      </c>
      <c r="U3036" s="25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7">
        <f t="shared" si="236"/>
        <v>88.59</v>
      </c>
      <c r="P3037" t="s">
        <v>8301</v>
      </c>
      <c r="Q3037" s="13" t="s">
        <v>8314</v>
      </c>
      <c r="R3037" t="s">
        <v>8354</v>
      </c>
      <c r="S3037" s="17">
        <f t="shared" si="237"/>
        <v>41368.560289351852</v>
      </c>
      <c r="T3037" s="17">
        <f t="shared" si="238"/>
        <v>41398.560289351852</v>
      </c>
      <c r="U3037" s="25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7">
        <f t="shared" si="236"/>
        <v>96.3</v>
      </c>
      <c r="P3038" t="s">
        <v>8301</v>
      </c>
      <c r="Q3038" s="13" t="s">
        <v>8314</v>
      </c>
      <c r="R3038" t="s">
        <v>8354</v>
      </c>
      <c r="S3038" s="17">
        <f t="shared" si="237"/>
        <v>41466.785231481481</v>
      </c>
      <c r="T3038" s="17">
        <f t="shared" si="238"/>
        <v>41502.499305555553</v>
      </c>
      <c r="U3038" s="25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7">
        <f t="shared" si="236"/>
        <v>33.31</v>
      </c>
      <c r="P3039" t="s">
        <v>8301</v>
      </c>
      <c r="Q3039" s="13" t="s">
        <v>8314</v>
      </c>
      <c r="R3039" t="s">
        <v>8354</v>
      </c>
      <c r="S3039" s="17">
        <f t="shared" si="237"/>
        <v>40378.893206018518</v>
      </c>
      <c r="T3039" s="17">
        <f t="shared" si="238"/>
        <v>40453.207638888889</v>
      </c>
      <c r="U3039" s="25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7">
        <f t="shared" si="236"/>
        <v>37.22</v>
      </c>
      <c r="P3040" t="s">
        <v>8301</v>
      </c>
      <c r="Q3040" s="13" t="s">
        <v>8314</v>
      </c>
      <c r="R3040" t="s">
        <v>8354</v>
      </c>
      <c r="S3040" s="17">
        <f t="shared" si="237"/>
        <v>42373.252280092594</v>
      </c>
      <c r="T3040" s="17">
        <f t="shared" si="238"/>
        <v>42433.252280092594</v>
      </c>
      <c r="U3040" s="25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7">
        <f t="shared" si="236"/>
        <v>92.13</v>
      </c>
      <c r="P3041" t="s">
        <v>8301</v>
      </c>
      <c r="Q3041" s="13" t="s">
        <v>8314</v>
      </c>
      <c r="R3041" t="s">
        <v>8354</v>
      </c>
      <c r="S3041" s="17">
        <f t="shared" si="237"/>
        <v>41610.794421296298</v>
      </c>
      <c r="T3041" s="17">
        <f t="shared" si="238"/>
        <v>41637.332638888889</v>
      </c>
      <c r="U3041" s="25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7">
        <f t="shared" si="236"/>
        <v>76.790000000000006</v>
      </c>
      <c r="P3042" t="s">
        <v>8301</v>
      </c>
      <c r="Q3042" s="13" t="s">
        <v>8314</v>
      </c>
      <c r="R3042" t="s">
        <v>8354</v>
      </c>
      <c r="S3042" s="17">
        <f t="shared" si="237"/>
        <v>42177.791909722218</v>
      </c>
      <c r="T3042" s="17">
        <f t="shared" si="238"/>
        <v>42181.958333333328</v>
      </c>
      <c r="U3042" s="25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7">
        <f t="shared" si="236"/>
        <v>96.53</v>
      </c>
      <c r="P3043" t="s">
        <v>8301</v>
      </c>
      <c r="Q3043" s="13" t="s">
        <v>8314</v>
      </c>
      <c r="R3043" t="s">
        <v>8354</v>
      </c>
      <c r="S3043" s="17">
        <f t="shared" si="237"/>
        <v>42359.868611111116</v>
      </c>
      <c r="T3043" s="17">
        <f t="shared" si="238"/>
        <v>42389.868611111116</v>
      </c>
      <c r="U3043" s="25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7">
        <f t="shared" si="236"/>
        <v>51.89</v>
      </c>
      <c r="P3044" t="s">
        <v>8301</v>
      </c>
      <c r="Q3044" s="13" t="s">
        <v>8314</v>
      </c>
      <c r="R3044" t="s">
        <v>8354</v>
      </c>
      <c r="S3044" s="17">
        <f t="shared" si="237"/>
        <v>42253.688043981485</v>
      </c>
      <c r="T3044" s="17">
        <f t="shared" si="238"/>
        <v>42283.688043981485</v>
      </c>
      <c r="U3044" s="25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7">
        <f t="shared" si="236"/>
        <v>128.91</v>
      </c>
      <c r="P3045" t="s">
        <v>8301</v>
      </c>
      <c r="Q3045" s="13" t="s">
        <v>8314</v>
      </c>
      <c r="R3045" t="s">
        <v>8354</v>
      </c>
      <c r="S3045" s="17">
        <f t="shared" si="237"/>
        <v>42083.070590277777</v>
      </c>
      <c r="T3045" s="17">
        <f t="shared" si="238"/>
        <v>42110.118055555555</v>
      </c>
      <c r="U3045" s="2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7">
        <f t="shared" si="236"/>
        <v>84.11</v>
      </c>
      <c r="P3046" t="s">
        <v>8301</v>
      </c>
      <c r="Q3046" s="13" t="s">
        <v>8314</v>
      </c>
      <c r="R3046" t="s">
        <v>8354</v>
      </c>
      <c r="S3046" s="17">
        <f t="shared" si="237"/>
        <v>42387.7268287037</v>
      </c>
      <c r="T3046" s="17">
        <f t="shared" si="238"/>
        <v>42402.7268287037</v>
      </c>
      <c r="U3046" s="25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7">
        <f t="shared" si="236"/>
        <v>82.94</v>
      </c>
      <c r="P3047" t="s">
        <v>8301</v>
      </c>
      <c r="Q3047" s="13" t="s">
        <v>8314</v>
      </c>
      <c r="R3047" t="s">
        <v>8354</v>
      </c>
      <c r="S3047" s="17">
        <f t="shared" si="237"/>
        <v>41843.155729166669</v>
      </c>
      <c r="T3047" s="17">
        <f t="shared" si="238"/>
        <v>41873.155729166669</v>
      </c>
      <c r="U3047" s="25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7">
        <f t="shared" si="236"/>
        <v>259.95</v>
      </c>
      <c r="P3048" t="s">
        <v>8301</v>
      </c>
      <c r="Q3048" s="13" t="s">
        <v>8314</v>
      </c>
      <c r="R3048" t="s">
        <v>8354</v>
      </c>
      <c r="S3048" s="17">
        <f t="shared" si="237"/>
        <v>41862.803078703706</v>
      </c>
      <c r="T3048" s="17">
        <f t="shared" si="238"/>
        <v>41892.202777777777</v>
      </c>
      <c r="U3048" s="25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7">
        <f t="shared" si="236"/>
        <v>37.25</v>
      </c>
      <c r="P3049" t="s">
        <v>8301</v>
      </c>
      <c r="Q3049" s="13" t="s">
        <v>8314</v>
      </c>
      <c r="R3049" t="s">
        <v>8354</v>
      </c>
      <c r="S3049" s="17">
        <f t="shared" si="237"/>
        <v>42443.989050925928</v>
      </c>
      <c r="T3049" s="17">
        <f t="shared" si="238"/>
        <v>42487.552777777775</v>
      </c>
      <c r="U3049" s="25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7">
        <f t="shared" si="236"/>
        <v>177.02</v>
      </c>
      <c r="P3050" t="s">
        <v>8301</v>
      </c>
      <c r="Q3050" s="13" t="s">
        <v>8314</v>
      </c>
      <c r="R3050" t="s">
        <v>8354</v>
      </c>
      <c r="S3050" s="17">
        <f t="shared" si="237"/>
        <v>41975.901180555549</v>
      </c>
      <c r="T3050" s="17">
        <f t="shared" si="238"/>
        <v>42004.890277777777</v>
      </c>
      <c r="U3050" s="25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7">
        <f t="shared" si="236"/>
        <v>74.069999999999993</v>
      </c>
      <c r="P3051" t="s">
        <v>8301</v>
      </c>
      <c r="Q3051" s="13" t="s">
        <v>8314</v>
      </c>
      <c r="R3051" t="s">
        <v>8354</v>
      </c>
      <c r="S3051" s="17">
        <f t="shared" si="237"/>
        <v>42139.014525462961</v>
      </c>
      <c r="T3051" s="17">
        <f t="shared" si="238"/>
        <v>42169.014525462961</v>
      </c>
      <c r="U3051" s="25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7">
        <f t="shared" si="236"/>
        <v>70.67</v>
      </c>
      <c r="P3052" t="s">
        <v>8301</v>
      </c>
      <c r="Q3052" s="13" t="s">
        <v>8314</v>
      </c>
      <c r="R3052" t="s">
        <v>8354</v>
      </c>
      <c r="S3052" s="17">
        <f t="shared" si="237"/>
        <v>42465.16851851852</v>
      </c>
      <c r="T3052" s="17">
        <f t="shared" si="238"/>
        <v>42495.16851851852</v>
      </c>
      <c r="U3052" s="25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7">
        <f t="shared" si="236"/>
        <v>23.63</v>
      </c>
      <c r="P3053" t="s">
        <v>8301</v>
      </c>
      <c r="Q3053" s="13" t="s">
        <v>8314</v>
      </c>
      <c r="R3053" t="s">
        <v>8354</v>
      </c>
      <c r="S3053" s="17">
        <f t="shared" si="237"/>
        <v>42744.416030092587</v>
      </c>
      <c r="T3053" s="17">
        <f t="shared" si="238"/>
        <v>42774.416030092587</v>
      </c>
      <c r="U3053" s="25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7">
        <f t="shared" si="236"/>
        <v>37.5</v>
      </c>
      <c r="P3054" t="s">
        <v>8301</v>
      </c>
      <c r="Q3054" s="13" t="s">
        <v>8314</v>
      </c>
      <c r="R3054" t="s">
        <v>8354</v>
      </c>
      <c r="S3054" s="17">
        <f t="shared" si="237"/>
        <v>42122.670069444444</v>
      </c>
      <c r="T3054" s="17">
        <f t="shared" si="238"/>
        <v>42152.665972222225</v>
      </c>
      <c r="U3054" s="25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7">
        <f t="shared" si="236"/>
        <v>13.33</v>
      </c>
      <c r="P3055" t="s">
        <v>8301</v>
      </c>
      <c r="Q3055" s="13" t="s">
        <v>8314</v>
      </c>
      <c r="R3055" t="s">
        <v>8354</v>
      </c>
      <c r="S3055" s="17">
        <f t="shared" si="237"/>
        <v>41862.761724537035</v>
      </c>
      <c r="T3055" s="17">
        <f t="shared" si="238"/>
        <v>41914.165972222225</v>
      </c>
      <c r="U3055" s="2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7">
        <f t="shared" si="236"/>
        <v>0</v>
      </c>
      <c r="P3056" t="s">
        <v>8301</v>
      </c>
      <c r="Q3056" s="13" t="s">
        <v>8314</v>
      </c>
      <c r="R3056" t="s">
        <v>8354</v>
      </c>
      <c r="S3056" s="17">
        <f t="shared" si="237"/>
        <v>42027.832800925928</v>
      </c>
      <c r="T3056" s="17">
        <f t="shared" si="238"/>
        <v>42065.044444444444</v>
      </c>
      <c r="U3056" s="25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7">
        <f t="shared" si="236"/>
        <v>1</v>
      </c>
      <c r="P3057" t="s">
        <v>8301</v>
      </c>
      <c r="Q3057" s="13" t="s">
        <v>8314</v>
      </c>
      <c r="R3057" t="s">
        <v>8354</v>
      </c>
      <c r="S3057" s="17">
        <f t="shared" si="237"/>
        <v>41953.95821759259</v>
      </c>
      <c r="T3057" s="17">
        <f t="shared" si="238"/>
        <v>42013.95821759259</v>
      </c>
      <c r="U3057" s="25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7">
        <f t="shared" si="236"/>
        <v>0</v>
      </c>
      <c r="P3058" t="s">
        <v>8301</v>
      </c>
      <c r="Q3058" s="13" t="s">
        <v>8314</v>
      </c>
      <c r="R3058" t="s">
        <v>8354</v>
      </c>
      <c r="S3058" s="17">
        <f t="shared" si="237"/>
        <v>41851.636388888888</v>
      </c>
      <c r="T3058" s="17">
        <f t="shared" si="238"/>
        <v>41911.636388888888</v>
      </c>
      <c r="U3058" s="25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7">
        <f t="shared" si="236"/>
        <v>0</v>
      </c>
      <c r="P3059" t="s">
        <v>8301</v>
      </c>
      <c r="Q3059" s="13" t="s">
        <v>8314</v>
      </c>
      <c r="R3059" t="s">
        <v>8354</v>
      </c>
      <c r="S3059" s="17">
        <f t="shared" si="237"/>
        <v>42433.650590277779</v>
      </c>
      <c r="T3059" s="17">
        <f t="shared" si="238"/>
        <v>42463.608923611115</v>
      </c>
      <c r="U3059" s="25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7">
        <f t="shared" si="236"/>
        <v>1</v>
      </c>
      <c r="P3060" t="s">
        <v>8301</v>
      </c>
      <c r="Q3060" s="13" t="s">
        <v>8314</v>
      </c>
      <c r="R3060" t="s">
        <v>8354</v>
      </c>
      <c r="S3060" s="17">
        <f t="shared" si="237"/>
        <v>42460.374305555553</v>
      </c>
      <c r="T3060" s="17">
        <f t="shared" si="238"/>
        <v>42510.374305555553</v>
      </c>
      <c r="U3060" s="25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7">
        <f t="shared" si="236"/>
        <v>41</v>
      </c>
      <c r="P3061" t="s">
        <v>8301</v>
      </c>
      <c r="Q3061" s="13" t="s">
        <v>8314</v>
      </c>
      <c r="R3061" t="s">
        <v>8354</v>
      </c>
      <c r="S3061" s="17">
        <f t="shared" si="237"/>
        <v>41829.935717592591</v>
      </c>
      <c r="T3061" s="17">
        <f t="shared" si="238"/>
        <v>41859.935717592591</v>
      </c>
      <c r="U3061" s="25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7">
        <f t="shared" si="236"/>
        <v>55.83</v>
      </c>
      <c r="P3062" t="s">
        <v>8301</v>
      </c>
      <c r="Q3062" s="13" t="s">
        <v>8314</v>
      </c>
      <c r="R3062" t="s">
        <v>8354</v>
      </c>
      <c r="S3062" s="17">
        <f t="shared" si="237"/>
        <v>42245.274699074071</v>
      </c>
      <c r="T3062" s="17">
        <f t="shared" si="238"/>
        <v>42275.274699074071</v>
      </c>
      <c r="U3062" s="25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7">
        <f t="shared" si="236"/>
        <v>0</v>
      </c>
      <c r="P3063" t="s">
        <v>8301</v>
      </c>
      <c r="Q3063" s="13" t="s">
        <v>8314</v>
      </c>
      <c r="R3063" t="s">
        <v>8354</v>
      </c>
      <c r="S3063" s="17">
        <f t="shared" si="237"/>
        <v>41834.784120370372</v>
      </c>
      <c r="T3063" s="17">
        <f t="shared" si="238"/>
        <v>41864.784120370372</v>
      </c>
      <c r="U3063" s="25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7">
        <f t="shared" si="236"/>
        <v>99.76</v>
      </c>
      <c r="P3064" t="s">
        <v>8301</v>
      </c>
      <c r="Q3064" s="13" t="s">
        <v>8314</v>
      </c>
      <c r="R3064" t="s">
        <v>8354</v>
      </c>
      <c r="S3064" s="17">
        <f t="shared" si="237"/>
        <v>42248.535787037035</v>
      </c>
      <c r="T3064" s="17">
        <f t="shared" si="238"/>
        <v>42277.75</v>
      </c>
      <c r="U3064" s="25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7">
        <f t="shared" si="236"/>
        <v>25.52</v>
      </c>
      <c r="P3065" t="s">
        <v>8301</v>
      </c>
      <c r="Q3065" s="13" t="s">
        <v>8314</v>
      </c>
      <c r="R3065" t="s">
        <v>8354</v>
      </c>
      <c r="S3065" s="17">
        <f t="shared" si="237"/>
        <v>42630.922893518517</v>
      </c>
      <c r="T3065" s="17">
        <f t="shared" si="238"/>
        <v>42665.922893518517</v>
      </c>
      <c r="U3065" s="2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7">
        <f t="shared" si="236"/>
        <v>117.65</v>
      </c>
      <c r="P3066" t="s">
        <v>8301</v>
      </c>
      <c r="Q3066" s="13" t="s">
        <v>8314</v>
      </c>
      <c r="R3066" t="s">
        <v>8354</v>
      </c>
      <c r="S3066" s="17">
        <f t="shared" si="237"/>
        <v>42299.130162037036</v>
      </c>
      <c r="T3066" s="17">
        <f t="shared" si="238"/>
        <v>42330.290972222225</v>
      </c>
      <c r="U3066" s="25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7">
        <f t="shared" si="236"/>
        <v>5</v>
      </c>
      <c r="P3067" t="s">
        <v>8301</v>
      </c>
      <c r="Q3067" s="13" t="s">
        <v>8314</v>
      </c>
      <c r="R3067" t="s">
        <v>8354</v>
      </c>
      <c r="S3067" s="17">
        <f t="shared" si="237"/>
        <v>41825.055231481485</v>
      </c>
      <c r="T3067" s="17">
        <f t="shared" si="238"/>
        <v>41850.055231481485</v>
      </c>
      <c r="U3067" s="25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7">
        <f t="shared" si="236"/>
        <v>2796.67</v>
      </c>
      <c r="P3068" t="s">
        <v>8301</v>
      </c>
      <c r="Q3068" s="13" t="s">
        <v>8314</v>
      </c>
      <c r="R3068" t="s">
        <v>8354</v>
      </c>
      <c r="S3068" s="17">
        <f t="shared" si="237"/>
        <v>42531.228437500002</v>
      </c>
      <c r="T3068" s="17">
        <f t="shared" si="238"/>
        <v>42561.228437500002</v>
      </c>
      <c r="U3068" s="25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7">
        <f t="shared" si="236"/>
        <v>200</v>
      </c>
      <c r="P3069" t="s">
        <v>8301</v>
      </c>
      <c r="Q3069" s="13" t="s">
        <v>8314</v>
      </c>
      <c r="R3069" t="s">
        <v>8354</v>
      </c>
      <c r="S3069" s="17">
        <f t="shared" si="237"/>
        <v>42226.938414351855</v>
      </c>
      <c r="T3069" s="17">
        <f t="shared" si="238"/>
        <v>42256.938414351855</v>
      </c>
      <c r="U3069" s="25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7">
        <f t="shared" si="236"/>
        <v>87.5</v>
      </c>
      <c r="P3070" t="s">
        <v>8301</v>
      </c>
      <c r="Q3070" s="13" t="s">
        <v>8314</v>
      </c>
      <c r="R3070" t="s">
        <v>8354</v>
      </c>
      <c r="S3070" s="17">
        <f t="shared" si="237"/>
        <v>42263.691574074073</v>
      </c>
      <c r="T3070" s="17">
        <f t="shared" si="238"/>
        <v>42293.691574074073</v>
      </c>
      <c r="U3070" s="25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7">
        <f t="shared" si="236"/>
        <v>20.14</v>
      </c>
      <c r="P3071" t="s">
        <v>8301</v>
      </c>
      <c r="Q3071" s="13" t="s">
        <v>8314</v>
      </c>
      <c r="R3071" t="s">
        <v>8354</v>
      </c>
      <c r="S3071" s="17">
        <f t="shared" si="237"/>
        <v>41957.833726851852</v>
      </c>
      <c r="T3071" s="17">
        <f t="shared" si="238"/>
        <v>41987.833726851852</v>
      </c>
      <c r="U3071" s="25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7">
        <f t="shared" si="236"/>
        <v>20.88</v>
      </c>
      <c r="P3072" t="s">
        <v>8301</v>
      </c>
      <c r="Q3072" s="13" t="s">
        <v>8314</v>
      </c>
      <c r="R3072" t="s">
        <v>8354</v>
      </c>
      <c r="S3072" s="17">
        <f t="shared" si="237"/>
        <v>42690.733437499999</v>
      </c>
      <c r="T3072" s="17">
        <f t="shared" si="238"/>
        <v>42711.733437499999</v>
      </c>
      <c r="U3072" s="25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7">
        <f t="shared" si="236"/>
        <v>61.31</v>
      </c>
      <c r="P3073" t="s">
        <v>8301</v>
      </c>
      <c r="Q3073" s="13" t="s">
        <v>8314</v>
      </c>
      <c r="R3073" t="s">
        <v>8354</v>
      </c>
      <c r="S3073" s="17">
        <f t="shared" si="237"/>
        <v>42097.732418981483</v>
      </c>
      <c r="T3073" s="17">
        <f t="shared" si="238"/>
        <v>42115.249305555553</v>
      </c>
      <c r="U3073" s="25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7">
        <f t="shared" ref="O3074:O3137" si="241">IFERROR(ROUND(E3074/M3074,2),0)</f>
        <v>1</v>
      </c>
      <c r="P3074" t="s">
        <v>8301</v>
      </c>
      <c r="Q3074" s="13" t="s">
        <v>8314</v>
      </c>
      <c r="R3074" t="s">
        <v>8354</v>
      </c>
      <c r="S3074" s="17">
        <f t="shared" si="237"/>
        <v>42658.690532407403</v>
      </c>
      <c r="T3074" s="17">
        <f t="shared" si="238"/>
        <v>42673.073611111111</v>
      </c>
      <c r="U3074" s="25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7">
        <f t="shared" si="241"/>
        <v>92.14</v>
      </c>
      <c r="P3075" t="s">
        <v>8301</v>
      </c>
      <c r="Q3075" s="13" t="s">
        <v>8314</v>
      </c>
      <c r="R3075" t="s">
        <v>8354</v>
      </c>
      <c r="S3075" s="17">
        <f t="shared" ref="S3075:S3138" si="242">(((K3075/60)/60)/24)+DATE(1970,1,1)</f>
        <v>42111.684027777781</v>
      </c>
      <c r="T3075" s="17">
        <f t="shared" ref="T3075:T3138" si="243">(((J3075/60)/60)/24)+DATE(1970,1,1)</f>
        <v>42169.804861111115</v>
      </c>
      <c r="U3075" s="25">
        <f t="shared" si="239"/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7">
        <f t="shared" si="241"/>
        <v>7.33</v>
      </c>
      <c r="P3076" t="s">
        <v>8301</v>
      </c>
      <c r="Q3076" s="13" t="s">
        <v>8314</v>
      </c>
      <c r="R3076" t="s">
        <v>8354</v>
      </c>
      <c r="S3076" s="17">
        <f t="shared" si="242"/>
        <v>42409.571284722217</v>
      </c>
      <c r="T3076" s="17">
        <f t="shared" si="243"/>
        <v>42439.571284722217</v>
      </c>
      <c r="U3076" s="25">
        <f t="shared" ref="U3076:U3139" si="244">YEAR(S3076)</f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7">
        <f t="shared" si="241"/>
        <v>64.8</v>
      </c>
      <c r="P3077" t="s">
        <v>8301</v>
      </c>
      <c r="Q3077" s="13" t="s">
        <v>8314</v>
      </c>
      <c r="R3077" t="s">
        <v>8354</v>
      </c>
      <c r="S3077" s="17">
        <f t="shared" si="242"/>
        <v>42551.102314814809</v>
      </c>
      <c r="T3077" s="17">
        <f t="shared" si="243"/>
        <v>42601.102314814809</v>
      </c>
      <c r="U3077" s="25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7">
        <f t="shared" si="241"/>
        <v>30.12</v>
      </c>
      <c r="P3078" t="s">
        <v>8301</v>
      </c>
      <c r="Q3078" s="13" t="s">
        <v>8314</v>
      </c>
      <c r="R3078" t="s">
        <v>8354</v>
      </c>
      <c r="S3078" s="17">
        <f t="shared" si="242"/>
        <v>42226.651886574073</v>
      </c>
      <c r="T3078" s="17">
        <f t="shared" si="243"/>
        <v>42286.651886574073</v>
      </c>
      <c r="U3078" s="25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7">
        <f t="shared" si="241"/>
        <v>52.5</v>
      </c>
      <c r="P3079" t="s">
        <v>8301</v>
      </c>
      <c r="Q3079" s="13" t="s">
        <v>8314</v>
      </c>
      <c r="R3079" t="s">
        <v>8354</v>
      </c>
      <c r="S3079" s="17">
        <f t="shared" si="242"/>
        <v>42766.956921296296</v>
      </c>
      <c r="T3079" s="17">
        <f t="shared" si="243"/>
        <v>42796.956921296296</v>
      </c>
      <c r="U3079" s="25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7">
        <f t="shared" si="241"/>
        <v>23.67</v>
      </c>
      <c r="P3080" t="s">
        <v>8301</v>
      </c>
      <c r="Q3080" s="13" t="s">
        <v>8314</v>
      </c>
      <c r="R3080" t="s">
        <v>8354</v>
      </c>
      <c r="S3080" s="17">
        <f t="shared" si="242"/>
        <v>42031.138831018514</v>
      </c>
      <c r="T3080" s="17">
        <f t="shared" si="243"/>
        <v>42061.138831018514</v>
      </c>
      <c r="U3080" s="25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7">
        <f t="shared" si="241"/>
        <v>415.78</v>
      </c>
      <c r="P3081" t="s">
        <v>8301</v>
      </c>
      <c r="Q3081" s="13" t="s">
        <v>8314</v>
      </c>
      <c r="R3081" t="s">
        <v>8354</v>
      </c>
      <c r="S3081" s="17">
        <f t="shared" si="242"/>
        <v>42055.713368055556</v>
      </c>
      <c r="T3081" s="17">
        <f t="shared" si="243"/>
        <v>42085.671701388885</v>
      </c>
      <c r="U3081" s="25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7">
        <f t="shared" si="241"/>
        <v>53.71</v>
      </c>
      <c r="P3082" t="s">
        <v>8301</v>
      </c>
      <c r="Q3082" s="13" t="s">
        <v>8314</v>
      </c>
      <c r="R3082" t="s">
        <v>8354</v>
      </c>
      <c r="S3082" s="17">
        <f t="shared" si="242"/>
        <v>41940.028287037036</v>
      </c>
      <c r="T3082" s="17">
        <f t="shared" si="243"/>
        <v>42000.0699537037</v>
      </c>
      <c r="U3082" s="25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7">
        <f t="shared" si="241"/>
        <v>420.6</v>
      </c>
      <c r="P3083" t="s">
        <v>8301</v>
      </c>
      <c r="Q3083" s="13" t="s">
        <v>8314</v>
      </c>
      <c r="R3083" t="s">
        <v>8354</v>
      </c>
      <c r="S3083" s="17">
        <f t="shared" si="242"/>
        <v>42237.181608796294</v>
      </c>
      <c r="T3083" s="17">
        <f t="shared" si="243"/>
        <v>42267.181608796294</v>
      </c>
      <c r="U3083" s="25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7">
        <f t="shared" si="241"/>
        <v>0</v>
      </c>
      <c r="P3084" t="s">
        <v>8301</v>
      </c>
      <c r="Q3084" s="13" t="s">
        <v>8314</v>
      </c>
      <c r="R3084" t="s">
        <v>8354</v>
      </c>
      <c r="S3084" s="17">
        <f t="shared" si="242"/>
        <v>42293.922986111109</v>
      </c>
      <c r="T3084" s="17">
        <f t="shared" si="243"/>
        <v>42323.96465277778</v>
      </c>
      <c r="U3084" s="25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7">
        <f t="shared" si="241"/>
        <v>18.670000000000002</v>
      </c>
      <c r="P3085" t="s">
        <v>8301</v>
      </c>
      <c r="Q3085" s="13" t="s">
        <v>8314</v>
      </c>
      <c r="R3085" t="s">
        <v>8354</v>
      </c>
      <c r="S3085" s="17">
        <f t="shared" si="242"/>
        <v>41853.563402777778</v>
      </c>
      <c r="T3085" s="17">
        <f t="shared" si="243"/>
        <v>41883.208333333336</v>
      </c>
      <c r="U3085" s="2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7">
        <f t="shared" si="241"/>
        <v>78.33</v>
      </c>
      <c r="P3086" t="s">
        <v>8301</v>
      </c>
      <c r="Q3086" s="13" t="s">
        <v>8314</v>
      </c>
      <c r="R3086" t="s">
        <v>8354</v>
      </c>
      <c r="S3086" s="17">
        <f t="shared" si="242"/>
        <v>42100.723738425921</v>
      </c>
      <c r="T3086" s="17">
        <f t="shared" si="243"/>
        <v>42129.783333333333</v>
      </c>
      <c r="U3086" s="25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7">
        <f t="shared" si="241"/>
        <v>67.78</v>
      </c>
      <c r="P3087" t="s">
        <v>8301</v>
      </c>
      <c r="Q3087" s="13" t="s">
        <v>8314</v>
      </c>
      <c r="R3087" t="s">
        <v>8354</v>
      </c>
      <c r="S3087" s="17">
        <f t="shared" si="242"/>
        <v>42246.883784722217</v>
      </c>
      <c r="T3087" s="17">
        <f t="shared" si="243"/>
        <v>42276.883784722217</v>
      </c>
      <c r="U3087" s="25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7">
        <f t="shared" si="241"/>
        <v>16.670000000000002</v>
      </c>
      <c r="P3088" t="s">
        <v>8301</v>
      </c>
      <c r="Q3088" s="13" t="s">
        <v>8314</v>
      </c>
      <c r="R3088" t="s">
        <v>8354</v>
      </c>
      <c r="S3088" s="17">
        <f t="shared" si="242"/>
        <v>42173.67082175926</v>
      </c>
      <c r="T3088" s="17">
        <f t="shared" si="243"/>
        <v>42233.67082175926</v>
      </c>
      <c r="U3088" s="25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7">
        <f t="shared" si="241"/>
        <v>62.5</v>
      </c>
      <c r="P3089" t="s">
        <v>8301</v>
      </c>
      <c r="Q3089" s="13" t="s">
        <v>8314</v>
      </c>
      <c r="R3089" t="s">
        <v>8354</v>
      </c>
      <c r="S3089" s="17">
        <f t="shared" si="242"/>
        <v>42665.150347222225</v>
      </c>
      <c r="T3089" s="17">
        <f t="shared" si="243"/>
        <v>42725.192013888889</v>
      </c>
      <c r="U3089" s="25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7">
        <f t="shared" si="241"/>
        <v>42</v>
      </c>
      <c r="P3090" t="s">
        <v>8301</v>
      </c>
      <c r="Q3090" s="13" t="s">
        <v>8314</v>
      </c>
      <c r="R3090" t="s">
        <v>8354</v>
      </c>
      <c r="S3090" s="17">
        <f t="shared" si="242"/>
        <v>41981.57230324074</v>
      </c>
      <c r="T3090" s="17">
        <f t="shared" si="243"/>
        <v>42012.570138888885</v>
      </c>
      <c r="U3090" s="25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7">
        <f t="shared" si="241"/>
        <v>130.09</v>
      </c>
      <c r="P3091" t="s">
        <v>8301</v>
      </c>
      <c r="Q3091" s="13" t="s">
        <v>8314</v>
      </c>
      <c r="R3091" t="s">
        <v>8354</v>
      </c>
      <c r="S3091" s="17">
        <f t="shared" si="242"/>
        <v>42528.542627314819</v>
      </c>
      <c r="T3091" s="17">
        <f t="shared" si="243"/>
        <v>42560.082638888889</v>
      </c>
      <c r="U3091" s="25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7">
        <f t="shared" si="241"/>
        <v>1270.22</v>
      </c>
      <c r="P3092" t="s">
        <v>8301</v>
      </c>
      <c r="Q3092" s="13" t="s">
        <v>8314</v>
      </c>
      <c r="R3092" t="s">
        <v>8354</v>
      </c>
      <c r="S3092" s="17">
        <f t="shared" si="242"/>
        <v>42065.818807870368</v>
      </c>
      <c r="T3092" s="17">
        <f t="shared" si="243"/>
        <v>42125.777141203704</v>
      </c>
      <c r="U3092" s="25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7">
        <f t="shared" si="241"/>
        <v>88.44</v>
      </c>
      <c r="P3093" t="s">
        <v>8301</v>
      </c>
      <c r="Q3093" s="13" t="s">
        <v>8314</v>
      </c>
      <c r="R3093" t="s">
        <v>8354</v>
      </c>
      <c r="S3093" s="17">
        <f t="shared" si="242"/>
        <v>42566.948414351849</v>
      </c>
      <c r="T3093" s="17">
        <f t="shared" si="243"/>
        <v>42596.948414351849</v>
      </c>
      <c r="U3093" s="25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7">
        <f t="shared" si="241"/>
        <v>56.34</v>
      </c>
      <c r="P3094" t="s">
        <v>8301</v>
      </c>
      <c r="Q3094" s="13" t="s">
        <v>8314</v>
      </c>
      <c r="R3094" t="s">
        <v>8354</v>
      </c>
      <c r="S3094" s="17">
        <f t="shared" si="242"/>
        <v>42255.619351851856</v>
      </c>
      <c r="T3094" s="17">
        <f t="shared" si="243"/>
        <v>42292.916666666672</v>
      </c>
      <c r="U3094" s="25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7">
        <f t="shared" si="241"/>
        <v>53.53</v>
      </c>
      <c r="P3095" t="s">
        <v>8301</v>
      </c>
      <c r="Q3095" s="13" t="s">
        <v>8314</v>
      </c>
      <c r="R3095" t="s">
        <v>8354</v>
      </c>
      <c r="S3095" s="17">
        <f t="shared" si="242"/>
        <v>41760.909039351849</v>
      </c>
      <c r="T3095" s="17">
        <f t="shared" si="243"/>
        <v>41791.165972222225</v>
      </c>
      <c r="U3095" s="2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7">
        <f t="shared" si="241"/>
        <v>25</v>
      </c>
      <c r="P3096" t="s">
        <v>8301</v>
      </c>
      <c r="Q3096" s="13" t="s">
        <v>8314</v>
      </c>
      <c r="R3096" t="s">
        <v>8354</v>
      </c>
      <c r="S3096" s="17">
        <f t="shared" si="242"/>
        <v>42207.795787037037</v>
      </c>
      <c r="T3096" s="17">
        <f t="shared" si="243"/>
        <v>42267.795787037037</v>
      </c>
      <c r="U3096" s="25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7">
        <f t="shared" si="241"/>
        <v>50</v>
      </c>
      <c r="P3097" t="s">
        <v>8301</v>
      </c>
      <c r="Q3097" s="13" t="s">
        <v>8314</v>
      </c>
      <c r="R3097" t="s">
        <v>8354</v>
      </c>
      <c r="S3097" s="17">
        <f t="shared" si="242"/>
        <v>42523.025231481486</v>
      </c>
      <c r="T3097" s="17">
        <f t="shared" si="243"/>
        <v>42583.025231481486</v>
      </c>
      <c r="U3097" s="25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7">
        <f t="shared" si="241"/>
        <v>56.79</v>
      </c>
      <c r="P3098" t="s">
        <v>8301</v>
      </c>
      <c r="Q3098" s="13" t="s">
        <v>8314</v>
      </c>
      <c r="R3098" t="s">
        <v>8354</v>
      </c>
      <c r="S3098" s="17">
        <f t="shared" si="242"/>
        <v>42114.825532407413</v>
      </c>
      <c r="T3098" s="17">
        <f t="shared" si="243"/>
        <v>42144.825532407413</v>
      </c>
      <c r="U3098" s="25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7">
        <f t="shared" si="241"/>
        <v>40.83</v>
      </c>
      <c r="P3099" t="s">
        <v>8301</v>
      </c>
      <c r="Q3099" s="13" t="s">
        <v>8314</v>
      </c>
      <c r="R3099" t="s">
        <v>8354</v>
      </c>
      <c r="S3099" s="17">
        <f t="shared" si="242"/>
        <v>42629.503483796296</v>
      </c>
      <c r="T3099" s="17">
        <f t="shared" si="243"/>
        <v>42650.583333333328</v>
      </c>
      <c r="U3099" s="25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7">
        <f t="shared" si="241"/>
        <v>65.11</v>
      </c>
      <c r="P3100" t="s">
        <v>8301</v>
      </c>
      <c r="Q3100" s="13" t="s">
        <v>8314</v>
      </c>
      <c r="R3100" t="s">
        <v>8354</v>
      </c>
      <c r="S3100" s="17">
        <f t="shared" si="242"/>
        <v>42359.792233796295</v>
      </c>
      <c r="T3100" s="17">
        <f t="shared" si="243"/>
        <v>42408.01180555555</v>
      </c>
      <c r="U3100" s="25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7">
        <f t="shared" si="241"/>
        <v>55.6</v>
      </c>
      <c r="P3101" t="s">
        <v>8301</v>
      </c>
      <c r="Q3101" s="13" t="s">
        <v>8314</v>
      </c>
      <c r="R3101" t="s">
        <v>8354</v>
      </c>
      <c r="S3101" s="17">
        <f t="shared" si="242"/>
        <v>42382.189710648148</v>
      </c>
      <c r="T3101" s="17">
        <f t="shared" si="243"/>
        <v>42412.189710648148</v>
      </c>
      <c r="U3101" s="25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7">
        <f t="shared" si="241"/>
        <v>140.54</v>
      </c>
      <c r="P3102" t="s">
        <v>8301</v>
      </c>
      <c r="Q3102" s="13" t="s">
        <v>8314</v>
      </c>
      <c r="R3102" t="s">
        <v>8354</v>
      </c>
      <c r="S3102" s="17">
        <f t="shared" si="242"/>
        <v>41902.622395833336</v>
      </c>
      <c r="T3102" s="17">
        <f t="shared" si="243"/>
        <v>41932.622395833336</v>
      </c>
      <c r="U3102" s="25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7">
        <f t="shared" si="241"/>
        <v>25</v>
      </c>
      <c r="P3103" t="s">
        <v>8301</v>
      </c>
      <c r="Q3103" s="13" t="s">
        <v>8314</v>
      </c>
      <c r="R3103" t="s">
        <v>8354</v>
      </c>
      <c r="S3103" s="17">
        <f t="shared" si="242"/>
        <v>42171.383530092593</v>
      </c>
      <c r="T3103" s="17">
        <f t="shared" si="243"/>
        <v>42201.330555555556</v>
      </c>
      <c r="U3103" s="25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7">
        <f t="shared" si="241"/>
        <v>69.53</v>
      </c>
      <c r="P3104" t="s">
        <v>8301</v>
      </c>
      <c r="Q3104" s="13" t="s">
        <v>8314</v>
      </c>
      <c r="R3104" t="s">
        <v>8354</v>
      </c>
      <c r="S3104" s="17">
        <f t="shared" si="242"/>
        <v>42555.340486111112</v>
      </c>
      <c r="T3104" s="17">
        <f t="shared" si="243"/>
        <v>42605.340486111112</v>
      </c>
      <c r="U3104" s="25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7">
        <f t="shared" si="241"/>
        <v>5.5</v>
      </c>
      <c r="P3105" t="s">
        <v>8301</v>
      </c>
      <c r="Q3105" s="13" t="s">
        <v>8314</v>
      </c>
      <c r="R3105" t="s">
        <v>8354</v>
      </c>
      <c r="S3105" s="17">
        <f t="shared" si="242"/>
        <v>42107.156319444446</v>
      </c>
      <c r="T3105" s="17">
        <f t="shared" si="243"/>
        <v>42167.156319444446</v>
      </c>
      <c r="U3105" s="2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7">
        <f t="shared" si="241"/>
        <v>237</v>
      </c>
      <c r="P3106" t="s">
        <v>8301</v>
      </c>
      <c r="Q3106" s="13" t="s">
        <v>8314</v>
      </c>
      <c r="R3106" t="s">
        <v>8354</v>
      </c>
      <c r="S3106" s="17">
        <f t="shared" si="242"/>
        <v>42006.908692129626</v>
      </c>
      <c r="T3106" s="17">
        <f t="shared" si="243"/>
        <v>42038.083333333328</v>
      </c>
      <c r="U3106" s="25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7">
        <f t="shared" si="241"/>
        <v>79.87</v>
      </c>
      <c r="P3107" t="s">
        <v>8301</v>
      </c>
      <c r="Q3107" s="13" t="s">
        <v>8314</v>
      </c>
      <c r="R3107" t="s">
        <v>8354</v>
      </c>
      <c r="S3107" s="17">
        <f t="shared" si="242"/>
        <v>41876.718935185185</v>
      </c>
      <c r="T3107" s="17">
        <f t="shared" si="243"/>
        <v>41931.208333333336</v>
      </c>
      <c r="U3107" s="25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7">
        <f t="shared" si="241"/>
        <v>10.25</v>
      </c>
      <c r="P3108" t="s">
        <v>8301</v>
      </c>
      <c r="Q3108" s="13" t="s">
        <v>8314</v>
      </c>
      <c r="R3108" t="s">
        <v>8354</v>
      </c>
      <c r="S3108" s="17">
        <f t="shared" si="242"/>
        <v>42241.429120370376</v>
      </c>
      <c r="T3108" s="17">
        <f t="shared" si="243"/>
        <v>42263.916666666672</v>
      </c>
      <c r="U3108" s="25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7">
        <f t="shared" si="241"/>
        <v>272.58999999999997</v>
      </c>
      <c r="P3109" t="s">
        <v>8301</v>
      </c>
      <c r="Q3109" s="13" t="s">
        <v>8314</v>
      </c>
      <c r="R3109" t="s">
        <v>8354</v>
      </c>
      <c r="S3109" s="17">
        <f t="shared" si="242"/>
        <v>42128.814247685179</v>
      </c>
      <c r="T3109" s="17">
        <f t="shared" si="243"/>
        <v>42135.814247685179</v>
      </c>
      <c r="U3109" s="25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7">
        <f t="shared" si="241"/>
        <v>13</v>
      </c>
      <c r="P3110" t="s">
        <v>8301</v>
      </c>
      <c r="Q3110" s="13" t="s">
        <v>8314</v>
      </c>
      <c r="R3110" t="s">
        <v>8354</v>
      </c>
      <c r="S3110" s="17">
        <f t="shared" si="242"/>
        <v>42062.680486111116</v>
      </c>
      <c r="T3110" s="17">
        <f t="shared" si="243"/>
        <v>42122.638819444444</v>
      </c>
      <c r="U3110" s="25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7">
        <f t="shared" si="241"/>
        <v>58.18</v>
      </c>
      <c r="P3111" t="s">
        <v>8301</v>
      </c>
      <c r="Q3111" s="13" t="s">
        <v>8314</v>
      </c>
      <c r="R3111" t="s">
        <v>8354</v>
      </c>
      <c r="S3111" s="17">
        <f t="shared" si="242"/>
        <v>41844.125115740739</v>
      </c>
      <c r="T3111" s="17">
        <f t="shared" si="243"/>
        <v>41879.125115740739</v>
      </c>
      <c r="U3111" s="25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7">
        <f t="shared" si="241"/>
        <v>10</v>
      </c>
      <c r="P3112" t="s">
        <v>8301</v>
      </c>
      <c r="Q3112" s="13" t="s">
        <v>8314</v>
      </c>
      <c r="R3112" t="s">
        <v>8354</v>
      </c>
      <c r="S3112" s="17">
        <f t="shared" si="242"/>
        <v>42745.031469907408</v>
      </c>
      <c r="T3112" s="17">
        <f t="shared" si="243"/>
        <v>42785.031469907408</v>
      </c>
      <c r="U3112" s="25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7">
        <f t="shared" si="241"/>
        <v>70.11</v>
      </c>
      <c r="P3113" t="s">
        <v>8301</v>
      </c>
      <c r="Q3113" s="13" t="s">
        <v>8314</v>
      </c>
      <c r="R3113" t="s">
        <v>8354</v>
      </c>
      <c r="S3113" s="17">
        <f t="shared" si="242"/>
        <v>41885.595138888886</v>
      </c>
      <c r="T3113" s="17">
        <f t="shared" si="243"/>
        <v>41916.595138888886</v>
      </c>
      <c r="U3113" s="25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7">
        <f t="shared" si="241"/>
        <v>57.89</v>
      </c>
      <c r="P3114" t="s">
        <v>8301</v>
      </c>
      <c r="Q3114" s="13" t="s">
        <v>8314</v>
      </c>
      <c r="R3114" t="s">
        <v>8354</v>
      </c>
      <c r="S3114" s="17">
        <f t="shared" si="242"/>
        <v>42615.121921296297</v>
      </c>
      <c r="T3114" s="17">
        <f t="shared" si="243"/>
        <v>42675.121921296297</v>
      </c>
      <c r="U3114" s="25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7">
        <f t="shared" si="241"/>
        <v>125.27</v>
      </c>
      <c r="P3115" t="s">
        <v>8301</v>
      </c>
      <c r="Q3115" s="13" t="s">
        <v>8314</v>
      </c>
      <c r="R3115" t="s">
        <v>8354</v>
      </c>
      <c r="S3115" s="17">
        <f t="shared" si="242"/>
        <v>42081.731273148151</v>
      </c>
      <c r="T3115" s="17">
        <f t="shared" si="243"/>
        <v>42111.731273148151</v>
      </c>
      <c r="U3115" s="2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7">
        <f t="shared" si="241"/>
        <v>0</v>
      </c>
      <c r="P3116" t="s">
        <v>8301</v>
      </c>
      <c r="Q3116" s="13" t="s">
        <v>8314</v>
      </c>
      <c r="R3116" t="s">
        <v>8354</v>
      </c>
      <c r="S3116" s="17">
        <f t="shared" si="242"/>
        <v>41843.632523148146</v>
      </c>
      <c r="T3116" s="17">
        <f t="shared" si="243"/>
        <v>41903.632523148146</v>
      </c>
      <c r="U3116" s="25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7">
        <f t="shared" si="241"/>
        <v>300</v>
      </c>
      <c r="P3117" t="s">
        <v>8301</v>
      </c>
      <c r="Q3117" s="13" t="s">
        <v>8314</v>
      </c>
      <c r="R3117" t="s">
        <v>8354</v>
      </c>
      <c r="S3117" s="17">
        <f t="shared" si="242"/>
        <v>42496.447071759263</v>
      </c>
      <c r="T3117" s="17">
        <f t="shared" si="243"/>
        <v>42526.447071759263</v>
      </c>
      <c r="U3117" s="25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7">
        <f t="shared" si="241"/>
        <v>43</v>
      </c>
      <c r="P3118" t="s">
        <v>8301</v>
      </c>
      <c r="Q3118" s="13" t="s">
        <v>8314</v>
      </c>
      <c r="R3118" t="s">
        <v>8354</v>
      </c>
      <c r="S3118" s="17">
        <f t="shared" si="242"/>
        <v>42081.515335648146</v>
      </c>
      <c r="T3118" s="17">
        <f t="shared" si="243"/>
        <v>42095.515335648146</v>
      </c>
      <c r="U3118" s="25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7">
        <f t="shared" si="241"/>
        <v>1</v>
      </c>
      <c r="P3119" t="s">
        <v>8301</v>
      </c>
      <c r="Q3119" s="13" t="s">
        <v>8314</v>
      </c>
      <c r="R3119" t="s">
        <v>8354</v>
      </c>
      <c r="S3119" s="17">
        <f t="shared" si="242"/>
        <v>42509.374537037031</v>
      </c>
      <c r="T3119" s="17">
        <f t="shared" si="243"/>
        <v>42517.55</v>
      </c>
      <c r="U3119" s="25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7">
        <f t="shared" si="241"/>
        <v>775</v>
      </c>
      <c r="P3120" t="s">
        <v>8301</v>
      </c>
      <c r="Q3120" s="13" t="s">
        <v>8314</v>
      </c>
      <c r="R3120" t="s">
        <v>8354</v>
      </c>
      <c r="S3120" s="17">
        <f t="shared" si="242"/>
        <v>42534.649571759262</v>
      </c>
      <c r="T3120" s="17">
        <f t="shared" si="243"/>
        <v>42553.649571759262</v>
      </c>
      <c r="U3120" s="25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7">
        <f t="shared" si="241"/>
        <v>5</v>
      </c>
      <c r="P3121" t="s">
        <v>8301</v>
      </c>
      <c r="Q3121" s="13" t="s">
        <v>8314</v>
      </c>
      <c r="R3121" t="s">
        <v>8354</v>
      </c>
      <c r="S3121" s="17">
        <f t="shared" si="242"/>
        <v>42060.04550925926</v>
      </c>
      <c r="T3121" s="17">
        <f t="shared" si="243"/>
        <v>42090.003842592589</v>
      </c>
      <c r="U3121" s="25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7">
        <f t="shared" si="241"/>
        <v>12.8</v>
      </c>
      <c r="P3122" t="s">
        <v>8301</v>
      </c>
      <c r="Q3122" s="13" t="s">
        <v>8314</v>
      </c>
      <c r="R3122" t="s">
        <v>8354</v>
      </c>
      <c r="S3122" s="17">
        <f t="shared" si="242"/>
        <v>42435.942083333335</v>
      </c>
      <c r="T3122" s="17">
        <f t="shared" si="243"/>
        <v>42495.900416666671</v>
      </c>
      <c r="U3122" s="25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7">
        <f t="shared" si="241"/>
        <v>10</v>
      </c>
      <c r="P3123" t="s">
        <v>8301</v>
      </c>
      <c r="Q3123" s="13" t="s">
        <v>8314</v>
      </c>
      <c r="R3123" t="s">
        <v>8354</v>
      </c>
      <c r="S3123" s="17">
        <f t="shared" si="242"/>
        <v>41848.679803240739</v>
      </c>
      <c r="T3123" s="17">
        <f t="shared" si="243"/>
        <v>41908.679803240739</v>
      </c>
      <c r="U3123" s="25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7">
        <f t="shared" si="241"/>
        <v>58</v>
      </c>
      <c r="P3124" t="s">
        <v>8301</v>
      </c>
      <c r="Q3124" s="13" t="s">
        <v>8314</v>
      </c>
      <c r="R3124" t="s">
        <v>8354</v>
      </c>
      <c r="S3124" s="17">
        <f t="shared" si="242"/>
        <v>42678.932083333333</v>
      </c>
      <c r="T3124" s="17">
        <f t="shared" si="243"/>
        <v>42683.973750000005</v>
      </c>
      <c r="U3124" s="25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7">
        <f t="shared" si="241"/>
        <v>244.8</v>
      </c>
      <c r="P3125" t="s">
        <v>8301</v>
      </c>
      <c r="Q3125" s="13" t="s">
        <v>8314</v>
      </c>
      <c r="R3125" t="s">
        <v>8354</v>
      </c>
      <c r="S3125" s="17">
        <f t="shared" si="242"/>
        <v>42530.993032407408</v>
      </c>
      <c r="T3125" s="17">
        <f t="shared" si="243"/>
        <v>42560.993032407408</v>
      </c>
      <c r="U3125" s="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7">
        <f t="shared" si="241"/>
        <v>6.5</v>
      </c>
      <c r="P3126" t="s">
        <v>8301</v>
      </c>
      <c r="Q3126" s="13" t="s">
        <v>8314</v>
      </c>
      <c r="R3126" t="s">
        <v>8354</v>
      </c>
      <c r="S3126" s="17">
        <f t="shared" si="242"/>
        <v>41977.780104166668</v>
      </c>
      <c r="T3126" s="17">
        <f t="shared" si="243"/>
        <v>42037.780104166668</v>
      </c>
      <c r="U3126" s="25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7">
        <f t="shared" si="241"/>
        <v>0</v>
      </c>
      <c r="P3127" t="s">
        <v>8301</v>
      </c>
      <c r="Q3127" s="13" t="s">
        <v>8314</v>
      </c>
      <c r="R3127" t="s">
        <v>8354</v>
      </c>
      <c r="S3127" s="17">
        <f t="shared" si="242"/>
        <v>42346.20685185185</v>
      </c>
      <c r="T3127" s="17">
        <f t="shared" si="243"/>
        <v>42376.20685185185</v>
      </c>
      <c r="U3127" s="25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7">
        <f t="shared" si="241"/>
        <v>61.18</v>
      </c>
      <c r="P3128" t="s">
        <v>8301</v>
      </c>
      <c r="Q3128" s="13" t="s">
        <v>8314</v>
      </c>
      <c r="R3128" t="s">
        <v>8354</v>
      </c>
      <c r="S3128" s="17">
        <f t="shared" si="242"/>
        <v>42427.01807870371</v>
      </c>
      <c r="T3128" s="17">
        <f t="shared" si="243"/>
        <v>42456.976412037038</v>
      </c>
      <c r="U3128" s="25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7">
        <f t="shared" si="241"/>
        <v>0</v>
      </c>
      <c r="P3129" t="s">
        <v>8301</v>
      </c>
      <c r="Q3129" s="13" t="s">
        <v>8314</v>
      </c>
      <c r="R3129" t="s">
        <v>8354</v>
      </c>
      <c r="S3129" s="17">
        <f t="shared" si="242"/>
        <v>42034.856817129628</v>
      </c>
      <c r="T3129" s="17">
        <f t="shared" si="243"/>
        <v>42064.856817129628</v>
      </c>
      <c r="U3129" s="25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7">
        <f t="shared" si="241"/>
        <v>139.24</v>
      </c>
      <c r="P3130" t="s">
        <v>8269</v>
      </c>
      <c r="Q3130" s="13" t="s">
        <v>8314</v>
      </c>
      <c r="R3130" t="s">
        <v>8315</v>
      </c>
      <c r="S3130" s="17">
        <f t="shared" si="242"/>
        <v>42780.825706018513</v>
      </c>
      <c r="T3130" s="17">
        <f t="shared" si="243"/>
        <v>42810.784039351856</v>
      </c>
      <c r="U3130" s="25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7">
        <f t="shared" si="241"/>
        <v>10</v>
      </c>
      <c r="P3131" t="s">
        <v>8269</v>
      </c>
      <c r="Q3131" s="13" t="s">
        <v>8314</v>
      </c>
      <c r="R3131" t="s">
        <v>8315</v>
      </c>
      <c r="S3131" s="17">
        <f t="shared" si="242"/>
        <v>42803.842812499999</v>
      </c>
      <c r="T3131" s="17">
        <f t="shared" si="243"/>
        <v>42843.801145833335</v>
      </c>
      <c r="U3131" s="25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7">
        <f t="shared" si="241"/>
        <v>93.75</v>
      </c>
      <c r="P3132" t="s">
        <v>8269</v>
      </c>
      <c r="Q3132" s="13" t="s">
        <v>8314</v>
      </c>
      <c r="R3132" t="s">
        <v>8315</v>
      </c>
      <c r="S3132" s="17">
        <f t="shared" si="242"/>
        <v>42808.640231481477</v>
      </c>
      <c r="T3132" s="17">
        <f t="shared" si="243"/>
        <v>42839.207638888889</v>
      </c>
      <c r="U3132" s="25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7">
        <f t="shared" si="241"/>
        <v>53.75</v>
      </c>
      <c r="P3133" t="s">
        <v>8269</v>
      </c>
      <c r="Q3133" s="13" t="s">
        <v>8314</v>
      </c>
      <c r="R3133" t="s">
        <v>8315</v>
      </c>
      <c r="S3133" s="17">
        <f t="shared" si="242"/>
        <v>42803.579224537039</v>
      </c>
      <c r="T3133" s="17">
        <f t="shared" si="243"/>
        <v>42833.537557870368</v>
      </c>
      <c r="U3133" s="25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7">
        <f t="shared" si="241"/>
        <v>10</v>
      </c>
      <c r="P3134" t="s">
        <v>8269</v>
      </c>
      <c r="Q3134" s="13" t="s">
        <v>8314</v>
      </c>
      <c r="R3134" t="s">
        <v>8315</v>
      </c>
      <c r="S3134" s="17">
        <f t="shared" si="242"/>
        <v>42786.350231481483</v>
      </c>
      <c r="T3134" s="17">
        <f t="shared" si="243"/>
        <v>42846.308564814812</v>
      </c>
      <c r="U3134" s="25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7">
        <f t="shared" si="241"/>
        <v>33.75</v>
      </c>
      <c r="P3135" t="s">
        <v>8269</v>
      </c>
      <c r="Q3135" s="13" t="s">
        <v>8314</v>
      </c>
      <c r="R3135" t="s">
        <v>8315</v>
      </c>
      <c r="S3135" s="17">
        <f t="shared" si="242"/>
        <v>42788.565208333333</v>
      </c>
      <c r="T3135" s="17">
        <f t="shared" si="243"/>
        <v>42818.523541666669</v>
      </c>
      <c r="U3135" s="2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7">
        <f t="shared" si="241"/>
        <v>18.75</v>
      </c>
      <c r="P3136" t="s">
        <v>8269</v>
      </c>
      <c r="Q3136" s="13" t="s">
        <v>8314</v>
      </c>
      <c r="R3136" t="s">
        <v>8315</v>
      </c>
      <c r="S3136" s="17">
        <f t="shared" si="242"/>
        <v>42800.720127314817</v>
      </c>
      <c r="T3136" s="17">
        <f t="shared" si="243"/>
        <v>42821.678460648152</v>
      </c>
      <c r="U3136" s="25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7">
        <f t="shared" si="241"/>
        <v>23.14</v>
      </c>
      <c r="P3137" t="s">
        <v>8269</v>
      </c>
      <c r="Q3137" s="13" t="s">
        <v>8314</v>
      </c>
      <c r="R3137" t="s">
        <v>8315</v>
      </c>
      <c r="S3137" s="17">
        <f t="shared" si="242"/>
        <v>42807.151863425926</v>
      </c>
      <c r="T3137" s="17">
        <f t="shared" si="243"/>
        <v>42829.151863425926</v>
      </c>
      <c r="U3137" s="25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 t="shared" ref="F3138:F3201" si="245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7">
        <f t="shared" ref="O3138:O3201" si="246">IFERROR(ROUND(E3138/M3138,2),0)</f>
        <v>29.05</v>
      </c>
      <c r="P3138" t="s">
        <v>8269</v>
      </c>
      <c r="Q3138" s="13" t="s">
        <v>8314</v>
      </c>
      <c r="R3138" t="s">
        <v>8315</v>
      </c>
      <c r="S3138" s="17">
        <f t="shared" si="242"/>
        <v>42789.462430555555</v>
      </c>
      <c r="T3138" s="17">
        <f t="shared" si="243"/>
        <v>42825.957638888889</v>
      </c>
      <c r="U3138" s="25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7">
        <f t="shared" si="246"/>
        <v>50</v>
      </c>
      <c r="P3139" t="s">
        <v>8269</v>
      </c>
      <c r="Q3139" s="13" t="s">
        <v>8314</v>
      </c>
      <c r="R3139" t="s">
        <v>8315</v>
      </c>
      <c r="S3139" s="17">
        <f t="shared" ref="S3139:S3202" si="247">(((K3139/60)/60)/24)+DATE(1970,1,1)</f>
        <v>42807.885057870371</v>
      </c>
      <c r="T3139" s="17">
        <f t="shared" ref="T3139:T3202" si="248">(((J3139/60)/60)/24)+DATE(1970,1,1)</f>
        <v>42858.8</v>
      </c>
      <c r="U3139" s="25">
        <f t="shared" si="244"/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7">
        <f t="shared" si="246"/>
        <v>0</v>
      </c>
      <c r="P3140" t="s">
        <v>8269</v>
      </c>
      <c r="Q3140" s="13" t="s">
        <v>8314</v>
      </c>
      <c r="R3140" t="s">
        <v>8315</v>
      </c>
      <c r="S3140" s="17">
        <f t="shared" si="247"/>
        <v>42809.645914351851</v>
      </c>
      <c r="T3140" s="17">
        <f t="shared" si="248"/>
        <v>42828.645914351851</v>
      </c>
      <c r="U3140" s="25">
        <f t="shared" ref="U3140:U3203" si="249">YEAR(S3140)</f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7">
        <f t="shared" si="246"/>
        <v>450</v>
      </c>
      <c r="P3141" t="s">
        <v>8269</v>
      </c>
      <c r="Q3141" s="13" t="s">
        <v>8314</v>
      </c>
      <c r="R3141" t="s">
        <v>8315</v>
      </c>
      <c r="S3141" s="17">
        <f t="shared" si="247"/>
        <v>42785.270370370374</v>
      </c>
      <c r="T3141" s="17">
        <f t="shared" si="248"/>
        <v>42819.189583333333</v>
      </c>
      <c r="U3141" s="25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7">
        <f t="shared" si="246"/>
        <v>24</v>
      </c>
      <c r="P3142" t="s">
        <v>8269</v>
      </c>
      <c r="Q3142" s="13" t="s">
        <v>8314</v>
      </c>
      <c r="R3142" t="s">
        <v>8315</v>
      </c>
      <c r="S3142" s="17">
        <f t="shared" si="247"/>
        <v>42802.718784722223</v>
      </c>
      <c r="T3142" s="17">
        <f t="shared" si="248"/>
        <v>42832.677118055552</v>
      </c>
      <c r="U3142" s="25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7">
        <f t="shared" si="246"/>
        <v>32.25</v>
      </c>
      <c r="P3143" t="s">
        <v>8269</v>
      </c>
      <c r="Q3143" s="13" t="s">
        <v>8314</v>
      </c>
      <c r="R3143" t="s">
        <v>8315</v>
      </c>
      <c r="S3143" s="17">
        <f t="shared" si="247"/>
        <v>42800.753333333334</v>
      </c>
      <c r="T3143" s="17">
        <f t="shared" si="248"/>
        <v>42841.833333333328</v>
      </c>
      <c r="U3143" s="25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7">
        <f t="shared" si="246"/>
        <v>15</v>
      </c>
      <c r="P3144" t="s">
        <v>8269</v>
      </c>
      <c r="Q3144" s="13" t="s">
        <v>8314</v>
      </c>
      <c r="R3144" t="s">
        <v>8315</v>
      </c>
      <c r="S3144" s="17">
        <f t="shared" si="247"/>
        <v>42783.513182870374</v>
      </c>
      <c r="T3144" s="17">
        <f t="shared" si="248"/>
        <v>42813.471516203703</v>
      </c>
      <c r="U3144" s="25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7">
        <f t="shared" si="246"/>
        <v>0</v>
      </c>
      <c r="P3145" t="s">
        <v>8269</v>
      </c>
      <c r="Q3145" s="13" t="s">
        <v>8314</v>
      </c>
      <c r="R3145" t="s">
        <v>8315</v>
      </c>
      <c r="S3145" s="17">
        <f t="shared" si="247"/>
        <v>42808.358287037037</v>
      </c>
      <c r="T3145" s="17">
        <f t="shared" si="248"/>
        <v>42834.358287037037</v>
      </c>
      <c r="U3145" s="2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7">
        <f t="shared" si="246"/>
        <v>251.33</v>
      </c>
      <c r="P3146" t="s">
        <v>8269</v>
      </c>
      <c r="Q3146" s="13" t="s">
        <v>8314</v>
      </c>
      <c r="R3146" t="s">
        <v>8315</v>
      </c>
      <c r="S3146" s="17">
        <f t="shared" si="247"/>
        <v>42796.538275462968</v>
      </c>
      <c r="T3146" s="17">
        <f t="shared" si="248"/>
        <v>42813.25</v>
      </c>
      <c r="U3146" s="25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7">
        <f t="shared" si="246"/>
        <v>0</v>
      </c>
      <c r="P3147" t="s">
        <v>8269</v>
      </c>
      <c r="Q3147" s="13" t="s">
        <v>8314</v>
      </c>
      <c r="R3147" t="s">
        <v>8315</v>
      </c>
      <c r="S3147" s="17">
        <f t="shared" si="247"/>
        <v>42762.040902777779</v>
      </c>
      <c r="T3147" s="17">
        <f t="shared" si="248"/>
        <v>42821.999236111107</v>
      </c>
      <c r="U3147" s="25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7">
        <f t="shared" si="246"/>
        <v>437.5</v>
      </c>
      <c r="P3148" t="s">
        <v>8269</v>
      </c>
      <c r="Q3148" s="13" t="s">
        <v>8314</v>
      </c>
      <c r="R3148" t="s">
        <v>8315</v>
      </c>
      <c r="S3148" s="17">
        <f t="shared" si="247"/>
        <v>42796.682476851856</v>
      </c>
      <c r="T3148" s="17">
        <f t="shared" si="248"/>
        <v>42841.640810185185</v>
      </c>
      <c r="U3148" s="25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7">
        <f t="shared" si="246"/>
        <v>110.35</v>
      </c>
      <c r="P3149" t="s">
        <v>8269</v>
      </c>
      <c r="Q3149" s="13" t="s">
        <v>8314</v>
      </c>
      <c r="R3149" t="s">
        <v>8315</v>
      </c>
      <c r="S3149" s="17">
        <f t="shared" si="247"/>
        <v>41909.969386574077</v>
      </c>
      <c r="T3149" s="17">
        <f t="shared" si="248"/>
        <v>41950.011053240742</v>
      </c>
      <c r="U3149" s="25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7">
        <f t="shared" si="246"/>
        <v>41.42</v>
      </c>
      <c r="P3150" t="s">
        <v>8269</v>
      </c>
      <c r="Q3150" s="13" t="s">
        <v>8314</v>
      </c>
      <c r="R3150" t="s">
        <v>8315</v>
      </c>
      <c r="S3150" s="17">
        <f t="shared" si="247"/>
        <v>41891.665324074071</v>
      </c>
      <c r="T3150" s="17">
        <f t="shared" si="248"/>
        <v>41913.166666666664</v>
      </c>
      <c r="U3150" s="25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7">
        <f t="shared" si="246"/>
        <v>52</v>
      </c>
      <c r="P3151" t="s">
        <v>8269</v>
      </c>
      <c r="Q3151" s="13" t="s">
        <v>8314</v>
      </c>
      <c r="R3151" t="s">
        <v>8315</v>
      </c>
      <c r="S3151" s="17">
        <f t="shared" si="247"/>
        <v>41226.017361111109</v>
      </c>
      <c r="T3151" s="17">
        <f t="shared" si="248"/>
        <v>41250.083333333336</v>
      </c>
      <c r="U3151" s="25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7">
        <f t="shared" si="246"/>
        <v>33.99</v>
      </c>
      <c r="P3152" t="s">
        <v>8269</v>
      </c>
      <c r="Q3152" s="13" t="s">
        <v>8314</v>
      </c>
      <c r="R3152" t="s">
        <v>8315</v>
      </c>
      <c r="S3152" s="17">
        <f t="shared" si="247"/>
        <v>40478.263923611114</v>
      </c>
      <c r="T3152" s="17">
        <f t="shared" si="248"/>
        <v>40568.166666666664</v>
      </c>
      <c r="U3152" s="25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7">
        <f t="shared" si="246"/>
        <v>103.35</v>
      </c>
      <c r="P3153" t="s">
        <v>8269</v>
      </c>
      <c r="Q3153" s="13" t="s">
        <v>8314</v>
      </c>
      <c r="R3153" t="s">
        <v>8315</v>
      </c>
      <c r="S3153" s="17">
        <f t="shared" si="247"/>
        <v>41862.83997685185</v>
      </c>
      <c r="T3153" s="17">
        <f t="shared" si="248"/>
        <v>41892.83997685185</v>
      </c>
      <c r="U3153" s="25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7">
        <f t="shared" si="246"/>
        <v>34.79</v>
      </c>
      <c r="P3154" t="s">
        <v>8269</v>
      </c>
      <c r="Q3154" s="13" t="s">
        <v>8314</v>
      </c>
      <c r="R3154" t="s">
        <v>8315</v>
      </c>
      <c r="S3154" s="17">
        <f t="shared" si="247"/>
        <v>41550.867673611108</v>
      </c>
      <c r="T3154" s="17">
        <f t="shared" si="248"/>
        <v>41580.867673611108</v>
      </c>
      <c r="U3154" s="25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7">
        <f t="shared" si="246"/>
        <v>41.77</v>
      </c>
      <c r="P3155" t="s">
        <v>8269</v>
      </c>
      <c r="Q3155" s="13" t="s">
        <v>8314</v>
      </c>
      <c r="R3155" t="s">
        <v>8315</v>
      </c>
      <c r="S3155" s="17">
        <f t="shared" si="247"/>
        <v>40633.154363425929</v>
      </c>
      <c r="T3155" s="17">
        <f t="shared" si="248"/>
        <v>40664.207638888889</v>
      </c>
      <c r="U3155" s="25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7">
        <f t="shared" si="246"/>
        <v>64.27</v>
      </c>
      <c r="P3156" t="s">
        <v>8269</v>
      </c>
      <c r="Q3156" s="13" t="s">
        <v>8314</v>
      </c>
      <c r="R3156" t="s">
        <v>8315</v>
      </c>
      <c r="S3156" s="17">
        <f t="shared" si="247"/>
        <v>40970.875671296293</v>
      </c>
      <c r="T3156" s="17">
        <f t="shared" si="248"/>
        <v>41000.834004629629</v>
      </c>
      <c r="U3156" s="25">
        <f t="shared" si="249"/>
        <v>2012</v>
      </c>
    </row>
    <row r="3157" spans="1:21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7">
        <f t="shared" si="246"/>
        <v>31.21</v>
      </c>
      <c r="P3157" t="s">
        <v>8269</v>
      </c>
      <c r="Q3157" s="13" t="s">
        <v>8314</v>
      </c>
      <c r="R3157" t="s">
        <v>8315</v>
      </c>
      <c r="S3157" s="17">
        <f t="shared" si="247"/>
        <v>41233.499131944445</v>
      </c>
      <c r="T3157" s="17">
        <f t="shared" si="248"/>
        <v>41263.499131944445</v>
      </c>
      <c r="U3157" s="25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7">
        <f t="shared" si="246"/>
        <v>62.92</v>
      </c>
      <c r="P3158" t="s">
        <v>8269</v>
      </c>
      <c r="Q3158" s="13" t="s">
        <v>8314</v>
      </c>
      <c r="R3158" t="s">
        <v>8315</v>
      </c>
      <c r="S3158" s="17">
        <f t="shared" si="247"/>
        <v>41026.953055555554</v>
      </c>
      <c r="T3158" s="17">
        <f t="shared" si="248"/>
        <v>41061.953055555554</v>
      </c>
      <c r="U3158" s="25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7">
        <f t="shared" si="246"/>
        <v>98.54</v>
      </c>
      <c r="P3159" t="s">
        <v>8269</v>
      </c>
      <c r="Q3159" s="13" t="s">
        <v>8314</v>
      </c>
      <c r="R3159" t="s">
        <v>8315</v>
      </c>
      <c r="S3159" s="17">
        <f t="shared" si="247"/>
        <v>41829.788252314815</v>
      </c>
      <c r="T3159" s="17">
        <f t="shared" si="248"/>
        <v>41839.208333333336</v>
      </c>
      <c r="U3159" s="25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7">
        <f t="shared" si="246"/>
        <v>82.61</v>
      </c>
      <c r="P3160" t="s">
        <v>8269</v>
      </c>
      <c r="Q3160" s="13" t="s">
        <v>8314</v>
      </c>
      <c r="R3160" t="s">
        <v>8315</v>
      </c>
      <c r="S3160" s="17">
        <f t="shared" si="247"/>
        <v>41447.839722222219</v>
      </c>
      <c r="T3160" s="17">
        <f t="shared" si="248"/>
        <v>41477.839722222219</v>
      </c>
      <c r="U3160" s="25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7">
        <f t="shared" si="246"/>
        <v>38.5</v>
      </c>
      <c r="P3161" t="s">
        <v>8269</v>
      </c>
      <c r="Q3161" s="13" t="s">
        <v>8314</v>
      </c>
      <c r="R3161" t="s">
        <v>8315</v>
      </c>
      <c r="S3161" s="17">
        <f t="shared" si="247"/>
        <v>40884.066678240742</v>
      </c>
      <c r="T3161" s="17">
        <f t="shared" si="248"/>
        <v>40926.958333333336</v>
      </c>
      <c r="U3161" s="25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7">
        <f t="shared" si="246"/>
        <v>80.16</v>
      </c>
      <c r="P3162" t="s">
        <v>8269</v>
      </c>
      <c r="Q3162" s="13" t="s">
        <v>8314</v>
      </c>
      <c r="R3162" t="s">
        <v>8315</v>
      </c>
      <c r="S3162" s="17">
        <f t="shared" si="247"/>
        <v>41841.26489583333</v>
      </c>
      <c r="T3162" s="17">
        <f t="shared" si="248"/>
        <v>41864.207638888889</v>
      </c>
      <c r="U3162" s="25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7">
        <f t="shared" si="246"/>
        <v>28.41</v>
      </c>
      <c r="P3163" t="s">
        <v>8269</v>
      </c>
      <c r="Q3163" s="13" t="s">
        <v>8314</v>
      </c>
      <c r="R3163" t="s">
        <v>8315</v>
      </c>
      <c r="S3163" s="17">
        <f t="shared" si="247"/>
        <v>41897.536134259259</v>
      </c>
      <c r="T3163" s="17">
        <f t="shared" si="248"/>
        <v>41927.536134259259</v>
      </c>
      <c r="U3163" s="25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7">
        <f t="shared" si="246"/>
        <v>80.73</v>
      </c>
      <c r="P3164" t="s">
        <v>8269</v>
      </c>
      <c r="Q3164" s="13" t="s">
        <v>8314</v>
      </c>
      <c r="R3164" t="s">
        <v>8315</v>
      </c>
      <c r="S3164" s="17">
        <f t="shared" si="247"/>
        <v>41799.685902777775</v>
      </c>
      <c r="T3164" s="17">
        <f t="shared" si="248"/>
        <v>41827.083333333336</v>
      </c>
      <c r="U3164" s="25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7">
        <f t="shared" si="246"/>
        <v>200.69</v>
      </c>
      <c r="P3165" t="s">
        <v>8269</v>
      </c>
      <c r="Q3165" s="13" t="s">
        <v>8314</v>
      </c>
      <c r="R3165" t="s">
        <v>8315</v>
      </c>
      <c r="S3165" s="17">
        <f t="shared" si="247"/>
        <v>41775.753761574073</v>
      </c>
      <c r="T3165" s="17">
        <f t="shared" si="248"/>
        <v>41805.753761574073</v>
      </c>
      <c r="U3165" s="2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7">
        <f t="shared" si="246"/>
        <v>37.590000000000003</v>
      </c>
      <c r="P3166" t="s">
        <v>8269</v>
      </c>
      <c r="Q3166" s="13" t="s">
        <v>8314</v>
      </c>
      <c r="R3166" t="s">
        <v>8315</v>
      </c>
      <c r="S3166" s="17">
        <f t="shared" si="247"/>
        <v>41766.80572916667</v>
      </c>
      <c r="T3166" s="17">
        <f t="shared" si="248"/>
        <v>41799.80572916667</v>
      </c>
      <c r="U3166" s="25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7">
        <f t="shared" si="246"/>
        <v>58.1</v>
      </c>
      <c r="P3167" t="s">
        <v>8269</v>
      </c>
      <c r="Q3167" s="13" t="s">
        <v>8314</v>
      </c>
      <c r="R3167" t="s">
        <v>8315</v>
      </c>
      <c r="S3167" s="17">
        <f t="shared" si="247"/>
        <v>40644.159259259257</v>
      </c>
      <c r="T3167" s="17">
        <f t="shared" si="248"/>
        <v>40666.165972222225</v>
      </c>
      <c r="U3167" s="25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7">
        <f t="shared" si="246"/>
        <v>60.3</v>
      </c>
      <c r="P3168" t="s">
        <v>8269</v>
      </c>
      <c r="Q3168" s="13" t="s">
        <v>8314</v>
      </c>
      <c r="R3168" t="s">
        <v>8315</v>
      </c>
      <c r="S3168" s="17">
        <f t="shared" si="247"/>
        <v>41940.69158564815</v>
      </c>
      <c r="T3168" s="17">
        <f t="shared" si="248"/>
        <v>41969.332638888889</v>
      </c>
      <c r="U3168" s="25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7">
        <f t="shared" si="246"/>
        <v>63.36</v>
      </c>
      <c r="P3169" t="s">
        <v>8269</v>
      </c>
      <c r="Q3169" s="13" t="s">
        <v>8314</v>
      </c>
      <c r="R3169" t="s">
        <v>8315</v>
      </c>
      <c r="S3169" s="17">
        <f t="shared" si="247"/>
        <v>41839.175706018519</v>
      </c>
      <c r="T3169" s="17">
        <f t="shared" si="248"/>
        <v>41853.175706018519</v>
      </c>
      <c r="U3169" s="25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7">
        <f t="shared" si="246"/>
        <v>50.9</v>
      </c>
      <c r="P3170" t="s">
        <v>8269</v>
      </c>
      <c r="Q3170" s="13" t="s">
        <v>8314</v>
      </c>
      <c r="R3170" t="s">
        <v>8315</v>
      </c>
      <c r="S3170" s="17">
        <f t="shared" si="247"/>
        <v>41772.105937500004</v>
      </c>
      <c r="T3170" s="17">
        <f t="shared" si="248"/>
        <v>41803.916666666664</v>
      </c>
      <c r="U3170" s="25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7">
        <f t="shared" si="246"/>
        <v>100.5</v>
      </c>
      <c r="P3171" t="s">
        <v>8269</v>
      </c>
      <c r="Q3171" s="13" t="s">
        <v>8314</v>
      </c>
      <c r="R3171" t="s">
        <v>8315</v>
      </c>
      <c r="S3171" s="17">
        <f t="shared" si="247"/>
        <v>41591.737974537034</v>
      </c>
      <c r="T3171" s="17">
        <f t="shared" si="248"/>
        <v>41621.207638888889</v>
      </c>
      <c r="U3171" s="25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7">
        <f t="shared" si="246"/>
        <v>31.62</v>
      </c>
      <c r="P3172" t="s">
        <v>8269</v>
      </c>
      <c r="Q3172" s="13" t="s">
        <v>8314</v>
      </c>
      <c r="R3172" t="s">
        <v>8315</v>
      </c>
      <c r="S3172" s="17">
        <f t="shared" si="247"/>
        <v>41789.080370370371</v>
      </c>
      <c r="T3172" s="17">
        <f t="shared" si="248"/>
        <v>41822.166666666664</v>
      </c>
      <c r="U3172" s="25">
        <f t="shared" si="249"/>
        <v>2014</v>
      </c>
    </row>
    <row r="3173" spans="1:21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7">
        <f t="shared" si="246"/>
        <v>65.099999999999994</v>
      </c>
      <c r="P3173" t="s">
        <v>8269</v>
      </c>
      <c r="Q3173" s="13" t="s">
        <v>8314</v>
      </c>
      <c r="R3173" t="s">
        <v>8315</v>
      </c>
      <c r="S3173" s="17">
        <f t="shared" si="247"/>
        <v>42466.608310185184</v>
      </c>
      <c r="T3173" s="17">
        <f t="shared" si="248"/>
        <v>42496.608310185184</v>
      </c>
      <c r="U3173" s="25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7">
        <f t="shared" si="246"/>
        <v>79.31</v>
      </c>
      <c r="P3174" t="s">
        <v>8269</v>
      </c>
      <c r="Q3174" s="13" t="s">
        <v>8314</v>
      </c>
      <c r="R3174" t="s">
        <v>8315</v>
      </c>
      <c r="S3174" s="17">
        <f t="shared" si="247"/>
        <v>40923.729953703703</v>
      </c>
      <c r="T3174" s="17">
        <f t="shared" si="248"/>
        <v>40953.729953703703</v>
      </c>
      <c r="U3174" s="25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7">
        <f t="shared" si="246"/>
        <v>139.19</v>
      </c>
      <c r="P3175" t="s">
        <v>8269</v>
      </c>
      <c r="Q3175" s="13" t="s">
        <v>8314</v>
      </c>
      <c r="R3175" t="s">
        <v>8315</v>
      </c>
      <c r="S3175" s="17">
        <f t="shared" si="247"/>
        <v>41878.878379629627</v>
      </c>
      <c r="T3175" s="17">
        <f t="shared" si="248"/>
        <v>41908.878379629627</v>
      </c>
      <c r="U3175" s="2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7">
        <f t="shared" si="246"/>
        <v>131.91</v>
      </c>
      <c r="P3176" t="s">
        <v>8269</v>
      </c>
      <c r="Q3176" s="13" t="s">
        <v>8314</v>
      </c>
      <c r="R3176" t="s">
        <v>8315</v>
      </c>
      <c r="S3176" s="17">
        <f t="shared" si="247"/>
        <v>41862.864675925928</v>
      </c>
      <c r="T3176" s="17">
        <f t="shared" si="248"/>
        <v>41876.864675925928</v>
      </c>
      <c r="U3176" s="25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7">
        <f t="shared" si="246"/>
        <v>91.3</v>
      </c>
      <c r="P3177" t="s">
        <v>8269</v>
      </c>
      <c r="Q3177" s="13" t="s">
        <v>8314</v>
      </c>
      <c r="R3177" t="s">
        <v>8315</v>
      </c>
      <c r="S3177" s="17">
        <f t="shared" si="247"/>
        <v>40531.886886574073</v>
      </c>
      <c r="T3177" s="17">
        <f t="shared" si="248"/>
        <v>40591.886886574073</v>
      </c>
      <c r="U3177" s="25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7">
        <f t="shared" si="246"/>
        <v>39.67</v>
      </c>
      <c r="P3178" t="s">
        <v>8269</v>
      </c>
      <c r="Q3178" s="13" t="s">
        <v>8314</v>
      </c>
      <c r="R3178" t="s">
        <v>8315</v>
      </c>
      <c r="S3178" s="17">
        <f t="shared" si="247"/>
        <v>41477.930914351848</v>
      </c>
      <c r="T3178" s="17">
        <f t="shared" si="248"/>
        <v>41504.625</v>
      </c>
      <c r="U3178" s="25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7">
        <f t="shared" si="246"/>
        <v>57.55</v>
      </c>
      <c r="P3179" t="s">
        <v>8269</v>
      </c>
      <c r="Q3179" s="13" t="s">
        <v>8314</v>
      </c>
      <c r="R3179" t="s">
        <v>8315</v>
      </c>
      <c r="S3179" s="17">
        <f t="shared" si="247"/>
        <v>41781.666770833333</v>
      </c>
      <c r="T3179" s="17">
        <f t="shared" si="248"/>
        <v>41811.666770833333</v>
      </c>
      <c r="U3179" s="25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7">
        <f t="shared" si="246"/>
        <v>33.03</v>
      </c>
      <c r="P3180" t="s">
        <v>8269</v>
      </c>
      <c r="Q3180" s="13" t="s">
        <v>8314</v>
      </c>
      <c r="R3180" t="s">
        <v>8315</v>
      </c>
      <c r="S3180" s="17">
        <f t="shared" si="247"/>
        <v>41806.605034722219</v>
      </c>
      <c r="T3180" s="17">
        <f t="shared" si="248"/>
        <v>41836.605034722219</v>
      </c>
      <c r="U3180" s="25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7">
        <f t="shared" si="246"/>
        <v>77.34</v>
      </c>
      <c r="P3181" t="s">
        <v>8269</v>
      </c>
      <c r="Q3181" s="13" t="s">
        <v>8314</v>
      </c>
      <c r="R3181" t="s">
        <v>8315</v>
      </c>
      <c r="S3181" s="17">
        <f t="shared" si="247"/>
        <v>41375.702210648145</v>
      </c>
      <c r="T3181" s="17">
        <f t="shared" si="248"/>
        <v>41400.702210648145</v>
      </c>
      <c r="U3181" s="25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7">
        <f t="shared" si="246"/>
        <v>31.93</v>
      </c>
      <c r="P3182" t="s">
        <v>8269</v>
      </c>
      <c r="Q3182" s="13" t="s">
        <v>8314</v>
      </c>
      <c r="R3182" t="s">
        <v>8315</v>
      </c>
      <c r="S3182" s="17">
        <f t="shared" si="247"/>
        <v>41780.412604166668</v>
      </c>
      <c r="T3182" s="17">
        <f t="shared" si="248"/>
        <v>41810.412604166668</v>
      </c>
      <c r="U3182" s="25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7">
        <f t="shared" si="246"/>
        <v>36.33</v>
      </c>
      <c r="P3183" t="s">
        <v>8269</v>
      </c>
      <c r="Q3183" s="13" t="s">
        <v>8314</v>
      </c>
      <c r="R3183" t="s">
        <v>8315</v>
      </c>
      <c r="S3183" s="17">
        <f t="shared" si="247"/>
        <v>41779.310034722221</v>
      </c>
      <c r="T3183" s="17">
        <f t="shared" si="248"/>
        <v>41805.666666666664</v>
      </c>
      <c r="U3183" s="25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7">
        <f t="shared" si="246"/>
        <v>46.77</v>
      </c>
      <c r="P3184" t="s">
        <v>8269</v>
      </c>
      <c r="Q3184" s="13" t="s">
        <v>8314</v>
      </c>
      <c r="R3184" t="s">
        <v>8315</v>
      </c>
      <c r="S3184" s="17">
        <f t="shared" si="247"/>
        <v>40883.949317129627</v>
      </c>
      <c r="T3184" s="17">
        <f t="shared" si="248"/>
        <v>40939.708333333336</v>
      </c>
      <c r="U3184" s="25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7">
        <f t="shared" si="246"/>
        <v>40.07</v>
      </c>
      <c r="P3185" t="s">
        <v>8269</v>
      </c>
      <c r="Q3185" s="13" t="s">
        <v>8314</v>
      </c>
      <c r="R3185" t="s">
        <v>8315</v>
      </c>
      <c r="S3185" s="17">
        <f t="shared" si="247"/>
        <v>41491.79478009259</v>
      </c>
      <c r="T3185" s="17">
        <f t="shared" si="248"/>
        <v>41509.79478009259</v>
      </c>
      <c r="U3185" s="2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7">
        <f t="shared" si="246"/>
        <v>100.22</v>
      </c>
      <c r="P3186" t="s">
        <v>8269</v>
      </c>
      <c r="Q3186" s="13" t="s">
        <v>8314</v>
      </c>
      <c r="R3186" t="s">
        <v>8315</v>
      </c>
      <c r="S3186" s="17">
        <f t="shared" si="247"/>
        <v>41791.993414351848</v>
      </c>
      <c r="T3186" s="17">
        <f t="shared" si="248"/>
        <v>41821.993414351848</v>
      </c>
      <c r="U3186" s="25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7">
        <f t="shared" si="246"/>
        <v>41.67</v>
      </c>
      <c r="P3187" t="s">
        <v>8269</v>
      </c>
      <c r="Q3187" s="13" t="s">
        <v>8314</v>
      </c>
      <c r="R3187" t="s">
        <v>8315</v>
      </c>
      <c r="S3187" s="17">
        <f t="shared" si="247"/>
        <v>41829.977326388893</v>
      </c>
      <c r="T3187" s="17">
        <f t="shared" si="248"/>
        <v>41836.977326388893</v>
      </c>
      <c r="U3187" s="25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7">
        <f t="shared" si="246"/>
        <v>46.71</v>
      </c>
      <c r="P3188" t="s">
        <v>8269</v>
      </c>
      <c r="Q3188" s="13" t="s">
        <v>8314</v>
      </c>
      <c r="R3188" t="s">
        <v>8315</v>
      </c>
      <c r="S3188" s="17">
        <f t="shared" si="247"/>
        <v>41868.924050925925</v>
      </c>
      <c r="T3188" s="17">
        <f t="shared" si="248"/>
        <v>41898.875</v>
      </c>
      <c r="U3188" s="25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7">
        <f t="shared" si="246"/>
        <v>71.489999999999995</v>
      </c>
      <c r="P3189" t="s">
        <v>8269</v>
      </c>
      <c r="Q3189" s="13" t="s">
        <v>8314</v>
      </c>
      <c r="R3189" t="s">
        <v>8315</v>
      </c>
      <c r="S3189" s="17">
        <f t="shared" si="247"/>
        <v>41835.666354166664</v>
      </c>
      <c r="T3189" s="17">
        <f t="shared" si="248"/>
        <v>41855.666354166664</v>
      </c>
      <c r="U3189" s="25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7">
        <f t="shared" si="246"/>
        <v>14.44</v>
      </c>
      <c r="P3190" t="s">
        <v>8303</v>
      </c>
      <c r="Q3190" s="13" t="s">
        <v>8314</v>
      </c>
      <c r="R3190" t="s">
        <v>8356</v>
      </c>
      <c r="S3190" s="17">
        <f t="shared" si="247"/>
        <v>42144.415532407409</v>
      </c>
      <c r="T3190" s="17">
        <f t="shared" si="248"/>
        <v>42165.415532407409</v>
      </c>
      <c r="U3190" s="25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7">
        <f t="shared" si="246"/>
        <v>356.84</v>
      </c>
      <c r="P3191" t="s">
        <v>8303</v>
      </c>
      <c r="Q3191" s="13" t="s">
        <v>8314</v>
      </c>
      <c r="R3191" t="s">
        <v>8356</v>
      </c>
      <c r="S3191" s="17">
        <f t="shared" si="247"/>
        <v>42118.346435185187</v>
      </c>
      <c r="T3191" s="17">
        <f t="shared" si="248"/>
        <v>42148.346435185187</v>
      </c>
      <c r="U3191" s="25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7">
        <f t="shared" si="246"/>
        <v>0</v>
      </c>
      <c r="P3192" t="s">
        <v>8303</v>
      </c>
      <c r="Q3192" s="13" t="s">
        <v>8314</v>
      </c>
      <c r="R3192" t="s">
        <v>8356</v>
      </c>
      <c r="S3192" s="17">
        <f t="shared" si="247"/>
        <v>42683.151331018518</v>
      </c>
      <c r="T3192" s="17">
        <f t="shared" si="248"/>
        <v>42713.192997685182</v>
      </c>
      <c r="U3192" s="25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7">
        <f t="shared" si="246"/>
        <v>37.75</v>
      </c>
      <c r="P3193" t="s">
        <v>8303</v>
      </c>
      <c r="Q3193" s="13" t="s">
        <v>8314</v>
      </c>
      <c r="R3193" t="s">
        <v>8356</v>
      </c>
      <c r="S3193" s="17">
        <f t="shared" si="247"/>
        <v>42538.755428240736</v>
      </c>
      <c r="T3193" s="17">
        <f t="shared" si="248"/>
        <v>42598.755428240736</v>
      </c>
      <c r="U3193" s="25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7">
        <f t="shared" si="246"/>
        <v>12.75</v>
      </c>
      <c r="P3194" t="s">
        <v>8303</v>
      </c>
      <c r="Q3194" s="13" t="s">
        <v>8314</v>
      </c>
      <c r="R3194" t="s">
        <v>8356</v>
      </c>
      <c r="S3194" s="17">
        <f t="shared" si="247"/>
        <v>42018.94049768518</v>
      </c>
      <c r="T3194" s="17">
        <f t="shared" si="248"/>
        <v>42063.916666666672</v>
      </c>
      <c r="U3194" s="25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7">
        <f t="shared" si="246"/>
        <v>24.46</v>
      </c>
      <c r="P3195" t="s">
        <v>8303</v>
      </c>
      <c r="Q3195" s="13" t="s">
        <v>8314</v>
      </c>
      <c r="R3195" t="s">
        <v>8356</v>
      </c>
      <c r="S3195" s="17">
        <f t="shared" si="247"/>
        <v>42010.968240740738</v>
      </c>
      <c r="T3195" s="17">
        <f t="shared" si="248"/>
        <v>42055.968240740738</v>
      </c>
      <c r="U3195" s="2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7">
        <f t="shared" si="246"/>
        <v>0</v>
      </c>
      <c r="P3196" t="s">
        <v>8303</v>
      </c>
      <c r="Q3196" s="13" t="s">
        <v>8314</v>
      </c>
      <c r="R3196" t="s">
        <v>8356</v>
      </c>
      <c r="S3196" s="17">
        <f t="shared" si="247"/>
        <v>42182.062476851846</v>
      </c>
      <c r="T3196" s="17">
        <f t="shared" si="248"/>
        <v>42212.062476851846</v>
      </c>
      <c r="U3196" s="25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7">
        <f t="shared" si="246"/>
        <v>53.08</v>
      </c>
      <c r="P3197" t="s">
        <v>8303</v>
      </c>
      <c r="Q3197" s="13" t="s">
        <v>8314</v>
      </c>
      <c r="R3197" t="s">
        <v>8356</v>
      </c>
      <c r="S3197" s="17">
        <f t="shared" si="247"/>
        <v>42017.594236111108</v>
      </c>
      <c r="T3197" s="17">
        <f t="shared" si="248"/>
        <v>42047.594236111108</v>
      </c>
      <c r="U3197" s="25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7">
        <f t="shared" si="246"/>
        <v>300</v>
      </c>
      <c r="P3198" t="s">
        <v>8303</v>
      </c>
      <c r="Q3198" s="13" t="s">
        <v>8314</v>
      </c>
      <c r="R3198" t="s">
        <v>8356</v>
      </c>
      <c r="S3198" s="17">
        <f t="shared" si="247"/>
        <v>42157.598090277781</v>
      </c>
      <c r="T3198" s="17">
        <f t="shared" si="248"/>
        <v>42217.583333333328</v>
      </c>
      <c r="U3198" s="25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7">
        <f t="shared" si="246"/>
        <v>286.25</v>
      </c>
      <c r="P3199" t="s">
        <v>8303</v>
      </c>
      <c r="Q3199" s="13" t="s">
        <v>8314</v>
      </c>
      <c r="R3199" t="s">
        <v>8356</v>
      </c>
      <c r="S3199" s="17">
        <f t="shared" si="247"/>
        <v>42009.493263888886</v>
      </c>
      <c r="T3199" s="17">
        <f t="shared" si="248"/>
        <v>42039.493263888886</v>
      </c>
      <c r="U3199" s="25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7">
        <f t="shared" si="246"/>
        <v>36.67</v>
      </c>
      <c r="P3200" t="s">
        <v>8303</v>
      </c>
      <c r="Q3200" s="13" t="s">
        <v>8314</v>
      </c>
      <c r="R3200" t="s">
        <v>8356</v>
      </c>
      <c r="S3200" s="17">
        <f t="shared" si="247"/>
        <v>42013.424502314811</v>
      </c>
      <c r="T3200" s="17">
        <f t="shared" si="248"/>
        <v>42051.424502314811</v>
      </c>
      <c r="U3200" s="25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7">
        <f t="shared" si="246"/>
        <v>49.21</v>
      </c>
      <c r="P3201" t="s">
        <v>8303</v>
      </c>
      <c r="Q3201" s="13" t="s">
        <v>8314</v>
      </c>
      <c r="R3201" t="s">
        <v>8356</v>
      </c>
      <c r="S3201" s="17">
        <f t="shared" si="247"/>
        <v>41858.761782407404</v>
      </c>
      <c r="T3201" s="17">
        <f t="shared" si="248"/>
        <v>41888.875</v>
      </c>
      <c r="U3201" s="25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7">
        <f t="shared" ref="O3202:O3265" si="251">IFERROR(ROUND(E3202/M3202,2),0)</f>
        <v>1</v>
      </c>
      <c r="P3202" t="s">
        <v>8303</v>
      </c>
      <c r="Q3202" s="13" t="s">
        <v>8314</v>
      </c>
      <c r="R3202" t="s">
        <v>8356</v>
      </c>
      <c r="S3202" s="17">
        <f t="shared" si="247"/>
        <v>42460.320613425924</v>
      </c>
      <c r="T3202" s="17">
        <f t="shared" si="248"/>
        <v>42490.231944444444</v>
      </c>
      <c r="U3202" s="25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7">
        <f t="shared" si="251"/>
        <v>12.5</v>
      </c>
      <c r="P3203" t="s">
        <v>8303</v>
      </c>
      <c r="Q3203" s="13" t="s">
        <v>8314</v>
      </c>
      <c r="R3203" t="s">
        <v>8356</v>
      </c>
      <c r="S3203" s="17">
        <f t="shared" ref="S3203:S3266" si="252">(((K3203/60)/60)/24)+DATE(1970,1,1)</f>
        <v>41861.767094907409</v>
      </c>
      <c r="T3203" s="17">
        <f t="shared" ref="T3203:T3266" si="253">(((J3203/60)/60)/24)+DATE(1970,1,1)</f>
        <v>41882.767094907409</v>
      </c>
      <c r="U3203" s="25">
        <f t="shared" si="249"/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7">
        <f t="shared" si="251"/>
        <v>109.04</v>
      </c>
      <c r="P3204" t="s">
        <v>8303</v>
      </c>
      <c r="Q3204" s="13" t="s">
        <v>8314</v>
      </c>
      <c r="R3204" t="s">
        <v>8356</v>
      </c>
      <c r="S3204" s="17">
        <f t="shared" si="252"/>
        <v>42293.853541666671</v>
      </c>
      <c r="T3204" s="17">
        <f t="shared" si="253"/>
        <v>42352.249305555553</v>
      </c>
      <c r="U3204" s="25">
        <f t="shared" ref="U3204:U3267" si="254">YEAR(S3204)</f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7">
        <f t="shared" si="251"/>
        <v>41.67</v>
      </c>
      <c r="P3205" t="s">
        <v>8303</v>
      </c>
      <c r="Q3205" s="13" t="s">
        <v>8314</v>
      </c>
      <c r="R3205" t="s">
        <v>8356</v>
      </c>
      <c r="S3205" s="17">
        <f t="shared" si="252"/>
        <v>42242.988680555558</v>
      </c>
      <c r="T3205" s="17">
        <f t="shared" si="253"/>
        <v>42272.988680555558</v>
      </c>
      <c r="U3205" s="2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7">
        <f t="shared" si="251"/>
        <v>0</v>
      </c>
      <c r="P3206" t="s">
        <v>8303</v>
      </c>
      <c r="Q3206" s="13" t="s">
        <v>8314</v>
      </c>
      <c r="R3206" t="s">
        <v>8356</v>
      </c>
      <c r="S3206" s="17">
        <f t="shared" si="252"/>
        <v>42172.686099537037</v>
      </c>
      <c r="T3206" s="17">
        <f t="shared" si="253"/>
        <v>42202.676388888889</v>
      </c>
      <c r="U3206" s="25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7">
        <f t="shared" si="251"/>
        <v>22.75</v>
      </c>
      <c r="P3207" t="s">
        <v>8303</v>
      </c>
      <c r="Q3207" s="13" t="s">
        <v>8314</v>
      </c>
      <c r="R3207" t="s">
        <v>8356</v>
      </c>
      <c r="S3207" s="17">
        <f t="shared" si="252"/>
        <v>42095.374675925923</v>
      </c>
      <c r="T3207" s="17">
        <f t="shared" si="253"/>
        <v>42125.374675925923</v>
      </c>
      <c r="U3207" s="25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7">
        <f t="shared" si="251"/>
        <v>0</v>
      </c>
      <c r="P3208" t="s">
        <v>8303</v>
      </c>
      <c r="Q3208" s="13" t="s">
        <v>8314</v>
      </c>
      <c r="R3208" t="s">
        <v>8356</v>
      </c>
      <c r="S3208" s="17">
        <f t="shared" si="252"/>
        <v>42236.276053240741</v>
      </c>
      <c r="T3208" s="17">
        <f t="shared" si="253"/>
        <v>42266.276053240741</v>
      </c>
      <c r="U3208" s="25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7">
        <f t="shared" si="251"/>
        <v>70.83</v>
      </c>
      <c r="P3209" t="s">
        <v>8303</v>
      </c>
      <c r="Q3209" s="13" t="s">
        <v>8314</v>
      </c>
      <c r="R3209" t="s">
        <v>8356</v>
      </c>
      <c r="S3209" s="17">
        <f t="shared" si="252"/>
        <v>42057.277858796297</v>
      </c>
      <c r="T3209" s="17">
        <f t="shared" si="253"/>
        <v>42117.236192129625</v>
      </c>
      <c r="U3209" s="25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7">
        <f t="shared" si="251"/>
        <v>63.11</v>
      </c>
      <c r="P3210" t="s">
        <v>8269</v>
      </c>
      <c r="Q3210" s="13" t="s">
        <v>8314</v>
      </c>
      <c r="R3210" t="s">
        <v>8315</v>
      </c>
      <c r="S3210" s="17">
        <f t="shared" si="252"/>
        <v>41827.605057870373</v>
      </c>
      <c r="T3210" s="17">
        <f t="shared" si="253"/>
        <v>41848.605057870373</v>
      </c>
      <c r="U3210" s="25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7">
        <f t="shared" si="251"/>
        <v>50.16</v>
      </c>
      <c r="P3211" t="s">
        <v>8269</v>
      </c>
      <c r="Q3211" s="13" t="s">
        <v>8314</v>
      </c>
      <c r="R3211" t="s">
        <v>8315</v>
      </c>
      <c r="S3211" s="17">
        <f t="shared" si="252"/>
        <v>41778.637245370373</v>
      </c>
      <c r="T3211" s="17">
        <f t="shared" si="253"/>
        <v>41810.958333333336</v>
      </c>
      <c r="U3211" s="25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7">
        <f t="shared" si="251"/>
        <v>62.88</v>
      </c>
      <c r="P3212" t="s">
        <v>8269</v>
      </c>
      <c r="Q3212" s="13" t="s">
        <v>8314</v>
      </c>
      <c r="R3212" t="s">
        <v>8315</v>
      </c>
      <c r="S3212" s="17">
        <f t="shared" si="252"/>
        <v>41013.936562499999</v>
      </c>
      <c r="T3212" s="17">
        <f t="shared" si="253"/>
        <v>41061.165972222225</v>
      </c>
      <c r="U3212" s="25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7">
        <f t="shared" si="251"/>
        <v>85.53</v>
      </c>
      <c r="P3213" t="s">
        <v>8269</v>
      </c>
      <c r="Q3213" s="13" t="s">
        <v>8314</v>
      </c>
      <c r="R3213" t="s">
        <v>8315</v>
      </c>
      <c r="S3213" s="17">
        <f t="shared" si="252"/>
        <v>41834.586574074077</v>
      </c>
      <c r="T3213" s="17">
        <f t="shared" si="253"/>
        <v>41866.083333333336</v>
      </c>
      <c r="U3213" s="25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7">
        <f t="shared" si="251"/>
        <v>53.72</v>
      </c>
      <c r="P3214" t="s">
        <v>8269</v>
      </c>
      <c r="Q3214" s="13" t="s">
        <v>8314</v>
      </c>
      <c r="R3214" t="s">
        <v>8315</v>
      </c>
      <c r="S3214" s="17">
        <f t="shared" si="252"/>
        <v>41829.795729166668</v>
      </c>
      <c r="T3214" s="17">
        <f t="shared" si="253"/>
        <v>41859.795729166668</v>
      </c>
      <c r="U3214" s="25">
        <f t="shared" si="254"/>
        <v>2014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7">
        <f t="shared" si="251"/>
        <v>127.81</v>
      </c>
      <c r="P3215" t="s">
        <v>8269</v>
      </c>
      <c r="Q3215" s="13" t="s">
        <v>8314</v>
      </c>
      <c r="R3215" t="s">
        <v>8315</v>
      </c>
      <c r="S3215" s="17">
        <f t="shared" si="252"/>
        <v>42171.763414351852</v>
      </c>
      <c r="T3215" s="17">
        <f t="shared" si="253"/>
        <v>42211.763414351852</v>
      </c>
      <c r="U3215" s="2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7">
        <f t="shared" si="251"/>
        <v>106.57</v>
      </c>
      <c r="P3216" t="s">
        <v>8269</v>
      </c>
      <c r="Q3216" s="13" t="s">
        <v>8314</v>
      </c>
      <c r="R3216" t="s">
        <v>8315</v>
      </c>
      <c r="S3216" s="17">
        <f t="shared" si="252"/>
        <v>42337.792511574073</v>
      </c>
      <c r="T3216" s="17">
        <f t="shared" si="253"/>
        <v>42374.996527777781</v>
      </c>
      <c r="U3216" s="25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7">
        <f t="shared" si="251"/>
        <v>262.11</v>
      </c>
      <c r="P3217" t="s">
        <v>8269</v>
      </c>
      <c r="Q3217" s="13" t="s">
        <v>8314</v>
      </c>
      <c r="R3217" t="s">
        <v>8315</v>
      </c>
      <c r="S3217" s="17">
        <f t="shared" si="252"/>
        <v>42219.665173611109</v>
      </c>
      <c r="T3217" s="17">
        <f t="shared" si="253"/>
        <v>42257.165972222225</v>
      </c>
      <c r="U3217" s="25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7">
        <f t="shared" si="251"/>
        <v>57.17</v>
      </c>
      <c r="P3218" t="s">
        <v>8269</v>
      </c>
      <c r="Q3218" s="13" t="s">
        <v>8314</v>
      </c>
      <c r="R3218" t="s">
        <v>8315</v>
      </c>
      <c r="S3218" s="17">
        <f t="shared" si="252"/>
        <v>42165.462627314817</v>
      </c>
      <c r="T3218" s="17">
        <f t="shared" si="253"/>
        <v>42196.604166666672</v>
      </c>
      <c r="U3218" s="25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7">
        <f t="shared" si="251"/>
        <v>50.2</v>
      </c>
      <c r="P3219" t="s">
        <v>8269</v>
      </c>
      <c r="Q3219" s="13" t="s">
        <v>8314</v>
      </c>
      <c r="R3219" t="s">
        <v>8315</v>
      </c>
      <c r="S3219" s="17">
        <f t="shared" si="252"/>
        <v>42648.546111111107</v>
      </c>
      <c r="T3219" s="17">
        <f t="shared" si="253"/>
        <v>42678.546111111107</v>
      </c>
      <c r="U3219" s="25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7">
        <f t="shared" si="251"/>
        <v>66.59</v>
      </c>
      <c r="P3220" t="s">
        <v>8269</v>
      </c>
      <c r="Q3220" s="13" t="s">
        <v>8314</v>
      </c>
      <c r="R3220" t="s">
        <v>8315</v>
      </c>
      <c r="S3220" s="17">
        <f t="shared" si="252"/>
        <v>41971.002152777779</v>
      </c>
      <c r="T3220" s="17">
        <f t="shared" si="253"/>
        <v>42004</v>
      </c>
      <c r="U3220" s="25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7">
        <f t="shared" si="251"/>
        <v>168.25</v>
      </c>
      <c r="P3221" t="s">
        <v>8269</v>
      </c>
      <c r="Q3221" s="13" t="s">
        <v>8314</v>
      </c>
      <c r="R3221" t="s">
        <v>8315</v>
      </c>
      <c r="S3221" s="17">
        <f t="shared" si="252"/>
        <v>42050.983182870375</v>
      </c>
      <c r="T3221" s="17">
        <f t="shared" si="253"/>
        <v>42085.941516203704</v>
      </c>
      <c r="U3221" s="25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7">
        <f t="shared" si="251"/>
        <v>256.37</v>
      </c>
      <c r="P3222" t="s">
        <v>8269</v>
      </c>
      <c r="Q3222" s="13" t="s">
        <v>8314</v>
      </c>
      <c r="R3222" t="s">
        <v>8315</v>
      </c>
      <c r="S3222" s="17">
        <f t="shared" si="252"/>
        <v>42772.833379629628</v>
      </c>
      <c r="T3222" s="17">
        <f t="shared" si="253"/>
        <v>42806.875</v>
      </c>
      <c r="U3222" s="25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7">
        <f t="shared" si="251"/>
        <v>36.61</v>
      </c>
      <c r="P3223" t="s">
        <v>8269</v>
      </c>
      <c r="Q3223" s="13" t="s">
        <v>8314</v>
      </c>
      <c r="R3223" t="s">
        <v>8315</v>
      </c>
      <c r="S3223" s="17">
        <f t="shared" si="252"/>
        <v>42155.696793981479</v>
      </c>
      <c r="T3223" s="17">
        <f t="shared" si="253"/>
        <v>42190.696793981479</v>
      </c>
      <c r="U3223" s="25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7">
        <f t="shared" si="251"/>
        <v>37.14</v>
      </c>
      <c r="P3224" t="s">
        <v>8269</v>
      </c>
      <c r="Q3224" s="13" t="s">
        <v>8314</v>
      </c>
      <c r="R3224" t="s">
        <v>8315</v>
      </c>
      <c r="S3224" s="17">
        <f t="shared" si="252"/>
        <v>42270.582141203704</v>
      </c>
      <c r="T3224" s="17">
        <f t="shared" si="253"/>
        <v>42301.895138888889</v>
      </c>
      <c r="U3224" s="25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7">
        <f t="shared" si="251"/>
        <v>45.88</v>
      </c>
      <c r="P3225" t="s">
        <v>8269</v>
      </c>
      <c r="Q3225" s="13" t="s">
        <v>8314</v>
      </c>
      <c r="R3225" t="s">
        <v>8315</v>
      </c>
      <c r="S3225" s="17">
        <f t="shared" si="252"/>
        <v>42206.835370370376</v>
      </c>
      <c r="T3225" s="17">
        <f t="shared" si="253"/>
        <v>42236.835370370376</v>
      </c>
      <c r="U3225" s="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7">
        <f t="shared" si="251"/>
        <v>141.71</v>
      </c>
      <c r="P3226" t="s">
        <v>8269</v>
      </c>
      <c r="Q3226" s="13" t="s">
        <v>8314</v>
      </c>
      <c r="R3226" t="s">
        <v>8315</v>
      </c>
      <c r="S3226" s="17">
        <f t="shared" si="252"/>
        <v>42697.850844907407</v>
      </c>
      <c r="T3226" s="17">
        <f t="shared" si="253"/>
        <v>42745.208333333328</v>
      </c>
      <c r="U3226" s="25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7">
        <f t="shared" si="251"/>
        <v>52.49</v>
      </c>
      <c r="P3227" t="s">
        <v>8269</v>
      </c>
      <c r="Q3227" s="13" t="s">
        <v>8314</v>
      </c>
      <c r="R3227" t="s">
        <v>8315</v>
      </c>
      <c r="S3227" s="17">
        <f t="shared" si="252"/>
        <v>42503.559467592597</v>
      </c>
      <c r="T3227" s="17">
        <f t="shared" si="253"/>
        <v>42524.875</v>
      </c>
      <c r="U3227" s="25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7">
        <f t="shared" si="251"/>
        <v>59.52</v>
      </c>
      <c r="P3228" t="s">
        <v>8269</v>
      </c>
      <c r="Q3228" s="13" t="s">
        <v>8314</v>
      </c>
      <c r="R3228" t="s">
        <v>8315</v>
      </c>
      <c r="S3228" s="17">
        <f t="shared" si="252"/>
        <v>42277.583472222221</v>
      </c>
      <c r="T3228" s="17">
        <f t="shared" si="253"/>
        <v>42307.583472222221</v>
      </c>
      <c r="U3228" s="25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7">
        <f t="shared" si="251"/>
        <v>50</v>
      </c>
      <c r="P3229" t="s">
        <v>8269</v>
      </c>
      <c r="Q3229" s="13" t="s">
        <v>8314</v>
      </c>
      <c r="R3229" t="s">
        <v>8315</v>
      </c>
      <c r="S3229" s="17">
        <f t="shared" si="252"/>
        <v>42722.882361111115</v>
      </c>
      <c r="T3229" s="17">
        <f t="shared" si="253"/>
        <v>42752.882361111115</v>
      </c>
      <c r="U3229" s="25">
        <f t="shared" si="254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7">
        <f t="shared" si="251"/>
        <v>193.62</v>
      </c>
      <c r="P3230" t="s">
        <v>8269</v>
      </c>
      <c r="Q3230" s="13" t="s">
        <v>8314</v>
      </c>
      <c r="R3230" t="s">
        <v>8315</v>
      </c>
      <c r="S3230" s="17">
        <f t="shared" si="252"/>
        <v>42323.70930555556</v>
      </c>
      <c r="T3230" s="17">
        <f t="shared" si="253"/>
        <v>42355.207638888889</v>
      </c>
      <c r="U3230" s="25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7">
        <f t="shared" si="251"/>
        <v>106.8</v>
      </c>
      <c r="P3231" t="s">
        <v>8269</v>
      </c>
      <c r="Q3231" s="13" t="s">
        <v>8314</v>
      </c>
      <c r="R3231" t="s">
        <v>8315</v>
      </c>
      <c r="S3231" s="17">
        <f t="shared" si="252"/>
        <v>41933.291643518518</v>
      </c>
      <c r="T3231" s="17">
        <f t="shared" si="253"/>
        <v>41963.333310185189</v>
      </c>
      <c r="U3231" s="25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7">
        <f t="shared" si="251"/>
        <v>77.22</v>
      </c>
      <c r="P3232" t="s">
        <v>8269</v>
      </c>
      <c r="Q3232" s="13" t="s">
        <v>8314</v>
      </c>
      <c r="R3232" t="s">
        <v>8315</v>
      </c>
      <c r="S3232" s="17">
        <f t="shared" si="252"/>
        <v>41898.168125000004</v>
      </c>
      <c r="T3232" s="17">
        <f t="shared" si="253"/>
        <v>41913.165972222225</v>
      </c>
      <c r="U3232" s="25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7">
        <f t="shared" si="251"/>
        <v>57.5</v>
      </c>
      <c r="P3233" t="s">
        <v>8269</v>
      </c>
      <c r="Q3233" s="13" t="s">
        <v>8314</v>
      </c>
      <c r="R3233" t="s">
        <v>8315</v>
      </c>
      <c r="S3233" s="17">
        <f t="shared" si="252"/>
        <v>42446.943831018521</v>
      </c>
      <c r="T3233" s="17">
        <f t="shared" si="253"/>
        <v>42476.943831018521</v>
      </c>
      <c r="U3233" s="25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7">
        <f t="shared" si="251"/>
        <v>50.46</v>
      </c>
      <c r="P3234" t="s">
        <v>8269</v>
      </c>
      <c r="Q3234" s="13" t="s">
        <v>8314</v>
      </c>
      <c r="R3234" t="s">
        <v>8315</v>
      </c>
      <c r="S3234" s="17">
        <f t="shared" si="252"/>
        <v>42463.81385416667</v>
      </c>
      <c r="T3234" s="17">
        <f t="shared" si="253"/>
        <v>42494.165972222225</v>
      </c>
      <c r="U3234" s="25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7">
        <f t="shared" si="251"/>
        <v>97.38</v>
      </c>
      <c r="P3235" t="s">
        <v>8269</v>
      </c>
      <c r="Q3235" s="13" t="s">
        <v>8314</v>
      </c>
      <c r="R3235" t="s">
        <v>8315</v>
      </c>
      <c r="S3235" s="17">
        <f t="shared" si="252"/>
        <v>42766.805034722223</v>
      </c>
      <c r="T3235" s="17">
        <f t="shared" si="253"/>
        <v>42796.805034722223</v>
      </c>
      <c r="U3235" s="2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7">
        <f t="shared" si="251"/>
        <v>34.92</v>
      </c>
      <c r="P3236" t="s">
        <v>8269</v>
      </c>
      <c r="Q3236" s="13" t="s">
        <v>8314</v>
      </c>
      <c r="R3236" t="s">
        <v>8315</v>
      </c>
      <c r="S3236" s="17">
        <f t="shared" si="252"/>
        <v>42734.789444444439</v>
      </c>
      <c r="T3236" s="17">
        <f t="shared" si="253"/>
        <v>42767.979861111111</v>
      </c>
      <c r="U3236" s="25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7">
        <f t="shared" si="251"/>
        <v>85.53</v>
      </c>
      <c r="P3237" t="s">
        <v>8269</v>
      </c>
      <c r="Q3237" s="13" t="s">
        <v>8314</v>
      </c>
      <c r="R3237" t="s">
        <v>8315</v>
      </c>
      <c r="S3237" s="17">
        <f t="shared" si="252"/>
        <v>42522.347812499997</v>
      </c>
      <c r="T3237" s="17">
        <f t="shared" si="253"/>
        <v>42552.347812499997</v>
      </c>
      <c r="U3237" s="25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7">
        <f t="shared" si="251"/>
        <v>182.91</v>
      </c>
      <c r="P3238" t="s">
        <v>8269</v>
      </c>
      <c r="Q3238" s="13" t="s">
        <v>8314</v>
      </c>
      <c r="R3238" t="s">
        <v>8315</v>
      </c>
      <c r="S3238" s="17">
        <f t="shared" si="252"/>
        <v>42702.917048611111</v>
      </c>
      <c r="T3238" s="17">
        <f t="shared" si="253"/>
        <v>42732.917048611111</v>
      </c>
      <c r="U3238" s="25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7">
        <f t="shared" si="251"/>
        <v>131.13999999999999</v>
      </c>
      <c r="P3239" t="s">
        <v>8269</v>
      </c>
      <c r="Q3239" s="13" t="s">
        <v>8314</v>
      </c>
      <c r="R3239" t="s">
        <v>8315</v>
      </c>
      <c r="S3239" s="17">
        <f t="shared" si="252"/>
        <v>42252.474351851852</v>
      </c>
      <c r="T3239" s="17">
        <f t="shared" si="253"/>
        <v>42276.165972222225</v>
      </c>
      <c r="U3239" s="25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7">
        <f t="shared" si="251"/>
        <v>39.81</v>
      </c>
      <c r="P3240" t="s">
        <v>8269</v>
      </c>
      <c r="Q3240" s="13" t="s">
        <v>8314</v>
      </c>
      <c r="R3240" t="s">
        <v>8315</v>
      </c>
      <c r="S3240" s="17">
        <f t="shared" si="252"/>
        <v>42156.510393518518</v>
      </c>
      <c r="T3240" s="17">
        <f t="shared" si="253"/>
        <v>42186.510393518518</v>
      </c>
      <c r="U3240" s="25">
        <f t="shared" si="254"/>
        <v>2015</v>
      </c>
    </row>
    <row r="3241" spans="1:21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7">
        <f t="shared" si="251"/>
        <v>59.7</v>
      </c>
      <c r="P3241" t="s">
        <v>8269</v>
      </c>
      <c r="Q3241" s="13" t="s">
        <v>8314</v>
      </c>
      <c r="R3241" t="s">
        <v>8315</v>
      </c>
      <c r="S3241" s="17">
        <f t="shared" si="252"/>
        <v>42278.089039351849</v>
      </c>
      <c r="T3241" s="17">
        <f t="shared" si="253"/>
        <v>42302.999305555553</v>
      </c>
      <c r="U3241" s="25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7">
        <f t="shared" si="251"/>
        <v>88.74</v>
      </c>
      <c r="P3242" t="s">
        <v>8269</v>
      </c>
      <c r="Q3242" s="13" t="s">
        <v>8314</v>
      </c>
      <c r="R3242" t="s">
        <v>8315</v>
      </c>
      <c r="S3242" s="17">
        <f t="shared" si="252"/>
        <v>42754.693842592591</v>
      </c>
      <c r="T3242" s="17">
        <f t="shared" si="253"/>
        <v>42782.958333333328</v>
      </c>
      <c r="U3242" s="25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7">
        <f t="shared" si="251"/>
        <v>58.69</v>
      </c>
      <c r="P3243" t="s">
        <v>8269</v>
      </c>
      <c r="Q3243" s="13" t="s">
        <v>8314</v>
      </c>
      <c r="R3243" t="s">
        <v>8315</v>
      </c>
      <c r="S3243" s="17">
        <f t="shared" si="252"/>
        <v>41893.324884259258</v>
      </c>
      <c r="T3243" s="17">
        <f t="shared" si="253"/>
        <v>41926.290972222225</v>
      </c>
      <c r="U3243" s="25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7">
        <f t="shared" si="251"/>
        <v>69.569999999999993</v>
      </c>
      <c r="P3244" t="s">
        <v>8269</v>
      </c>
      <c r="Q3244" s="13" t="s">
        <v>8314</v>
      </c>
      <c r="R3244" t="s">
        <v>8315</v>
      </c>
      <c r="S3244" s="17">
        <f t="shared" si="252"/>
        <v>41871.755694444444</v>
      </c>
      <c r="T3244" s="17">
        <f t="shared" si="253"/>
        <v>41901.755694444444</v>
      </c>
      <c r="U3244" s="25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7">
        <f t="shared" si="251"/>
        <v>115.87</v>
      </c>
      <c r="P3245" t="s">
        <v>8269</v>
      </c>
      <c r="Q3245" s="13" t="s">
        <v>8314</v>
      </c>
      <c r="R3245" t="s">
        <v>8315</v>
      </c>
      <c r="S3245" s="17">
        <f t="shared" si="252"/>
        <v>42262.096782407403</v>
      </c>
      <c r="T3245" s="17">
        <f t="shared" si="253"/>
        <v>42286</v>
      </c>
      <c r="U3245" s="2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7">
        <f t="shared" si="251"/>
        <v>23.87</v>
      </c>
      <c r="P3246" t="s">
        <v>8269</v>
      </c>
      <c r="Q3246" s="13" t="s">
        <v>8314</v>
      </c>
      <c r="R3246" t="s">
        <v>8315</v>
      </c>
      <c r="S3246" s="17">
        <f t="shared" si="252"/>
        <v>42675.694236111114</v>
      </c>
      <c r="T3246" s="17">
        <f t="shared" si="253"/>
        <v>42705.735902777778</v>
      </c>
      <c r="U3246" s="25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7">
        <f t="shared" si="251"/>
        <v>81.13</v>
      </c>
      <c r="P3247" t="s">
        <v>8269</v>
      </c>
      <c r="Q3247" s="13" t="s">
        <v>8314</v>
      </c>
      <c r="R3247" t="s">
        <v>8315</v>
      </c>
      <c r="S3247" s="17">
        <f t="shared" si="252"/>
        <v>42135.60020833333</v>
      </c>
      <c r="T3247" s="17">
        <f t="shared" si="253"/>
        <v>42167.083333333328</v>
      </c>
      <c r="U3247" s="25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7">
        <f t="shared" si="251"/>
        <v>57.63</v>
      </c>
      <c r="P3248" t="s">
        <v>8269</v>
      </c>
      <c r="Q3248" s="13" t="s">
        <v>8314</v>
      </c>
      <c r="R3248" t="s">
        <v>8315</v>
      </c>
      <c r="S3248" s="17">
        <f t="shared" si="252"/>
        <v>42230.472222222219</v>
      </c>
      <c r="T3248" s="17">
        <f t="shared" si="253"/>
        <v>42259.165972222225</v>
      </c>
      <c r="U3248" s="25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7">
        <f t="shared" si="251"/>
        <v>46.43</v>
      </c>
      <c r="P3249" t="s">
        <v>8269</v>
      </c>
      <c r="Q3249" s="13" t="s">
        <v>8314</v>
      </c>
      <c r="R3249" t="s">
        <v>8315</v>
      </c>
      <c r="S3249" s="17">
        <f t="shared" si="252"/>
        <v>42167.434166666666</v>
      </c>
      <c r="T3249" s="17">
        <f t="shared" si="253"/>
        <v>42197.434166666666</v>
      </c>
      <c r="U3249" s="25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7">
        <f t="shared" si="251"/>
        <v>60.48</v>
      </c>
      <c r="P3250" t="s">
        <v>8269</v>
      </c>
      <c r="Q3250" s="13" t="s">
        <v>8314</v>
      </c>
      <c r="R3250" t="s">
        <v>8315</v>
      </c>
      <c r="S3250" s="17">
        <f t="shared" si="252"/>
        <v>42068.888391203705</v>
      </c>
      <c r="T3250" s="17">
        <f t="shared" si="253"/>
        <v>42098.846724537041</v>
      </c>
      <c r="U3250" s="25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7">
        <f t="shared" si="251"/>
        <v>65.58</v>
      </c>
      <c r="P3251" t="s">
        <v>8269</v>
      </c>
      <c r="Q3251" s="13" t="s">
        <v>8314</v>
      </c>
      <c r="R3251" t="s">
        <v>8315</v>
      </c>
      <c r="S3251" s="17">
        <f t="shared" si="252"/>
        <v>42145.746689814812</v>
      </c>
      <c r="T3251" s="17">
        <f t="shared" si="253"/>
        <v>42175.746689814812</v>
      </c>
      <c r="U3251" s="25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7">
        <f t="shared" si="251"/>
        <v>119.19</v>
      </c>
      <c r="P3252" t="s">
        <v>8269</v>
      </c>
      <c r="Q3252" s="13" t="s">
        <v>8314</v>
      </c>
      <c r="R3252" t="s">
        <v>8315</v>
      </c>
      <c r="S3252" s="17">
        <f t="shared" si="252"/>
        <v>41918.742175925923</v>
      </c>
      <c r="T3252" s="17">
        <f t="shared" si="253"/>
        <v>41948.783842592595</v>
      </c>
      <c r="U3252" s="25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7">
        <f t="shared" si="251"/>
        <v>83.05</v>
      </c>
      <c r="P3253" t="s">
        <v>8269</v>
      </c>
      <c r="Q3253" s="13" t="s">
        <v>8314</v>
      </c>
      <c r="R3253" t="s">
        <v>8315</v>
      </c>
      <c r="S3253" s="17">
        <f t="shared" si="252"/>
        <v>42146.731087962966</v>
      </c>
      <c r="T3253" s="17">
        <f t="shared" si="253"/>
        <v>42176.731087962966</v>
      </c>
      <c r="U3253" s="25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7">
        <f t="shared" si="251"/>
        <v>57.52</v>
      </c>
      <c r="P3254" t="s">
        <v>8269</v>
      </c>
      <c r="Q3254" s="13" t="s">
        <v>8314</v>
      </c>
      <c r="R3254" t="s">
        <v>8315</v>
      </c>
      <c r="S3254" s="17">
        <f t="shared" si="252"/>
        <v>42590.472685185188</v>
      </c>
      <c r="T3254" s="17">
        <f t="shared" si="253"/>
        <v>42620.472685185188</v>
      </c>
      <c r="U3254" s="25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7">
        <f t="shared" si="251"/>
        <v>177.09</v>
      </c>
      <c r="P3255" t="s">
        <v>8269</v>
      </c>
      <c r="Q3255" s="13" t="s">
        <v>8314</v>
      </c>
      <c r="R3255" t="s">
        <v>8315</v>
      </c>
      <c r="S3255" s="17">
        <f t="shared" si="252"/>
        <v>42602.576712962968</v>
      </c>
      <c r="T3255" s="17">
        <f t="shared" si="253"/>
        <v>42621.15625</v>
      </c>
      <c r="U3255" s="2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7">
        <f t="shared" si="251"/>
        <v>70.77</v>
      </c>
      <c r="P3256" t="s">
        <v>8269</v>
      </c>
      <c r="Q3256" s="13" t="s">
        <v>8314</v>
      </c>
      <c r="R3256" t="s">
        <v>8315</v>
      </c>
      <c r="S3256" s="17">
        <f t="shared" si="252"/>
        <v>42059.085752314815</v>
      </c>
      <c r="T3256" s="17">
        <f t="shared" si="253"/>
        <v>42089.044085648144</v>
      </c>
      <c r="U3256" s="25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7">
        <f t="shared" si="251"/>
        <v>29.17</v>
      </c>
      <c r="P3257" t="s">
        <v>8269</v>
      </c>
      <c r="Q3257" s="13" t="s">
        <v>8314</v>
      </c>
      <c r="R3257" t="s">
        <v>8315</v>
      </c>
      <c r="S3257" s="17">
        <f t="shared" si="252"/>
        <v>41889.768229166664</v>
      </c>
      <c r="T3257" s="17">
        <f t="shared" si="253"/>
        <v>41919.768229166664</v>
      </c>
      <c r="U3257" s="25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7">
        <f t="shared" si="251"/>
        <v>72.760000000000005</v>
      </c>
      <c r="P3258" t="s">
        <v>8269</v>
      </c>
      <c r="Q3258" s="13" t="s">
        <v>8314</v>
      </c>
      <c r="R3258" t="s">
        <v>8315</v>
      </c>
      <c r="S3258" s="17">
        <f t="shared" si="252"/>
        <v>42144.573807870373</v>
      </c>
      <c r="T3258" s="17">
        <f t="shared" si="253"/>
        <v>42166.165972222225</v>
      </c>
      <c r="U3258" s="25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7">
        <f t="shared" si="251"/>
        <v>51.85</v>
      </c>
      <c r="P3259" t="s">
        <v>8269</v>
      </c>
      <c r="Q3259" s="13" t="s">
        <v>8314</v>
      </c>
      <c r="R3259" t="s">
        <v>8315</v>
      </c>
      <c r="S3259" s="17">
        <f t="shared" si="252"/>
        <v>42758.559629629628</v>
      </c>
      <c r="T3259" s="17">
        <f t="shared" si="253"/>
        <v>42788.559629629628</v>
      </c>
      <c r="U3259" s="25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7">
        <f t="shared" si="251"/>
        <v>98.2</v>
      </c>
      <c r="P3260" t="s">
        <v>8269</v>
      </c>
      <c r="Q3260" s="13" t="s">
        <v>8314</v>
      </c>
      <c r="R3260" t="s">
        <v>8315</v>
      </c>
      <c r="S3260" s="17">
        <f t="shared" si="252"/>
        <v>41982.887280092589</v>
      </c>
      <c r="T3260" s="17">
        <f t="shared" si="253"/>
        <v>42012.887280092589</v>
      </c>
      <c r="U3260" s="25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7">
        <f t="shared" si="251"/>
        <v>251.74</v>
      </c>
      <c r="P3261" t="s">
        <v>8269</v>
      </c>
      <c r="Q3261" s="13" t="s">
        <v>8314</v>
      </c>
      <c r="R3261" t="s">
        <v>8315</v>
      </c>
      <c r="S3261" s="17">
        <f t="shared" si="252"/>
        <v>42614.760937500003</v>
      </c>
      <c r="T3261" s="17">
        <f t="shared" si="253"/>
        <v>42644.165972222225</v>
      </c>
      <c r="U3261" s="25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7">
        <f t="shared" si="251"/>
        <v>74.819999999999993</v>
      </c>
      <c r="P3262" t="s">
        <v>8269</v>
      </c>
      <c r="Q3262" s="13" t="s">
        <v>8314</v>
      </c>
      <c r="R3262" t="s">
        <v>8315</v>
      </c>
      <c r="S3262" s="17">
        <f t="shared" si="252"/>
        <v>42303.672662037032</v>
      </c>
      <c r="T3262" s="17">
        <f t="shared" si="253"/>
        <v>42338.714328703703</v>
      </c>
      <c r="U3262" s="25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7">
        <f t="shared" si="251"/>
        <v>67.650000000000006</v>
      </c>
      <c r="P3263" t="s">
        <v>8269</v>
      </c>
      <c r="Q3263" s="13" t="s">
        <v>8314</v>
      </c>
      <c r="R3263" t="s">
        <v>8315</v>
      </c>
      <c r="S3263" s="17">
        <f t="shared" si="252"/>
        <v>42171.725416666668</v>
      </c>
      <c r="T3263" s="17">
        <f t="shared" si="253"/>
        <v>42201.725416666668</v>
      </c>
      <c r="U3263" s="25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7">
        <f t="shared" si="251"/>
        <v>93.81</v>
      </c>
      <c r="P3264" t="s">
        <v>8269</v>
      </c>
      <c r="Q3264" s="13" t="s">
        <v>8314</v>
      </c>
      <c r="R3264" t="s">
        <v>8315</v>
      </c>
      <c r="S3264" s="17">
        <f t="shared" si="252"/>
        <v>41964.315532407403</v>
      </c>
      <c r="T3264" s="17">
        <f t="shared" si="253"/>
        <v>41995.166666666672</v>
      </c>
      <c r="U3264" s="25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7">
        <f t="shared" si="251"/>
        <v>41.24</v>
      </c>
      <c r="P3265" t="s">
        <v>8269</v>
      </c>
      <c r="Q3265" s="13" t="s">
        <v>8314</v>
      </c>
      <c r="R3265" t="s">
        <v>8315</v>
      </c>
      <c r="S3265" s="17">
        <f t="shared" si="252"/>
        <v>42284.516064814816</v>
      </c>
      <c r="T3265" s="17">
        <f t="shared" si="253"/>
        <v>42307.875</v>
      </c>
      <c r="U3265" s="2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7">
        <f t="shared" ref="O3266:O3329" si="256">IFERROR(ROUND(E3266/M3266,2),0)</f>
        <v>52.55</v>
      </c>
      <c r="P3266" t="s">
        <v>8269</v>
      </c>
      <c r="Q3266" s="13" t="s">
        <v>8314</v>
      </c>
      <c r="R3266" t="s">
        <v>8315</v>
      </c>
      <c r="S3266" s="17">
        <f t="shared" si="252"/>
        <v>42016.800208333334</v>
      </c>
      <c r="T3266" s="17">
        <f t="shared" si="253"/>
        <v>42032.916666666672</v>
      </c>
      <c r="U3266" s="25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7">
        <f t="shared" si="256"/>
        <v>70.290000000000006</v>
      </c>
      <c r="P3267" t="s">
        <v>8269</v>
      </c>
      <c r="Q3267" s="13" t="s">
        <v>8314</v>
      </c>
      <c r="R3267" t="s">
        <v>8315</v>
      </c>
      <c r="S3267" s="17">
        <f t="shared" ref="S3267:S3330" si="257">(((K3267/60)/60)/24)+DATE(1970,1,1)</f>
        <v>42311.711979166663</v>
      </c>
      <c r="T3267" s="17">
        <f t="shared" ref="T3267:T3330" si="258">(((J3267/60)/60)/24)+DATE(1970,1,1)</f>
        <v>42341.708333333328</v>
      </c>
      <c r="U3267" s="25">
        <f t="shared" si="254"/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7">
        <f t="shared" si="256"/>
        <v>48.33</v>
      </c>
      <c r="P3268" t="s">
        <v>8269</v>
      </c>
      <c r="Q3268" s="13" t="s">
        <v>8314</v>
      </c>
      <c r="R3268" t="s">
        <v>8315</v>
      </c>
      <c r="S3268" s="17">
        <f t="shared" si="257"/>
        <v>42136.536134259266</v>
      </c>
      <c r="T3268" s="17">
        <f t="shared" si="258"/>
        <v>42167.875</v>
      </c>
      <c r="U3268" s="25">
        <f t="shared" ref="U3268:U3331" si="259">YEAR(S3268)</f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7">
        <f t="shared" si="256"/>
        <v>53.18</v>
      </c>
      <c r="P3269" t="s">
        <v>8269</v>
      </c>
      <c r="Q3269" s="13" t="s">
        <v>8314</v>
      </c>
      <c r="R3269" t="s">
        <v>8315</v>
      </c>
      <c r="S3269" s="17">
        <f t="shared" si="257"/>
        <v>42172.757638888885</v>
      </c>
      <c r="T3269" s="17">
        <f t="shared" si="258"/>
        <v>42202.757638888885</v>
      </c>
      <c r="U3269" s="25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7">
        <f t="shared" si="256"/>
        <v>60.95</v>
      </c>
      <c r="P3270" t="s">
        <v>8269</v>
      </c>
      <c r="Q3270" s="13" t="s">
        <v>8314</v>
      </c>
      <c r="R3270" t="s">
        <v>8315</v>
      </c>
      <c r="S3270" s="17">
        <f t="shared" si="257"/>
        <v>42590.90425925926</v>
      </c>
      <c r="T3270" s="17">
        <f t="shared" si="258"/>
        <v>42606.90425925926</v>
      </c>
      <c r="U3270" s="25">
        <f t="shared" si="259"/>
        <v>2016</v>
      </c>
    </row>
    <row r="3271" spans="1:21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7">
        <f t="shared" si="256"/>
        <v>116</v>
      </c>
      <c r="P3271" t="s">
        <v>8269</v>
      </c>
      <c r="Q3271" s="13" t="s">
        <v>8314</v>
      </c>
      <c r="R3271" t="s">
        <v>8315</v>
      </c>
      <c r="S3271" s="17">
        <f t="shared" si="257"/>
        <v>42137.395798611105</v>
      </c>
      <c r="T3271" s="17">
        <f t="shared" si="258"/>
        <v>42171.458333333328</v>
      </c>
      <c r="U3271" s="25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7">
        <f t="shared" si="256"/>
        <v>61</v>
      </c>
      <c r="P3272" t="s">
        <v>8269</v>
      </c>
      <c r="Q3272" s="13" t="s">
        <v>8314</v>
      </c>
      <c r="R3272" t="s">
        <v>8315</v>
      </c>
      <c r="S3272" s="17">
        <f t="shared" si="257"/>
        <v>42167.533159722225</v>
      </c>
      <c r="T3272" s="17">
        <f t="shared" si="258"/>
        <v>42197.533159722225</v>
      </c>
      <c r="U3272" s="25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7">
        <f t="shared" si="256"/>
        <v>38.24</v>
      </c>
      <c r="P3273" t="s">
        <v>8269</v>
      </c>
      <c r="Q3273" s="13" t="s">
        <v>8314</v>
      </c>
      <c r="R3273" t="s">
        <v>8315</v>
      </c>
      <c r="S3273" s="17">
        <f t="shared" si="257"/>
        <v>41915.437210648146</v>
      </c>
      <c r="T3273" s="17">
        <f t="shared" si="258"/>
        <v>41945.478877314818</v>
      </c>
      <c r="U3273" s="25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7">
        <f t="shared" si="256"/>
        <v>106.5</v>
      </c>
      <c r="P3274" t="s">
        <v>8269</v>
      </c>
      <c r="Q3274" s="13" t="s">
        <v>8314</v>
      </c>
      <c r="R3274" t="s">
        <v>8315</v>
      </c>
      <c r="S3274" s="17">
        <f t="shared" si="257"/>
        <v>42284.500104166669</v>
      </c>
      <c r="T3274" s="17">
        <f t="shared" si="258"/>
        <v>42314.541770833333</v>
      </c>
      <c r="U3274" s="25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7">
        <f t="shared" si="256"/>
        <v>204.57</v>
      </c>
      <c r="P3275" t="s">
        <v>8269</v>
      </c>
      <c r="Q3275" s="13" t="s">
        <v>8314</v>
      </c>
      <c r="R3275" t="s">
        <v>8315</v>
      </c>
      <c r="S3275" s="17">
        <f t="shared" si="257"/>
        <v>42611.801412037035</v>
      </c>
      <c r="T3275" s="17">
        <f t="shared" si="258"/>
        <v>42627.791666666672</v>
      </c>
      <c r="U3275" s="2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7">
        <f t="shared" si="256"/>
        <v>54.91</v>
      </c>
      <c r="P3276" t="s">
        <v>8269</v>
      </c>
      <c r="Q3276" s="13" t="s">
        <v>8314</v>
      </c>
      <c r="R3276" t="s">
        <v>8315</v>
      </c>
      <c r="S3276" s="17">
        <f t="shared" si="257"/>
        <v>42400.704537037032</v>
      </c>
      <c r="T3276" s="17">
        <f t="shared" si="258"/>
        <v>42444.875</v>
      </c>
      <c r="U3276" s="25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7">
        <f t="shared" si="256"/>
        <v>150.41999999999999</v>
      </c>
      <c r="P3277" t="s">
        <v>8269</v>
      </c>
      <c r="Q3277" s="13" t="s">
        <v>8314</v>
      </c>
      <c r="R3277" t="s">
        <v>8315</v>
      </c>
      <c r="S3277" s="17">
        <f t="shared" si="257"/>
        <v>42017.88045138889</v>
      </c>
      <c r="T3277" s="17">
        <f t="shared" si="258"/>
        <v>42044.1875</v>
      </c>
      <c r="U3277" s="25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7">
        <f t="shared" si="256"/>
        <v>52.58</v>
      </c>
      <c r="P3278" t="s">
        <v>8269</v>
      </c>
      <c r="Q3278" s="13" t="s">
        <v>8314</v>
      </c>
      <c r="R3278" t="s">
        <v>8315</v>
      </c>
      <c r="S3278" s="17">
        <f t="shared" si="257"/>
        <v>42426.949988425928</v>
      </c>
      <c r="T3278" s="17">
        <f t="shared" si="258"/>
        <v>42461.165972222225</v>
      </c>
      <c r="U3278" s="25">
        <f t="shared" si="259"/>
        <v>2016</v>
      </c>
    </row>
    <row r="3279" spans="1:21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7">
        <f t="shared" si="256"/>
        <v>54.3</v>
      </c>
      <c r="P3279" t="s">
        <v>8269</v>
      </c>
      <c r="Q3279" s="13" t="s">
        <v>8314</v>
      </c>
      <c r="R3279" t="s">
        <v>8315</v>
      </c>
      <c r="S3279" s="17">
        <f t="shared" si="257"/>
        <v>41931.682939814818</v>
      </c>
      <c r="T3279" s="17">
        <f t="shared" si="258"/>
        <v>41961.724606481483</v>
      </c>
      <c r="U3279" s="25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7">
        <f t="shared" si="256"/>
        <v>76.03</v>
      </c>
      <c r="P3280" t="s">
        <v>8269</v>
      </c>
      <c r="Q3280" s="13" t="s">
        <v>8314</v>
      </c>
      <c r="R3280" t="s">
        <v>8315</v>
      </c>
      <c r="S3280" s="17">
        <f t="shared" si="257"/>
        <v>42124.848414351851</v>
      </c>
      <c r="T3280" s="17">
        <f t="shared" si="258"/>
        <v>42154.848414351851</v>
      </c>
      <c r="U3280" s="25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7">
        <f t="shared" si="256"/>
        <v>105.21</v>
      </c>
      <c r="P3281" t="s">
        <v>8269</v>
      </c>
      <c r="Q3281" s="13" t="s">
        <v>8314</v>
      </c>
      <c r="R3281" t="s">
        <v>8315</v>
      </c>
      <c r="S3281" s="17">
        <f t="shared" si="257"/>
        <v>42431.102534722217</v>
      </c>
      <c r="T3281" s="17">
        <f t="shared" si="258"/>
        <v>42461.06086805556</v>
      </c>
      <c r="U3281" s="25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7">
        <f t="shared" si="256"/>
        <v>68.67</v>
      </c>
      <c r="P3282" t="s">
        <v>8269</v>
      </c>
      <c r="Q3282" s="13" t="s">
        <v>8314</v>
      </c>
      <c r="R3282" t="s">
        <v>8315</v>
      </c>
      <c r="S3282" s="17">
        <f t="shared" si="257"/>
        <v>42121.756921296299</v>
      </c>
      <c r="T3282" s="17">
        <f t="shared" si="258"/>
        <v>42156.208333333328</v>
      </c>
      <c r="U3282" s="25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7">
        <f t="shared" si="256"/>
        <v>129.36000000000001</v>
      </c>
      <c r="P3283" t="s">
        <v>8269</v>
      </c>
      <c r="Q3283" s="13" t="s">
        <v>8314</v>
      </c>
      <c r="R3283" t="s">
        <v>8315</v>
      </c>
      <c r="S3283" s="17">
        <f t="shared" si="257"/>
        <v>42219.019733796296</v>
      </c>
      <c r="T3283" s="17">
        <f t="shared" si="258"/>
        <v>42249.019733796296</v>
      </c>
      <c r="U3283" s="25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7">
        <f t="shared" si="256"/>
        <v>134.26</v>
      </c>
      <c r="P3284" t="s">
        <v>8269</v>
      </c>
      <c r="Q3284" s="13" t="s">
        <v>8314</v>
      </c>
      <c r="R3284" t="s">
        <v>8315</v>
      </c>
      <c r="S3284" s="17">
        <f t="shared" si="257"/>
        <v>42445.19430555556</v>
      </c>
      <c r="T3284" s="17">
        <f t="shared" si="258"/>
        <v>42489.19430555556</v>
      </c>
      <c r="U3284" s="25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7">
        <f t="shared" si="256"/>
        <v>17.829999999999998</v>
      </c>
      <c r="P3285" t="s">
        <v>8269</v>
      </c>
      <c r="Q3285" s="13" t="s">
        <v>8314</v>
      </c>
      <c r="R3285" t="s">
        <v>8315</v>
      </c>
      <c r="S3285" s="17">
        <f t="shared" si="257"/>
        <v>42379.74418981481</v>
      </c>
      <c r="T3285" s="17">
        <f t="shared" si="258"/>
        <v>42410.875</v>
      </c>
      <c r="U3285" s="2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7">
        <f t="shared" si="256"/>
        <v>203.2</v>
      </c>
      <c r="P3286" t="s">
        <v>8269</v>
      </c>
      <c r="Q3286" s="13" t="s">
        <v>8314</v>
      </c>
      <c r="R3286" t="s">
        <v>8315</v>
      </c>
      <c r="S3286" s="17">
        <f t="shared" si="257"/>
        <v>42380.884872685187</v>
      </c>
      <c r="T3286" s="17">
        <f t="shared" si="258"/>
        <v>42398.249305555553</v>
      </c>
      <c r="U3286" s="25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7">
        <f t="shared" si="256"/>
        <v>69.19</v>
      </c>
      <c r="P3287" t="s">
        <v>8269</v>
      </c>
      <c r="Q3287" s="13" t="s">
        <v>8314</v>
      </c>
      <c r="R3287" t="s">
        <v>8315</v>
      </c>
      <c r="S3287" s="17">
        <f t="shared" si="257"/>
        <v>42762.942430555559</v>
      </c>
      <c r="T3287" s="17">
        <f t="shared" si="258"/>
        <v>42794.208333333328</v>
      </c>
      <c r="U3287" s="25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7">
        <f t="shared" si="256"/>
        <v>125.12</v>
      </c>
      <c r="P3288" t="s">
        <v>8269</v>
      </c>
      <c r="Q3288" s="13" t="s">
        <v>8314</v>
      </c>
      <c r="R3288" t="s">
        <v>8315</v>
      </c>
      <c r="S3288" s="17">
        <f t="shared" si="257"/>
        <v>42567.840069444443</v>
      </c>
      <c r="T3288" s="17">
        <f t="shared" si="258"/>
        <v>42597.840069444443</v>
      </c>
      <c r="U3288" s="25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7">
        <f t="shared" si="256"/>
        <v>73.53</v>
      </c>
      <c r="P3289" t="s">
        <v>8269</v>
      </c>
      <c r="Q3289" s="13" t="s">
        <v>8314</v>
      </c>
      <c r="R3289" t="s">
        <v>8315</v>
      </c>
      <c r="S3289" s="17">
        <f t="shared" si="257"/>
        <v>42311.750324074077</v>
      </c>
      <c r="T3289" s="17">
        <f t="shared" si="258"/>
        <v>42336.750324074077</v>
      </c>
      <c r="U3289" s="25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7">
        <f t="shared" si="256"/>
        <v>48.44</v>
      </c>
      <c r="P3290" t="s">
        <v>8269</v>
      </c>
      <c r="Q3290" s="13" t="s">
        <v>8314</v>
      </c>
      <c r="R3290" t="s">
        <v>8315</v>
      </c>
      <c r="S3290" s="17">
        <f t="shared" si="257"/>
        <v>42505.774479166663</v>
      </c>
      <c r="T3290" s="17">
        <f t="shared" si="258"/>
        <v>42541.958333333328</v>
      </c>
      <c r="U3290" s="25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7">
        <f t="shared" si="256"/>
        <v>26.61</v>
      </c>
      <c r="P3291" t="s">
        <v>8269</v>
      </c>
      <c r="Q3291" s="13" t="s">
        <v>8314</v>
      </c>
      <c r="R3291" t="s">
        <v>8315</v>
      </c>
      <c r="S3291" s="17">
        <f t="shared" si="257"/>
        <v>42758.368078703701</v>
      </c>
      <c r="T3291" s="17">
        <f t="shared" si="258"/>
        <v>42786.368078703701</v>
      </c>
      <c r="U3291" s="25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7">
        <f t="shared" si="256"/>
        <v>33.67</v>
      </c>
      <c r="P3292" t="s">
        <v>8269</v>
      </c>
      <c r="Q3292" s="13" t="s">
        <v>8314</v>
      </c>
      <c r="R3292" t="s">
        <v>8315</v>
      </c>
      <c r="S3292" s="17">
        <f t="shared" si="257"/>
        <v>42775.51494212963</v>
      </c>
      <c r="T3292" s="17">
        <f t="shared" si="258"/>
        <v>42805.51494212963</v>
      </c>
      <c r="U3292" s="25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7">
        <f t="shared" si="256"/>
        <v>40.71</v>
      </c>
      <c r="P3293" t="s">
        <v>8269</v>
      </c>
      <c r="Q3293" s="13" t="s">
        <v>8314</v>
      </c>
      <c r="R3293" t="s">
        <v>8315</v>
      </c>
      <c r="S3293" s="17">
        <f t="shared" si="257"/>
        <v>42232.702546296292</v>
      </c>
      <c r="T3293" s="17">
        <f t="shared" si="258"/>
        <v>42264.165972222225</v>
      </c>
      <c r="U3293" s="25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7">
        <f t="shared" si="256"/>
        <v>19.27</v>
      </c>
      <c r="P3294" t="s">
        <v>8269</v>
      </c>
      <c r="Q3294" s="13" t="s">
        <v>8314</v>
      </c>
      <c r="R3294" t="s">
        <v>8315</v>
      </c>
      <c r="S3294" s="17">
        <f t="shared" si="257"/>
        <v>42282.770231481481</v>
      </c>
      <c r="T3294" s="17">
        <f t="shared" si="258"/>
        <v>42342.811898148153</v>
      </c>
      <c r="U3294" s="25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7">
        <f t="shared" si="256"/>
        <v>84.29</v>
      </c>
      <c r="P3295" t="s">
        <v>8269</v>
      </c>
      <c r="Q3295" s="13" t="s">
        <v>8314</v>
      </c>
      <c r="R3295" t="s">
        <v>8315</v>
      </c>
      <c r="S3295" s="17">
        <f t="shared" si="257"/>
        <v>42768.425370370373</v>
      </c>
      <c r="T3295" s="17">
        <f t="shared" si="258"/>
        <v>42798.425370370373</v>
      </c>
      <c r="U3295" s="2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7">
        <f t="shared" si="256"/>
        <v>29.58</v>
      </c>
      <c r="P3296" t="s">
        <v>8269</v>
      </c>
      <c r="Q3296" s="13" t="s">
        <v>8314</v>
      </c>
      <c r="R3296" t="s">
        <v>8315</v>
      </c>
      <c r="S3296" s="17">
        <f t="shared" si="257"/>
        <v>42141.541134259256</v>
      </c>
      <c r="T3296" s="17">
        <f t="shared" si="258"/>
        <v>42171.541134259256</v>
      </c>
      <c r="U3296" s="25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7">
        <f t="shared" si="256"/>
        <v>26.67</v>
      </c>
      <c r="P3297" t="s">
        <v>8269</v>
      </c>
      <c r="Q3297" s="13" t="s">
        <v>8314</v>
      </c>
      <c r="R3297" t="s">
        <v>8315</v>
      </c>
      <c r="S3297" s="17">
        <f t="shared" si="257"/>
        <v>42609.442465277782</v>
      </c>
      <c r="T3297" s="17">
        <f t="shared" si="258"/>
        <v>42639.442465277782</v>
      </c>
      <c r="U3297" s="25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7">
        <f t="shared" si="256"/>
        <v>45.98</v>
      </c>
      <c r="P3298" t="s">
        <v>8269</v>
      </c>
      <c r="Q3298" s="13" t="s">
        <v>8314</v>
      </c>
      <c r="R3298" t="s">
        <v>8315</v>
      </c>
      <c r="S3298" s="17">
        <f t="shared" si="257"/>
        <v>42309.756620370375</v>
      </c>
      <c r="T3298" s="17">
        <f t="shared" si="258"/>
        <v>42330.916666666672</v>
      </c>
      <c r="U3298" s="25">
        <f t="shared" si="259"/>
        <v>2015</v>
      </c>
    </row>
    <row r="3299" spans="1:21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7">
        <f t="shared" si="256"/>
        <v>125.09</v>
      </c>
      <c r="P3299" t="s">
        <v>8269</v>
      </c>
      <c r="Q3299" s="13" t="s">
        <v>8314</v>
      </c>
      <c r="R3299" t="s">
        <v>8315</v>
      </c>
      <c r="S3299" s="17">
        <f t="shared" si="257"/>
        <v>42193.771481481483</v>
      </c>
      <c r="T3299" s="17">
        <f t="shared" si="258"/>
        <v>42212.957638888889</v>
      </c>
      <c r="U3299" s="25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7">
        <f t="shared" si="256"/>
        <v>141.29</v>
      </c>
      <c r="P3300" t="s">
        <v>8269</v>
      </c>
      <c r="Q3300" s="13" t="s">
        <v>8314</v>
      </c>
      <c r="R3300" t="s">
        <v>8315</v>
      </c>
      <c r="S3300" s="17">
        <f t="shared" si="257"/>
        <v>42239.957962962959</v>
      </c>
      <c r="T3300" s="17">
        <f t="shared" si="258"/>
        <v>42260</v>
      </c>
      <c r="U3300" s="25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7">
        <f t="shared" si="256"/>
        <v>55.33</v>
      </c>
      <c r="P3301" t="s">
        <v>8269</v>
      </c>
      <c r="Q3301" s="13" t="s">
        <v>8314</v>
      </c>
      <c r="R3301" t="s">
        <v>8315</v>
      </c>
      <c r="S3301" s="17">
        <f t="shared" si="257"/>
        <v>42261.917395833334</v>
      </c>
      <c r="T3301" s="17">
        <f t="shared" si="258"/>
        <v>42291.917395833334</v>
      </c>
      <c r="U3301" s="25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7">
        <f t="shared" si="256"/>
        <v>46.42</v>
      </c>
      <c r="P3302" t="s">
        <v>8269</v>
      </c>
      <c r="Q3302" s="13" t="s">
        <v>8314</v>
      </c>
      <c r="R3302" t="s">
        <v>8315</v>
      </c>
      <c r="S3302" s="17">
        <f t="shared" si="257"/>
        <v>42102.743773148148</v>
      </c>
      <c r="T3302" s="17">
        <f t="shared" si="258"/>
        <v>42123.743773148148</v>
      </c>
      <c r="U3302" s="25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7">
        <f t="shared" si="256"/>
        <v>57.2</v>
      </c>
      <c r="P3303" t="s">
        <v>8269</v>
      </c>
      <c r="Q3303" s="13" t="s">
        <v>8314</v>
      </c>
      <c r="R3303" t="s">
        <v>8315</v>
      </c>
      <c r="S3303" s="17">
        <f t="shared" si="257"/>
        <v>42538.73583333334</v>
      </c>
      <c r="T3303" s="17">
        <f t="shared" si="258"/>
        <v>42583.290972222225</v>
      </c>
      <c r="U3303" s="25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7">
        <f t="shared" si="256"/>
        <v>173.7</v>
      </c>
      <c r="P3304" t="s">
        <v>8269</v>
      </c>
      <c r="Q3304" s="13" t="s">
        <v>8314</v>
      </c>
      <c r="R3304" t="s">
        <v>8315</v>
      </c>
      <c r="S3304" s="17">
        <f t="shared" si="257"/>
        <v>42681.35157407407</v>
      </c>
      <c r="T3304" s="17">
        <f t="shared" si="258"/>
        <v>42711.35157407407</v>
      </c>
      <c r="U3304" s="25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7">
        <f t="shared" si="256"/>
        <v>59.6</v>
      </c>
      <c r="P3305" t="s">
        <v>8269</v>
      </c>
      <c r="Q3305" s="13" t="s">
        <v>8314</v>
      </c>
      <c r="R3305" t="s">
        <v>8315</v>
      </c>
      <c r="S3305" s="17">
        <f t="shared" si="257"/>
        <v>42056.65143518518</v>
      </c>
      <c r="T3305" s="17">
        <f t="shared" si="258"/>
        <v>42091.609768518523</v>
      </c>
      <c r="U3305" s="2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7">
        <f t="shared" si="256"/>
        <v>89.59</v>
      </c>
      <c r="P3306" t="s">
        <v>8269</v>
      </c>
      <c r="Q3306" s="13" t="s">
        <v>8314</v>
      </c>
      <c r="R3306" t="s">
        <v>8315</v>
      </c>
      <c r="S3306" s="17">
        <f t="shared" si="257"/>
        <v>42696.624444444446</v>
      </c>
      <c r="T3306" s="17">
        <f t="shared" si="258"/>
        <v>42726.624444444446</v>
      </c>
      <c r="U3306" s="25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7">
        <f t="shared" si="256"/>
        <v>204.05</v>
      </c>
      <c r="P3307" t="s">
        <v>8269</v>
      </c>
      <c r="Q3307" s="13" t="s">
        <v>8314</v>
      </c>
      <c r="R3307" t="s">
        <v>8315</v>
      </c>
      <c r="S3307" s="17">
        <f t="shared" si="257"/>
        <v>42186.855879629627</v>
      </c>
      <c r="T3307" s="17">
        <f t="shared" si="258"/>
        <v>42216.855879629627</v>
      </c>
      <c r="U3307" s="25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7">
        <f t="shared" si="256"/>
        <v>48.7</v>
      </c>
      <c r="P3308" t="s">
        <v>8269</v>
      </c>
      <c r="Q3308" s="13" t="s">
        <v>8314</v>
      </c>
      <c r="R3308" t="s">
        <v>8315</v>
      </c>
      <c r="S3308" s="17">
        <f t="shared" si="257"/>
        <v>42493.219236111108</v>
      </c>
      <c r="T3308" s="17">
        <f t="shared" si="258"/>
        <v>42531.125</v>
      </c>
      <c r="U3308" s="25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7">
        <f t="shared" si="256"/>
        <v>53.34</v>
      </c>
      <c r="P3309" t="s">
        <v>8269</v>
      </c>
      <c r="Q3309" s="13" t="s">
        <v>8314</v>
      </c>
      <c r="R3309" t="s">
        <v>8315</v>
      </c>
      <c r="S3309" s="17">
        <f t="shared" si="257"/>
        <v>42475.057164351849</v>
      </c>
      <c r="T3309" s="17">
        <f t="shared" si="258"/>
        <v>42505.057164351849</v>
      </c>
      <c r="U3309" s="25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7">
        <f t="shared" si="256"/>
        <v>75.09</v>
      </c>
      <c r="P3310" t="s">
        <v>8269</v>
      </c>
      <c r="Q3310" s="13" t="s">
        <v>8314</v>
      </c>
      <c r="R3310" t="s">
        <v>8315</v>
      </c>
      <c r="S3310" s="17">
        <f t="shared" si="257"/>
        <v>42452.876909722225</v>
      </c>
      <c r="T3310" s="17">
        <f t="shared" si="258"/>
        <v>42473.876909722225</v>
      </c>
      <c r="U3310" s="25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7">
        <f t="shared" si="256"/>
        <v>18</v>
      </c>
      <c r="P3311" t="s">
        <v>8269</v>
      </c>
      <c r="Q3311" s="13" t="s">
        <v>8314</v>
      </c>
      <c r="R3311" t="s">
        <v>8315</v>
      </c>
      <c r="S3311" s="17">
        <f t="shared" si="257"/>
        <v>42628.650208333333</v>
      </c>
      <c r="T3311" s="17">
        <f t="shared" si="258"/>
        <v>42659.650208333333</v>
      </c>
      <c r="U3311" s="25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7">
        <f t="shared" si="256"/>
        <v>209.84</v>
      </c>
      <c r="P3312" t="s">
        <v>8269</v>
      </c>
      <c r="Q3312" s="13" t="s">
        <v>8314</v>
      </c>
      <c r="R3312" t="s">
        <v>8315</v>
      </c>
      <c r="S3312" s="17">
        <f t="shared" si="257"/>
        <v>42253.928530092591</v>
      </c>
      <c r="T3312" s="17">
        <f t="shared" si="258"/>
        <v>42283.928530092591</v>
      </c>
      <c r="U3312" s="25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7">
        <f t="shared" si="256"/>
        <v>61.02</v>
      </c>
      <c r="P3313" t="s">
        <v>8269</v>
      </c>
      <c r="Q3313" s="13" t="s">
        <v>8314</v>
      </c>
      <c r="R3313" t="s">
        <v>8315</v>
      </c>
      <c r="S3313" s="17">
        <f t="shared" si="257"/>
        <v>42264.29178240741</v>
      </c>
      <c r="T3313" s="17">
        <f t="shared" si="258"/>
        <v>42294.29178240741</v>
      </c>
      <c r="U3313" s="25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7">
        <f t="shared" si="256"/>
        <v>61</v>
      </c>
      <c r="P3314" t="s">
        <v>8269</v>
      </c>
      <c r="Q3314" s="13" t="s">
        <v>8314</v>
      </c>
      <c r="R3314" t="s">
        <v>8315</v>
      </c>
      <c r="S3314" s="17">
        <f t="shared" si="257"/>
        <v>42664.809560185182</v>
      </c>
      <c r="T3314" s="17">
        <f t="shared" si="258"/>
        <v>42685.916666666672</v>
      </c>
      <c r="U3314" s="25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7">
        <f t="shared" si="256"/>
        <v>80.03</v>
      </c>
      <c r="P3315" t="s">
        <v>8269</v>
      </c>
      <c r="Q3315" s="13" t="s">
        <v>8314</v>
      </c>
      <c r="R3315" t="s">
        <v>8315</v>
      </c>
      <c r="S3315" s="17">
        <f t="shared" si="257"/>
        <v>42382.244409722218</v>
      </c>
      <c r="T3315" s="17">
        <f t="shared" si="258"/>
        <v>42396.041666666672</v>
      </c>
      <c r="U3315" s="2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7">
        <f t="shared" si="256"/>
        <v>29.07</v>
      </c>
      <c r="P3316" t="s">
        <v>8269</v>
      </c>
      <c r="Q3316" s="13" t="s">
        <v>8314</v>
      </c>
      <c r="R3316" t="s">
        <v>8315</v>
      </c>
      <c r="S3316" s="17">
        <f t="shared" si="257"/>
        <v>42105.267488425925</v>
      </c>
      <c r="T3316" s="17">
        <f t="shared" si="258"/>
        <v>42132.836805555555</v>
      </c>
      <c r="U3316" s="25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7">
        <f t="shared" si="256"/>
        <v>49.44</v>
      </c>
      <c r="P3317" t="s">
        <v>8269</v>
      </c>
      <c r="Q3317" s="13" t="s">
        <v>8314</v>
      </c>
      <c r="R3317" t="s">
        <v>8315</v>
      </c>
      <c r="S3317" s="17">
        <f t="shared" si="257"/>
        <v>42466.303715277783</v>
      </c>
      <c r="T3317" s="17">
        <f t="shared" si="258"/>
        <v>42496.303715277783</v>
      </c>
      <c r="U3317" s="25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7">
        <f t="shared" si="256"/>
        <v>93.98</v>
      </c>
      <c r="P3318" t="s">
        <v>8269</v>
      </c>
      <c r="Q3318" s="13" t="s">
        <v>8314</v>
      </c>
      <c r="R3318" t="s">
        <v>8315</v>
      </c>
      <c r="S3318" s="17">
        <f t="shared" si="257"/>
        <v>41826.871238425927</v>
      </c>
      <c r="T3318" s="17">
        <f t="shared" si="258"/>
        <v>41859.57916666667</v>
      </c>
      <c r="U3318" s="25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7">
        <f t="shared" si="256"/>
        <v>61.94</v>
      </c>
      <c r="P3319" t="s">
        <v>8269</v>
      </c>
      <c r="Q3319" s="13" t="s">
        <v>8314</v>
      </c>
      <c r="R3319" t="s">
        <v>8315</v>
      </c>
      <c r="S3319" s="17">
        <f t="shared" si="257"/>
        <v>42499.039629629624</v>
      </c>
      <c r="T3319" s="17">
        <f t="shared" si="258"/>
        <v>42529.039629629624</v>
      </c>
      <c r="U3319" s="25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7">
        <f t="shared" si="256"/>
        <v>78.5</v>
      </c>
      <c r="P3320" t="s">
        <v>8269</v>
      </c>
      <c r="Q3320" s="13" t="s">
        <v>8314</v>
      </c>
      <c r="R3320" t="s">
        <v>8315</v>
      </c>
      <c r="S3320" s="17">
        <f t="shared" si="257"/>
        <v>42431.302002314813</v>
      </c>
      <c r="T3320" s="17">
        <f t="shared" si="258"/>
        <v>42471.104166666672</v>
      </c>
      <c r="U3320" s="25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7">
        <f t="shared" si="256"/>
        <v>33.75</v>
      </c>
      <c r="P3321" t="s">
        <v>8269</v>
      </c>
      <c r="Q3321" s="13" t="s">
        <v>8314</v>
      </c>
      <c r="R3321" t="s">
        <v>8315</v>
      </c>
      <c r="S3321" s="17">
        <f t="shared" si="257"/>
        <v>41990.585486111115</v>
      </c>
      <c r="T3321" s="17">
        <f t="shared" si="258"/>
        <v>42035.585486111115</v>
      </c>
      <c r="U3321" s="25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7">
        <f t="shared" si="256"/>
        <v>66.45</v>
      </c>
      <c r="P3322" t="s">
        <v>8269</v>
      </c>
      <c r="Q3322" s="13" t="s">
        <v>8314</v>
      </c>
      <c r="R3322" t="s">
        <v>8315</v>
      </c>
      <c r="S3322" s="17">
        <f t="shared" si="257"/>
        <v>42513.045798611114</v>
      </c>
      <c r="T3322" s="17">
        <f t="shared" si="258"/>
        <v>42543.045798611114</v>
      </c>
      <c r="U3322" s="25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7">
        <f t="shared" si="256"/>
        <v>35.799999999999997</v>
      </c>
      <c r="P3323" t="s">
        <v>8269</v>
      </c>
      <c r="Q3323" s="13" t="s">
        <v>8314</v>
      </c>
      <c r="R3323" t="s">
        <v>8315</v>
      </c>
      <c r="S3323" s="17">
        <f t="shared" si="257"/>
        <v>41914.100289351853</v>
      </c>
      <c r="T3323" s="17">
        <f t="shared" si="258"/>
        <v>41928.165972222225</v>
      </c>
      <c r="U3323" s="25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7">
        <f t="shared" si="256"/>
        <v>145.65</v>
      </c>
      <c r="P3324" t="s">
        <v>8269</v>
      </c>
      <c r="Q3324" s="13" t="s">
        <v>8314</v>
      </c>
      <c r="R3324" t="s">
        <v>8315</v>
      </c>
      <c r="S3324" s="17">
        <f t="shared" si="257"/>
        <v>42521.010370370372</v>
      </c>
      <c r="T3324" s="17">
        <f t="shared" si="258"/>
        <v>42543.163194444445</v>
      </c>
      <c r="U3324" s="25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7">
        <f t="shared" si="256"/>
        <v>25.69</v>
      </c>
      <c r="P3325" t="s">
        <v>8269</v>
      </c>
      <c r="Q3325" s="13" t="s">
        <v>8314</v>
      </c>
      <c r="R3325" t="s">
        <v>8315</v>
      </c>
      <c r="S3325" s="17">
        <f t="shared" si="257"/>
        <v>42608.36583333333</v>
      </c>
      <c r="T3325" s="17">
        <f t="shared" si="258"/>
        <v>42638.36583333333</v>
      </c>
      <c r="U3325" s="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7">
        <f t="shared" si="256"/>
        <v>152.5</v>
      </c>
      <c r="P3326" t="s">
        <v>8269</v>
      </c>
      <c r="Q3326" s="13" t="s">
        <v>8314</v>
      </c>
      <c r="R3326" t="s">
        <v>8315</v>
      </c>
      <c r="S3326" s="17">
        <f t="shared" si="257"/>
        <v>42512.58321759259</v>
      </c>
      <c r="T3326" s="17">
        <f t="shared" si="258"/>
        <v>42526.58321759259</v>
      </c>
      <c r="U3326" s="25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7">
        <f t="shared" si="256"/>
        <v>30</v>
      </c>
      <c r="P3327" t="s">
        <v>8269</v>
      </c>
      <c r="Q3327" s="13" t="s">
        <v>8314</v>
      </c>
      <c r="R3327" t="s">
        <v>8315</v>
      </c>
      <c r="S3327" s="17">
        <f t="shared" si="257"/>
        <v>42064.785613425927</v>
      </c>
      <c r="T3327" s="17">
        <f t="shared" si="258"/>
        <v>42099.743946759263</v>
      </c>
      <c r="U3327" s="25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7">
        <f t="shared" si="256"/>
        <v>142.28</v>
      </c>
      <c r="P3328" t="s">
        <v>8269</v>
      </c>
      <c r="Q3328" s="13" t="s">
        <v>8314</v>
      </c>
      <c r="R3328" t="s">
        <v>8315</v>
      </c>
      <c r="S3328" s="17">
        <f t="shared" si="257"/>
        <v>42041.714178240742</v>
      </c>
      <c r="T3328" s="17">
        <f t="shared" si="258"/>
        <v>42071.67251157407</v>
      </c>
      <c r="U3328" s="25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7">
        <f t="shared" si="256"/>
        <v>24.55</v>
      </c>
      <c r="P3329" t="s">
        <v>8269</v>
      </c>
      <c r="Q3329" s="13" t="s">
        <v>8314</v>
      </c>
      <c r="R3329" t="s">
        <v>8315</v>
      </c>
      <c r="S3329" s="17">
        <f t="shared" si="257"/>
        <v>42468.374606481477</v>
      </c>
      <c r="T3329" s="17">
        <f t="shared" si="258"/>
        <v>42498.374606481477</v>
      </c>
      <c r="U3329" s="25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7">
        <f t="shared" ref="O3330:O3393" si="261">IFERROR(ROUND(E3330/M3330,2),0)</f>
        <v>292.77999999999997</v>
      </c>
      <c r="P3330" t="s">
        <v>8269</v>
      </c>
      <c r="Q3330" s="13" t="s">
        <v>8314</v>
      </c>
      <c r="R3330" t="s">
        <v>8315</v>
      </c>
      <c r="S3330" s="17">
        <f t="shared" si="257"/>
        <v>41822.57503472222</v>
      </c>
      <c r="T3330" s="17">
        <f t="shared" si="258"/>
        <v>41825.041666666664</v>
      </c>
      <c r="U3330" s="25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7">
        <f t="shared" si="261"/>
        <v>44.92</v>
      </c>
      <c r="P3331" t="s">
        <v>8269</v>
      </c>
      <c r="Q3331" s="13" t="s">
        <v>8314</v>
      </c>
      <c r="R3331" t="s">
        <v>8315</v>
      </c>
      <c r="S3331" s="17">
        <f t="shared" ref="S3331:S3394" si="262">(((K3331/60)/60)/24)+DATE(1970,1,1)</f>
        <v>41837.323009259257</v>
      </c>
      <c r="T3331" s="17">
        <f t="shared" ref="T3331:T3394" si="263">(((J3331/60)/60)/24)+DATE(1970,1,1)</f>
        <v>41847.958333333336</v>
      </c>
      <c r="U3331" s="25">
        <f t="shared" si="259"/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7">
        <f t="shared" si="261"/>
        <v>23.1</v>
      </c>
      <c r="P3332" t="s">
        <v>8269</v>
      </c>
      <c r="Q3332" s="13" t="s">
        <v>8314</v>
      </c>
      <c r="R3332" t="s">
        <v>8315</v>
      </c>
      <c r="S3332" s="17">
        <f t="shared" si="262"/>
        <v>42065.887361111112</v>
      </c>
      <c r="T3332" s="17">
        <f t="shared" si="263"/>
        <v>42095.845694444448</v>
      </c>
      <c r="U3332" s="25">
        <f t="shared" ref="U3332:U3395" si="264">YEAR(S3332)</f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7">
        <f t="shared" si="261"/>
        <v>80.400000000000006</v>
      </c>
      <c r="P3333" t="s">
        <v>8269</v>
      </c>
      <c r="Q3333" s="13" t="s">
        <v>8314</v>
      </c>
      <c r="R3333" t="s">
        <v>8315</v>
      </c>
      <c r="S3333" s="17">
        <f t="shared" si="262"/>
        <v>42248.697754629626</v>
      </c>
      <c r="T3333" s="17">
        <f t="shared" si="263"/>
        <v>42283.697754629626</v>
      </c>
      <c r="U3333" s="25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7">
        <f t="shared" si="261"/>
        <v>72.290000000000006</v>
      </c>
      <c r="P3334" t="s">
        <v>8269</v>
      </c>
      <c r="Q3334" s="13" t="s">
        <v>8314</v>
      </c>
      <c r="R3334" t="s">
        <v>8315</v>
      </c>
      <c r="S3334" s="17">
        <f t="shared" si="262"/>
        <v>41809.860300925924</v>
      </c>
      <c r="T3334" s="17">
        <f t="shared" si="263"/>
        <v>41839.860300925924</v>
      </c>
      <c r="U3334" s="25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7">
        <f t="shared" si="261"/>
        <v>32.97</v>
      </c>
      <c r="P3335" t="s">
        <v>8269</v>
      </c>
      <c r="Q3335" s="13" t="s">
        <v>8314</v>
      </c>
      <c r="R3335" t="s">
        <v>8315</v>
      </c>
      <c r="S3335" s="17">
        <f t="shared" si="262"/>
        <v>42148.676851851851</v>
      </c>
      <c r="T3335" s="17">
        <f t="shared" si="263"/>
        <v>42170.676851851851</v>
      </c>
      <c r="U3335" s="2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7">
        <f t="shared" si="261"/>
        <v>116.65</v>
      </c>
      <c r="P3336" t="s">
        <v>8269</v>
      </c>
      <c r="Q3336" s="13" t="s">
        <v>8314</v>
      </c>
      <c r="R3336" t="s">
        <v>8315</v>
      </c>
      <c r="S3336" s="17">
        <f t="shared" si="262"/>
        <v>42185.521087962959</v>
      </c>
      <c r="T3336" s="17">
        <f t="shared" si="263"/>
        <v>42215.521087962959</v>
      </c>
      <c r="U3336" s="25">
        <f t="shared" si="264"/>
        <v>2015</v>
      </c>
    </row>
    <row r="3337" spans="1:21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7">
        <f t="shared" si="261"/>
        <v>79.62</v>
      </c>
      <c r="P3337" t="s">
        <v>8269</v>
      </c>
      <c r="Q3337" s="13" t="s">
        <v>8314</v>
      </c>
      <c r="R3337" t="s">
        <v>8315</v>
      </c>
      <c r="S3337" s="17">
        <f t="shared" si="262"/>
        <v>41827.674143518518</v>
      </c>
      <c r="T3337" s="17">
        <f t="shared" si="263"/>
        <v>41854.958333333336</v>
      </c>
      <c r="U3337" s="25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7">
        <f t="shared" si="261"/>
        <v>27.78</v>
      </c>
      <c r="P3338" t="s">
        <v>8269</v>
      </c>
      <c r="Q3338" s="13" t="s">
        <v>8314</v>
      </c>
      <c r="R3338" t="s">
        <v>8315</v>
      </c>
      <c r="S3338" s="17">
        <f t="shared" si="262"/>
        <v>42437.398680555561</v>
      </c>
      <c r="T3338" s="17">
        <f t="shared" si="263"/>
        <v>42465.35701388889</v>
      </c>
      <c r="U3338" s="25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7">
        <f t="shared" si="261"/>
        <v>81.03</v>
      </c>
      <c r="P3339" t="s">
        <v>8269</v>
      </c>
      <c r="Q3339" s="13" t="s">
        <v>8314</v>
      </c>
      <c r="R3339" t="s">
        <v>8315</v>
      </c>
      <c r="S3339" s="17">
        <f t="shared" si="262"/>
        <v>41901.282025462962</v>
      </c>
      <c r="T3339" s="17">
        <f t="shared" si="263"/>
        <v>41922.875</v>
      </c>
      <c r="U3339" s="25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7">
        <f t="shared" si="261"/>
        <v>136.85</v>
      </c>
      <c r="P3340" t="s">
        <v>8269</v>
      </c>
      <c r="Q3340" s="13" t="s">
        <v>8314</v>
      </c>
      <c r="R3340" t="s">
        <v>8315</v>
      </c>
      <c r="S3340" s="17">
        <f t="shared" si="262"/>
        <v>42769.574999999997</v>
      </c>
      <c r="T3340" s="17">
        <f t="shared" si="263"/>
        <v>42790.574999999997</v>
      </c>
      <c r="U3340" s="25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7">
        <f t="shared" si="261"/>
        <v>177.62</v>
      </c>
      <c r="P3341" t="s">
        <v>8269</v>
      </c>
      <c r="Q3341" s="13" t="s">
        <v>8314</v>
      </c>
      <c r="R3341" t="s">
        <v>8315</v>
      </c>
      <c r="S3341" s="17">
        <f t="shared" si="262"/>
        <v>42549.665717592594</v>
      </c>
      <c r="T3341" s="17">
        <f t="shared" si="263"/>
        <v>42579.665717592594</v>
      </c>
      <c r="U3341" s="25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7">
        <f t="shared" si="261"/>
        <v>109.08</v>
      </c>
      <c r="P3342" t="s">
        <v>8269</v>
      </c>
      <c r="Q3342" s="13" t="s">
        <v>8314</v>
      </c>
      <c r="R3342" t="s">
        <v>8315</v>
      </c>
      <c r="S3342" s="17">
        <f t="shared" si="262"/>
        <v>42685.974004629628</v>
      </c>
      <c r="T3342" s="17">
        <f t="shared" si="263"/>
        <v>42710.974004629628</v>
      </c>
      <c r="U3342" s="25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7">
        <f t="shared" si="261"/>
        <v>119.64</v>
      </c>
      <c r="P3343" t="s">
        <v>8269</v>
      </c>
      <c r="Q3343" s="13" t="s">
        <v>8314</v>
      </c>
      <c r="R3343" t="s">
        <v>8315</v>
      </c>
      <c r="S3343" s="17">
        <f t="shared" si="262"/>
        <v>42510.798854166671</v>
      </c>
      <c r="T3343" s="17">
        <f t="shared" si="263"/>
        <v>42533.708333333328</v>
      </c>
      <c r="U3343" s="25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7">
        <f t="shared" si="261"/>
        <v>78.209999999999994</v>
      </c>
      <c r="P3344" t="s">
        <v>8269</v>
      </c>
      <c r="Q3344" s="13" t="s">
        <v>8314</v>
      </c>
      <c r="R3344" t="s">
        <v>8315</v>
      </c>
      <c r="S3344" s="17">
        <f t="shared" si="262"/>
        <v>42062.296412037031</v>
      </c>
      <c r="T3344" s="17">
        <f t="shared" si="263"/>
        <v>42095.207638888889</v>
      </c>
      <c r="U3344" s="25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7">
        <f t="shared" si="261"/>
        <v>52.17</v>
      </c>
      <c r="P3345" t="s">
        <v>8269</v>
      </c>
      <c r="Q3345" s="13" t="s">
        <v>8314</v>
      </c>
      <c r="R3345" t="s">
        <v>8315</v>
      </c>
      <c r="S3345" s="17">
        <f t="shared" si="262"/>
        <v>42452.916481481487</v>
      </c>
      <c r="T3345" s="17">
        <f t="shared" si="263"/>
        <v>42473.554166666669</v>
      </c>
      <c r="U3345" s="2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7">
        <f t="shared" si="261"/>
        <v>114.13</v>
      </c>
      <c r="P3346" t="s">
        <v>8269</v>
      </c>
      <c r="Q3346" s="13" t="s">
        <v>8314</v>
      </c>
      <c r="R3346" t="s">
        <v>8315</v>
      </c>
      <c r="S3346" s="17">
        <f t="shared" si="262"/>
        <v>41851.200150462959</v>
      </c>
      <c r="T3346" s="17">
        <f t="shared" si="263"/>
        <v>41881.200150462959</v>
      </c>
      <c r="U3346" s="25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7">
        <f t="shared" si="261"/>
        <v>50</v>
      </c>
      <c r="P3347" t="s">
        <v>8269</v>
      </c>
      <c r="Q3347" s="13" t="s">
        <v>8314</v>
      </c>
      <c r="R3347" t="s">
        <v>8315</v>
      </c>
      <c r="S3347" s="17">
        <f t="shared" si="262"/>
        <v>42053.106111111112</v>
      </c>
      <c r="T3347" s="17">
        <f t="shared" si="263"/>
        <v>42112.025694444441</v>
      </c>
      <c r="U3347" s="25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7">
        <f t="shared" si="261"/>
        <v>91.67</v>
      </c>
      <c r="P3348" t="s">
        <v>8269</v>
      </c>
      <c r="Q3348" s="13" t="s">
        <v>8314</v>
      </c>
      <c r="R3348" t="s">
        <v>8315</v>
      </c>
      <c r="S3348" s="17">
        <f t="shared" si="262"/>
        <v>42054.024421296301</v>
      </c>
      <c r="T3348" s="17">
        <f t="shared" si="263"/>
        <v>42061.024421296301</v>
      </c>
      <c r="U3348" s="25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7">
        <f t="shared" si="261"/>
        <v>108.59</v>
      </c>
      <c r="P3349" t="s">
        <v>8269</v>
      </c>
      <c r="Q3349" s="13" t="s">
        <v>8314</v>
      </c>
      <c r="R3349" t="s">
        <v>8315</v>
      </c>
      <c r="S3349" s="17">
        <f t="shared" si="262"/>
        <v>42484.551550925928</v>
      </c>
      <c r="T3349" s="17">
        <f t="shared" si="263"/>
        <v>42498.875</v>
      </c>
      <c r="U3349" s="25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7">
        <f t="shared" si="261"/>
        <v>69.819999999999993</v>
      </c>
      <c r="P3350" t="s">
        <v>8269</v>
      </c>
      <c r="Q3350" s="13" t="s">
        <v>8314</v>
      </c>
      <c r="R3350" t="s">
        <v>8315</v>
      </c>
      <c r="S3350" s="17">
        <f t="shared" si="262"/>
        <v>42466.558796296296</v>
      </c>
      <c r="T3350" s="17">
        <f t="shared" si="263"/>
        <v>42490.165972222225</v>
      </c>
      <c r="U3350" s="25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7">
        <f t="shared" si="261"/>
        <v>109.57</v>
      </c>
      <c r="P3351" t="s">
        <v>8269</v>
      </c>
      <c r="Q3351" s="13" t="s">
        <v>8314</v>
      </c>
      <c r="R3351" t="s">
        <v>8315</v>
      </c>
      <c r="S3351" s="17">
        <f t="shared" si="262"/>
        <v>42513.110787037032</v>
      </c>
      <c r="T3351" s="17">
        <f t="shared" si="263"/>
        <v>42534.708333333328</v>
      </c>
      <c r="U3351" s="25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7">
        <f t="shared" si="261"/>
        <v>71.67</v>
      </c>
      <c r="P3352" t="s">
        <v>8269</v>
      </c>
      <c r="Q3352" s="13" t="s">
        <v>8314</v>
      </c>
      <c r="R3352" t="s">
        <v>8315</v>
      </c>
      <c r="S3352" s="17">
        <f t="shared" si="262"/>
        <v>42302.701516203699</v>
      </c>
      <c r="T3352" s="17">
        <f t="shared" si="263"/>
        <v>42337.958333333328</v>
      </c>
      <c r="U3352" s="25">
        <f t="shared" si="264"/>
        <v>2015</v>
      </c>
    </row>
    <row r="3353" spans="1:21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7">
        <f t="shared" si="261"/>
        <v>93.61</v>
      </c>
      <c r="P3353" t="s">
        <v>8269</v>
      </c>
      <c r="Q3353" s="13" t="s">
        <v>8314</v>
      </c>
      <c r="R3353" t="s">
        <v>8315</v>
      </c>
      <c r="S3353" s="17">
        <f t="shared" si="262"/>
        <v>41806.395428240743</v>
      </c>
      <c r="T3353" s="17">
        <f t="shared" si="263"/>
        <v>41843.458333333336</v>
      </c>
      <c r="U3353" s="25">
        <f t="shared" si="264"/>
        <v>2014</v>
      </c>
    </row>
    <row r="3354" spans="1:21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7">
        <f t="shared" si="261"/>
        <v>76.8</v>
      </c>
      <c r="P3354" t="s">
        <v>8269</v>
      </c>
      <c r="Q3354" s="13" t="s">
        <v>8314</v>
      </c>
      <c r="R3354" t="s">
        <v>8315</v>
      </c>
      <c r="S3354" s="17">
        <f t="shared" si="262"/>
        <v>42495.992800925931</v>
      </c>
      <c r="T3354" s="17">
        <f t="shared" si="263"/>
        <v>42552.958333333328</v>
      </c>
      <c r="U3354" s="25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7">
        <f t="shared" si="261"/>
        <v>35.799999999999997</v>
      </c>
      <c r="P3355" t="s">
        <v>8269</v>
      </c>
      <c r="Q3355" s="13" t="s">
        <v>8314</v>
      </c>
      <c r="R3355" t="s">
        <v>8315</v>
      </c>
      <c r="S3355" s="17">
        <f t="shared" si="262"/>
        <v>42479.432291666672</v>
      </c>
      <c r="T3355" s="17">
        <f t="shared" si="263"/>
        <v>42492.958333333328</v>
      </c>
      <c r="U3355" s="2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7">
        <f t="shared" si="261"/>
        <v>55.6</v>
      </c>
      <c r="P3356" t="s">
        <v>8269</v>
      </c>
      <c r="Q3356" s="13" t="s">
        <v>8314</v>
      </c>
      <c r="R3356" t="s">
        <v>8315</v>
      </c>
      <c r="S3356" s="17">
        <f t="shared" si="262"/>
        <v>42270.7269212963</v>
      </c>
      <c r="T3356" s="17">
        <f t="shared" si="263"/>
        <v>42306.167361111111</v>
      </c>
      <c r="U3356" s="25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7">
        <f t="shared" si="261"/>
        <v>147.33000000000001</v>
      </c>
      <c r="P3357" t="s">
        <v>8269</v>
      </c>
      <c r="Q3357" s="13" t="s">
        <v>8314</v>
      </c>
      <c r="R3357" t="s">
        <v>8315</v>
      </c>
      <c r="S3357" s="17">
        <f t="shared" si="262"/>
        <v>42489.619525462964</v>
      </c>
      <c r="T3357" s="17">
        <f t="shared" si="263"/>
        <v>42500.470138888893</v>
      </c>
      <c r="U3357" s="25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7">
        <f t="shared" si="261"/>
        <v>56.33</v>
      </c>
      <c r="P3358" t="s">
        <v>8269</v>
      </c>
      <c r="Q3358" s="13" t="s">
        <v>8314</v>
      </c>
      <c r="R3358" t="s">
        <v>8315</v>
      </c>
      <c r="S3358" s="17">
        <f t="shared" si="262"/>
        <v>42536.815648148149</v>
      </c>
      <c r="T3358" s="17">
        <f t="shared" si="263"/>
        <v>42566.815648148149</v>
      </c>
      <c r="U3358" s="25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7">
        <f t="shared" si="261"/>
        <v>96.19</v>
      </c>
      <c r="P3359" t="s">
        <v>8269</v>
      </c>
      <c r="Q3359" s="13" t="s">
        <v>8314</v>
      </c>
      <c r="R3359" t="s">
        <v>8315</v>
      </c>
      <c r="S3359" s="17">
        <f t="shared" si="262"/>
        <v>41822.417939814812</v>
      </c>
      <c r="T3359" s="17">
        <f t="shared" si="263"/>
        <v>41852.417939814812</v>
      </c>
      <c r="U3359" s="25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7">
        <f t="shared" si="261"/>
        <v>63.57</v>
      </c>
      <c r="P3360" t="s">
        <v>8269</v>
      </c>
      <c r="Q3360" s="13" t="s">
        <v>8314</v>
      </c>
      <c r="R3360" t="s">
        <v>8315</v>
      </c>
      <c r="S3360" s="17">
        <f t="shared" si="262"/>
        <v>41932.311099537037</v>
      </c>
      <c r="T3360" s="17">
        <f t="shared" si="263"/>
        <v>41962.352766203709</v>
      </c>
      <c r="U3360" s="25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7">
        <f t="shared" si="261"/>
        <v>184.78</v>
      </c>
      <c r="P3361" t="s">
        <v>8269</v>
      </c>
      <c r="Q3361" s="13" t="s">
        <v>8314</v>
      </c>
      <c r="R3361" t="s">
        <v>8315</v>
      </c>
      <c r="S3361" s="17">
        <f t="shared" si="262"/>
        <v>42746.057106481487</v>
      </c>
      <c r="T3361" s="17">
        <f t="shared" si="263"/>
        <v>42791.057106481487</v>
      </c>
      <c r="U3361" s="25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7">
        <f t="shared" si="261"/>
        <v>126.72</v>
      </c>
      <c r="P3362" t="s">
        <v>8269</v>
      </c>
      <c r="Q3362" s="13" t="s">
        <v>8314</v>
      </c>
      <c r="R3362" t="s">
        <v>8315</v>
      </c>
      <c r="S3362" s="17">
        <f t="shared" si="262"/>
        <v>42697.082673611112</v>
      </c>
      <c r="T3362" s="17">
        <f t="shared" si="263"/>
        <v>42718.665972222225</v>
      </c>
      <c r="U3362" s="25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7">
        <f t="shared" si="261"/>
        <v>83.43</v>
      </c>
      <c r="P3363" t="s">
        <v>8269</v>
      </c>
      <c r="Q3363" s="13" t="s">
        <v>8314</v>
      </c>
      <c r="R3363" t="s">
        <v>8315</v>
      </c>
      <c r="S3363" s="17">
        <f t="shared" si="262"/>
        <v>41866.025347222225</v>
      </c>
      <c r="T3363" s="17">
        <f t="shared" si="263"/>
        <v>41883.665972222225</v>
      </c>
      <c r="U3363" s="25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7">
        <f t="shared" si="261"/>
        <v>54.5</v>
      </c>
      <c r="P3364" t="s">
        <v>8269</v>
      </c>
      <c r="Q3364" s="13" t="s">
        <v>8314</v>
      </c>
      <c r="R3364" t="s">
        <v>8315</v>
      </c>
      <c r="S3364" s="17">
        <f t="shared" si="262"/>
        <v>42056.091631944444</v>
      </c>
      <c r="T3364" s="17">
        <f t="shared" si="263"/>
        <v>42070.204861111109</v>
      </c>
      <c r="U3364" s="25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7">
        <f t="shared" si="261"/>
        <v>302.31</v>
      </c>
      <c r="P3365" t="s">
        <v>8269</v>
      </c>
      <c r="Q3365" s="13" t="s">
        <v>8314</v>
      </c>
      <c r="R3365" t="s">
        <v>8315</v>
      </c>
      <c r="S3365" s="17">
        <f t="shared" si="262"/>
        <v>41851.771354166667</v>
      </c>
      <c r="T3365" s="17">
        <f t="shared" si="263"/>
        <v>41870.666666666664</v>
      </c>
      <c r="U3365" s="2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7">
        <f t="shared" si="261"/>
        <v>44.14</v>
      </c>
      <c r="P3366" t="s">
        <v>8269</v>
      </c>
      <c r="Q3366" s="13" t="s">
        <v>8314</v>
      </c>
      <c r="R3366" t="s">
        <v>8315</v>
      </c>
      <c r="S3366" s="17">
        <f t="shared" si="262"/>
        <v>42422.977418981478</v>
      </c>
      <c r="T3366" s="17">
        <f t="shared" si="263"/>
        <v>42444.875</v>
      </c>
      <c r="U3366" s="25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7">
        <f t="shared" si="261"/>
        <v>866.67</v>
      </c>
      <c r="P3367" t="s">
        <v>8269</v>
      </c>
      <c r="Q3367" s="13" t="s">
        <v>8314</v>
      </c>
      <c r="R3367" t="s">
        <v>8315</v>
      </c>
      <c r="S3367" s="17">
        <f t="shared" si="262"/>
        <v>42321.101759259262</v>
      </c>
      <c r="T3367" s="17">
        <f t="shared" si="263"/>
        <v>42351.101759259262</v>
      </c>
      <c r="U3367" s="25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7">
        <f t="shared" si="261"/>
        <v>61.39</v>
      </c>
      <c r="P3368" t="s">
        <v>8269</v>
      </c>
      <c r="Q3368" s="13" t="s">
        <v>8314</v>
      </c>
      <c r="R3368" t="s">
        <v>8315</v>
      </c>
      <c r="S3368" s="17">
        <f t="shared" si="262"/>
        <v>42107.067557870367</v>
      </c>
      <c r="T3368" s="17">
        <f t="shared" si="263"/>
        <v>42137.067557870367</v>
      </c>
      <c r="U3368" s="25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7">
        <f t="shared" si="261"/>
        <v>29.67</v>
      </c>
      <c r="P3369" t="s">
        <v>8269</v>
      </c>
      <c r="Q3369" s="13" t="s">
        <v>8314</v>
      </c>
      <c r="R3369" t="s">
        <v>8315</v>
      </c>
      <c r="S3369" s="17">
        <f t="shared" si="262"/>
        <v>42192.933958333335</v>
      </c>
      <c r="T3369" s="17">
        <f t="shared" si="263"/>
        <v>42217.933958333335</v>
      </c>
      <c r="U3369" s="25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7">
        <f t="shared" si="261"/>
        <v>45.48</v>
      </c>
      <c r="P3370" t="s">
        <v>8269</v>
      </c>
      <c r="Q3370" s="13" t="s">
        <v>8314</v>
      </c>
      <c r="R3370" t="s">
        <v>8315</v>
      </c>
      <c r="S3370" s="17">
        <f t="shared" si="262"/>
        <v>41969.199756944443</v>
      </c>
      <c r="T3370" s="17">
        <f t="shared" si="263"/>
        <v>42005.208333333328</v>
      </c>
      <c r="U3370" s="25">
        <f t="shared" si="264"/>
        <v>2014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7">
        <f t="shared" si="261"/>
        <v>96.2</v>
      </c>
      <c r="P3371" t="s">
        <v>8269</v>
      </c>
      <c r="Q3371" s="13" t="s">
        <v>8314</v>
      </c>
      <c r="R3371" t="s">
        <v>8315</v>
      </c>
      <c r="S3371" s="17">
        <f t="shared" si="262"/>
        <v>42690.041435185187</v>
      </c>
      <c r="T3371" s="17">
        <f t="shared" si="263"/>
        <v>42750.041435185187</v>
      </c>
      <c r="U3371" s="25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7">
        <f t="shared" si="261"/>
        <v>67.92</v>
      </c>
      <c r="P3372" t="s">
        <v>8269</v>
      </c>
      <c r="Q3372" s="13" t="s">
        <v>8314</v>
      </c>
      <c r="R3372" t="s">
        <v>8315</v>
      </c>
      <c r="S3372" s="17">
        <f t="shared" si="262"/>
        <v>42690.334317129629</v>
      </c>
      <c r="T3372" s="17">
        <f t="shared" si="263"/>
        <v>42721.333333333328</v>
      </c>
      <c r="U3372" s="25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7">
        <f t="shared" si="261"/>
        <v>30.78</v>
      </c>
      <c r="P3373" t="s">
        <v>8269</v>
      </c>
      <c r="Q3373" s="13" t="s">
        <v>8314</v>
      </c>
      <c r="R3373" t="s">
        <v>8315</v>
      </c>
      <c r="S3373" s="17">
        <f t="shared" si="262"/>
        <v>42312.874594907407</v>
      </c>
      <c r="T3373" s="17">
        <f t="shared" si="263"/>
        <v>42340.874594907407</v>
      </c>
      <c r="U3373" s="25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7">
        <f t="shared" si="261"/>
        <v>38.33</v>
      </c>
      <c r="P3374" t="s">
        <v>8269</v>
      </c>
      <c r="Q3374" s="13" t="s">
        <v>8314</v>
      </c>
      <c r="R3374" t="s">
        <v>8315</v>
      </c>
      <c r="S3374" s="17">
        <f t="shared" si="262"/>
        <v>41855.548101851848</v>
      </c>
      <c r="T3374" s="17">
        <f t="shared" si="263"/>
        <v>41876.207638888889</v>
      </c>
      <c r="U3374" s="25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7">
        <f t="shared" si="261"/>
        <v>66.83</v>
      </c>
      <c r="P3375" t="s">
        <v>8269</v>
      </c>
      <c r="Q3375" s="13" t="s">
        <v>8314</v>
      </c>
      <c r="R3375" t="s">
        <v>8315</v>
      </c>
      <c r="S3375" s="17">
        <f t="shared" si="262"/>
        <v>42179.854629629626</v>
      </c>
      <c r="T3375" s="17">
        <f t="shared" si="263"/>
        <v>42203.666666666672</v>
      </c>
      <c r="U3375" s="2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7">
        <f t="shared" si="261"/>
        <v>71.73</v>
      </c>
      <c r="P3376" t="s">
        <v>8269</v>
      </c>
      <c r="Q3376" s="13" t="s">
        <v>8314</v>
      </c>
      <c r="R3376" t="s">
        <v>8315</v>
      </c>
      <c r="S3376" s="17">
        <f t="shared" si="262"/>
        <v>42275.731666666667</v>
      </c>
      <c r="T3376" s="17">
        <f t="shared" si="263"/>
        <v>42305.731666666667</v>
      </c>
      <c r="U3376" s="25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7">
        <f t="shared" si="261"/>
        <v>176.47</v>
      </c>
      <c r="P3377" t="s">
        <v>8269</v>
      </c>
      <c r="Q3377" s="13" t="s">
        <v>8314</v>
      </c>
      <c r="R3377" t="s">
        <v>8315</v>
      </c>
      <c r="S3377" s="17">
        <f t="shared" si="262"/>
        <v>41765.610798611109</v>
      </c>
      <c r="T3377" s="17">
        <f t="shared" si="263"/>
        <v>41777.610798611109</v>
      </c>
      <c r="U3377" s="25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7">
        <f t="shared" si="261"/>
        <v>421.11</v>
      </c>
      <c r="P3378" t="s">
        <v>8269</v>
      </c>
      <c r="Q3378" s="13" t="s">
        <v>8314</v>
      </c>
      <c r="R3378" t="s">
        <v>8315</v>
      </c>
      <c r="S3378" s="17">
        <f t="shared" si="262"/>
        <v>42059.701319444444</v>
      </c>
      <c r="T3378" s="17">
        <f t="shared" si="263"/>
        <v>42119.659652777773</v>
      </c>
      <c r="U3378" s="25">
        <f t="shared" si="264"/>
        <v>2015</v>
      </c>
    </row>
    <row r="3379" spans="1:21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7">
        <f t="shared" si="261"/>
        <v>104.99</v>
      </c>
      <c r="P3379" t="s">
        <v>8269</v>
      </c>
      <c r="Q3379" s="13" t="s">
        <v>8314</v>
      </c>
      <c r="R3379" t="s">
        <v>8315</v>
      </c>
      <c r="S3379" s="17">
        <f t="shared" si="262"/>
        <v>42053.732627314821</v>
      </c>
      <c r="T3379" s="17">
        <f t="shared" si="263"/>
        <v>42083.705555555556</v>
      </c>
      <c r="U3379" s="25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7">
        <f t="shared" si="261"/>
        <v>28.19</v>
      </c>
      <c r="P3380" t="s">
        <v>8269</v>
      </c>
      <c r="Q3380" s="13" t="s">
        <v>8314</v>
      </c>
      <c r="R3380" t="s">
        <v>8315</v>
      </c>
      <c r="S3380" s="17">
        <f t="shared" si="262"/>
        <v>41858.355393518519</v>
      </c>
      <c r="T3380" s="17">
        <f t="shared" si="263"/>
        <v>41882.547222222223</v>
      </c>
      <c r="U3380" s="25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7">
        <f t="shared" si="261"/>
        <v>54.55</v>
      </c>
      <c r="P3381" t="s">
        <v>8269</v>
      </c>
      <c r="Q3381" s="13" t="s">
        <v>8314</v>
      </c>
      <c r="R3381" t="s">
        <v>8315</v>
      </c>
      <c r="S3381" s="17">
        <f t="shared" si="262"/>
        <v>42225.513888888891</v>
      </c>
      <c r="T3381" s="17">
        <f t="shared" si="263"/>
        <v>42242.958333333328</v>
      </c>
      <c r="U3381" s="25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7">
        <f t="shared" si="261"/>
        <v>111.89</v>
      </c>
      <c r="P3382" t="s">
        <v>8269</v>
      </c>
      <c r="Q3382" s="13" t="s">
        <v>8314</v>
      </c>
      <c r="R3382" t="s">
        <v>8315</v>
      </c>
      <c r="S3382" s="17">
        <f t="shared" si="262"/>
        <v>41937.95344907407</v>
      </c>
      <c r="T3382" s="17">
        <f t="shared" si="263"/>
        <v>41972.995115740734</v>
      </c>
      <c r="U3382" s="25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7">
        <f t="shared" si="261"/>
        <v>85.21</v>
      </c>
      <c r="P3383" t="s">
        <v>8269</v>
      </c>
      <c r="Q3383" s="13" t="s">
        <v>8314</v>
      </c>
      <c r="R3383" t="s">
        <v>8315</v>
      </c>
      <c r="S3383" s="17">
        <f t="shared" si="262"/>
        <v>42044.184988425928</v>
      </c>
      <c r="T3383" s="17">
        <f t="shared" si="263"/>
        <v>42074.143321759257</v>
      </c>
      <c r="U3383" s="25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7">
        <f t="shared" si="261"/>
        <v>76.650000000000006</v>
      </c>
      <c r="P3384" t="s">
        <v>8269</v>
      </c>
      <c r="Q3384" s="13" t="s">
        <v>8314</v>
      </c>
      <c r="R3384" t="s">
        <v>8315</v>
      </c>
      <c r="S3384" s="17">
        <f t="shared" si="262"/>
        <v>42559.431203703702</v>
      </c>
      <c r="T3384" s="17">
        <f t="shared" si="263"/>
        <v>42583.957638888889</v>
      </c>
      <c r="U3384" s="25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7">
        <f t="shared" si="261"/>
        <v>65.17</v>
      </c>
      <c r="P3385" t="s">
        <v>8269</v>
      </c>
      <c r="Q3385" s="13" t="s">
        <v>8314</v>
      </c>
      <c r="R3385" t="s">
        <v>8315</v>
      </c>
      <c r="S3385" s="17">
        <f t="shared" si="262"/>
        <v>42524.782638888893</v>
      </c>
      <c r="T3385" s="17">
        <f t="shared" si="263"/>
        <v>42544.782638888893</v>
      </c>
      <c r="U3385" s="25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7">
        <f t="shared" si="261"/>
        <v>93.76</v>
      </c>
      <c r="P3386" t="s">
        <v>8269</v>
      </c>
      <c r="Q3386" s="13" t="s">
        <v>8314</v>
      </c>
      <c r="R3386" t="s">
        <v>8315</v>
      </c>
      <c r="S3386" s="17">
        <f t="shared" si="262"/>
        <v>42292.087592592594</v>
      </c>
      <c r="T3386" s="17">
        <f t="shared" si="263"/>
        <v>42329.125</v>
      </c>
      <c r="U3386" s="25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7">
        <f t="shared" si="261"/>
        <v>133.33000000000001</v>
      </c>
      <c r="P3387" t="s">
        <v>8269</v>
      </c>
      <c r="Q3387" s="13" t="s">
        <v>8314</v>
      </c>
      <c r="R3387" t="s">
        <v>8315</v>
      </c>
      <c r="S3387" s="17">
        <f t="shared" si="262"/>
        <v>41953.8675</v>
      </c>
      <c r="T3387" s="17">
        <f t="shared" si="263"/>
        <v>41983.8675</v>
      </c>
      <c r="U3387" s="25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7">
        <f t="shared" si="261"/>
        <v>51.22</v>
      </c>
      <c r="P3388" t="s">
        <v>8269</v>
      </c>
      <c r="Q3388" s="13" t="s">
        <v>8314</v>
      </c>
      <c r="R3388" t="s">
        <v>8315</v>
      </c>
      <c r="S3388" s="17">
        <f t="shared" si="262"/>
        <v>41946.644745370373</v>
      </c>
      <c r="T3388" s="17">
        <f t="shared" si="263"/>
        <v>41976.644745370373</v>
      </c>
      <c r="U3388" s="25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7">
        <f t="shared" si="261"/>
        <v>100.17</v>
      </c>
      <c r="P3389" t="s">
        <v>8269</v>
      </c>
      <c r="Q3389" s="13" t="s">
        <v>8314</v>
      </c>
      <c r="R3389" t="s">
        <v>8315</v>
      </c>
      <c r="S3389" s="17">
        <f t="shared" si="262"/>
        <v>41947.762592592589</v>
      </c>
      <c r="T3389" s="17">
        <f t="shared" si="263"/>
        <v>41987.762592592597</v>
      </c>
      <c r="U3389" s="25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7">
        <f t="shared" si="261"/>
        <v>34.6</v>
      </c>
      <c r="P3390" t="s">
        <v>8269</v>
      </c>
      <c r="Q3390" s="13" t="s">
        <v>8314</v>
      </c>
      <c r="R3390" t="s">
        <v>8315</v>
      </c>
      <c r="S3390" s="17">
        <f t="shared" si="262"/>
        <v>42143.461122685185</v>
      </c>
      <c r="T3390" s="17">
        <f t="shared" si="263"/>
        <v>42173.461122685185</v>
      </c>
      <c r="U3390" s="25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7">
        <f t="shared" si="261"/>
        <v>184.68</v>
      </c>
      <c r="P3391" t="s">
        <v>8269</v>
      </c>
      <c r="Q3391" s="13" t="s">
        <v>8314</v>
      </c>
      <c r="R3391" t="s">
        <v>8315</v>
      </c>
      <c r="S3391" s="17">
        <f t="shared" si="262"/>
        <v>42494.563449074078</v>
      </c>
      <c r="T3391" s="17">
        <f t="shared" si="263"/>
        <v>42524.563449074078</v>
      </c>
      <c r="U3391" s="25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7">
        <f t="shared" si="261"/>
        <v>69.819999999999993</v>
      </c>
      <c r="P3392" t="s">
        <v>8269</v>
      </c>
      <c r="Q3392" s="13" t="s">
        <v>8314</v>
      </c>
      <c r="R3392" t="s">
        <v>8315</v>
      </c>
      <c r="S3392" s="17">
        <f t="shared" si="262"/>
        <v>41815.774826388886</v>
      </c>
      <c r="T3392" s="17">
        <f t="shared" si="263"/>
        <v>41830.774826388886</v>
      </c>
      <c r="U3392" s="25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7">
        <f t="shared" si="261"/>
        <v>61.94</v>
      </c>
      <c r="P3393" t="s">
        <v>8269</v>
      </c>
      <c r="Q3393" s="13" t="s">
        <v>8314</v>
      </c>
      <c r="R3393" t="s">
        <v>8315</v>
      </c>
      <c r="S3393" s="17">
        <f t="shared" si="262"/>
        <v>41830.545694444445</v>
      </c>
      <c r="T3393" s="17">
        <f t="shared" si="263"/>
        <v>41859.936111111114</v>
      </c>
      <c r="U3393" s="25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7">
        <f t="shared" ref="O3394:O3457" si="266">IFERROR(ROUND(E3394/M3394,2),0)</f>
        <v>41.67</v>
      </c>
      <c r="P3394" t="s">
        <v>8269</v>
      </c>
      <c r="Q3394" s="13" t="s">
        <v>8314</v>
      </c>
      <c r="R3394" t="s">
        <v>8315</v>
      </c>
      <c r="S3394" s="17">
        <f t="shared" si="262"/>
        <v>42446.845543981486</v>
      </c>
      <c r="T3394" s="17">
        <f t="shared" si="263"/>
        <v>42496.845543981486</v>
      </c>
      <c r="U3394" s="25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7">
        <f t="shared" si="266"/>
        <v>36.07</v>
      </c>
      <c r="P3395" t="s">
        <v>8269</v>
      </c>
      <c r="Q3395" s="13" t="s">
        <v>8314</v>
      </c>
      <c r="R3395" t="s">
        <v>8315</v>
      </c>
      <c r="S3395" s="17">
        <f t="shared" ref="S3395:S3458" si="267">(((K3395/60)/60)/24)+DATE(1970,1,1)</f>
        <v>41923.921643518523</v>
      </c>
      <c r="T3395" s="17">
        <f t="shared" ref="T3395:T3458" si="268">(((J3395/60)/60)/24)+DATE(1970,1,1)</f>
        <v>41949.031944444447</v>
      </c>
      <c r="U3395" s="25">
        <f t="shared" si="264"/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7">
        <f t="shared" si="266"/>
        <v>29</v>
      </c>
      <c r="P3396" t="s">
        <v>8269</v>
      </c>
      <c r="Q3396" s="13" t="s">
        <v>8314</v>
      </c>
      <c r="R3396" t="s">
        <v>8315</v>
      </c>
      <c r="S3396" s="17">
        <f t="shared" si="267"/>
        <v>41817.59542824074</v>
      </c>
      <c r="T3396" s="17">
        <f t="shared" si="268"/>
        <v>41847.59542824074</v>
      </c>
      <c r="U3396" s="25">
        <f t="shared" ref="U3396:U3459" si="269">YEAR(S3396)</f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7">
        <f t="shared" si="266"/>
        <v>24.21</v>
      </c>
      <c r="P3397" t="s">
        <v>8269</v>
      </c>
      <c r="Q3397" s="13" t="s">
        <v>8314</v>
      </c>
      <c r="R3397" t="s">
        <v>8315</v>
      </c>
      <c r="S3397" s="17">
        <f t="shared" si="267"/>
        <v>42140.712314814817</v>
      </c>
      <c r="T3397" s="17">
        <f t="shared" si="268"/>
        <v>42154.756944444445</v>
      </c>
      <c r="U3397" s="25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7">
        <f t="shared" si="266"/>
        <v>55.89</v>
      </c>
      <c r="P3398" t="s">
        <v>8269</v>
      </c>
      <c r="Q3398" s="13" t="s">
        <v>8314</v>
      </c>
      <c r="R3398" t="s">
        <v>8315</v>
      </c>
      <c r="S3398" s="17">
        <f t="shared" si="267"/>
        <v>41764.44663194444</v>
      </c>
      <c r="T3398" s="17">
        <f t="shared" si="268"/>
        <v>41791.165972222225</v>
      </c>
      <c r="U3398" s="25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7">
        <f t="shared" si="266"/>
        <v>11.67</v>
      </c>
      <c r="P3399" t="s">
        <v>8269</v>
      </c>
      <c r="Q3399" s="13" t="s">
        <v>8314</v>
      </c>
      <c r="R3399" t="s">
        <v>8315</v>
      </c>
      <c r="S3399" s="17">
        <f t="shared" si="267"/>
        <v>42378.478344907402</v>
      </c>
      <c r="T3399" s="17">
        <f t="shared" si="268"/>
        <v>42418.916666666672</v>
      </c>
      <c r="U3399" s="25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7">
        <f t="shared" si="266"/>
        <v>68.349999999999994</v>
      </c>
      <c r="P3400" t="s">
        <v>8269</v>
      </c>
      <c r="Q3400" s="13" t="s">
        <v>8314</v>
      </c>
      <c r="R3400" t="s">
        <v>8315</v>
      </c>
      <c r="S3400" s="17">
        <f t="shared" si="267"/>
        <v>41941.75203703704</v>
      </c>
      <c r="T3400" s="17">
        <f t="shared" si="268"/>
        <v>41964.708333333328</v>
      </c>
      <c r="U3400" s="25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7">
        <f t="shared" si="266"/>
        <v>27.07</v>
      </c>
      <c r="P3401" t="s">
        <v>8269</v>
      </c>
      <c r="Q3401" s="13" t="s">
        <v>8314</v>
      </c>
      <c r="R3401" t="s">
        <v>8315</v>
      </c>
      <c r="S3401" s="17">
        <f t="shared" si="267"/>
        <v>42026.920428240745</v>
      </c>
      <c r="T3401" s="17">
        <f t="shared" si="268"/>
        <v>42056.920428240745</v>
      </c>
      <c r="U3401" s="25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7">
        <f t="shared" si="266"/>
        <v>118.13</v>
      </c>
      <c r="P3402" t="s">
        <v>8269</v>
      </c>
      <c r="Q3402" s="13" t="s">
        <v>8314</v>
      </c>
      <c r="R3402" t="s">
        <v>8315</v>
      </c>
      <c r="S3402" s="17">
        <f t="shared" si="267"/>
        <v>41834.953865740739</v>
      </c>
      <c r="T3402" s="17">
        <f t="shared" si="268"/>
        <v>41879.953865740739</v>
      </c>
      <c r="U3402" s="25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7">
        <f t="shared" si="266"/>
        <v>44.76</v>
      </c>
      <c r="P3403" t="s">
        <v>8269</v>
      </c>
      <c r="Q3403" s="13" t="s">
        <v>8314</v>
      </c>
      <c r="R3403" t="s">
        <v>8315</v>
      </c>
      <c r="S3403" s="17">
        <f t="shared" si="267"/>
        <v>42193.723912037036</v>
      </c>
      <c r="T3403" s="17">
        <f t="shared" si="268"/>
        <v>42223.723912037036</v>
      </c>
      <c r="U3403" s="25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7">
        <f t="shared" si="266"/>
        <v>99.79</v>
      </c>
      <c r="P3404" t="s">
        <v>8269</v>
      </c>
      <c r="Q3404" s="13" t="s">
        <v>8314</v>
      </c>
      <c r="R3404" t="s">
        <v>8315</v>
      </c>
      <c r="S3404" s="17">
        <f t="shared" si="267"/>
        <v>42290.61855324074</v>
      </c>
      <c r="T3404" s="17">
        <f t="shared" si="268"/>
        <v>42320.104861111111</v>
      </c>
      <c r="U3404" s="25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7">
        <f t="shared" si="266"/>
        <v>117.65</v>
      </c>
      <c r="P3405" t="s">
        <v>8269</v>
      </c>
      <c r="Q3405" s="13" t="s">
        <v>8314</v>
      </c>
      <c r="R3405" t="s">
        <v>8315</v>
      </c>
      <c r="S3405" s="17">
        <f t="shared" si="267"/>
        <v>42150.462083333332</v>
      </c>
      <c r="T3405" s="17">
        <f t="shared" si="268"/>
        <v>42180.462083333332</v>
      </c>
      <c r="U3405" s="2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7">
        <f t="shared" si="266"/>
        <v>203.33</v>
      </c>
      <c r="P3406" t="s">
        <v>8269</v>
      </c>
      <c r="Q3406" s="13" t="s">
        <v>8314</v>
      </c>
      <c r="R3406" t="s">
        <v>8315</v>
      </c>
      <c r="S3406" s="17">
        <f t="shared" si="267"/>
        <v>42152.503495370373</v>
      </c>
      <c r="T3406" s="17">
        <f t="shared" si="268"/>
        <v>42172.503495370373</v>
      </c>
      <c r="U3406" s="25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7">
        <f t="shared" si="266"/>
        <v>28.32</v>
      </c>
      <c r="P3407" t="s">
        <v>8269</v>
      </c>
      <c r="Q3407" s="13" t="s">
        <v>8314</v>
      </c>
      <c r="R3407" t="s">
        <v>8315</v>
      </c>
      <c r="S3407" s="17">
        <f t="shared" si="267"/>
        <v>42410.017199074078</v>
      </c>
      <c r="T3407" s="17">
        <f t="shared" si="268"/>
        <v>42430.999305555553</v>
      </c>
      <c r="U3407" s="25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7">
        <f t="shared" si="266"/>
        <v>110.23</v>
      </c>
      <c r="P3408" t="s">
        <v>8269</v>
      </c>
      <c r="Q3408" s="13" t="s">
        <v>8314</v>
      </c>
      <c r="R3408" t="s">
        <v>8315</v>
      </c>
      <c r="S3408" s="17">
        <f t="shared" si="267"/>
        <v>41791.492777777778</v>
      </c>
      <c r="T3408" s="17">
        <f t="shared" si="268"/>
        <v>41836.492777777778</v>
      </c>
      <c r="U3408" s="25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7">
        <f t="shared" si="266"/>
        <v>31.97</v>
      </c>
      <c r="P3409" t="s">
        <v>8269</v>
      </c>
      <c r="Q3409" s="13" t="s">
        <v>8314</v>
      </c>
      <c r="R3409" t="s">
        <v>8315</v>
      </c>
      <c r="S3409" s="17">
        <f t="shared" si="267"/>
        <v>41796.422326388885</v>
      </c>
      <c r="T3409" s="17">
        <f t="shared" si="268"/>
        <v>41826.422326388885</v>
      </c>
      <c r="U3409" s="25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7">
        <f t="shared" si="266"/>
        <v>58.61</v>
      </c>
      <c r="P3410" t="s">
        <v>8269</v>
      </c>
      <c r="Q3410" s="13" t="s">
        <v>8314</v>
      </c>
      <c r="R3410" t="s">
        <v>8315</v>
      </c>
      <c r="S3410" s="17">
        <f t="shared" si="267"/>
        <v>41808.991944444446</v>
      </c>
      <c r="T3410" s="17">
        <f t="shared" si="268"/>
        <v>41838.991944444446</v>
      </c>
      <c r="U3410" s="25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7">
        <f t="shared" si="266"/>
        <v>29.43</v>
      </c>
      <c r="P3411" t="s">
        <v>8269</v>
      </c>
      <c r="Q3411" s="13" t="s">
        <v>8314</v>
      </c>
      <c r="R3411" t="s">
        <v>8315</v>
      </c>
      <c r="S3411" s="17">
        <f t="shared" si="267"/>
        <v>42544.814328703709</v>
      </c>
      <c r="T3411" s="17">
        <f t="shared" si="268"/>
        <v>42582.873611111107</v>
      </c>
      <c r="U3411" s="25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7">
        <f t="shared" si="266"/>
        <v>81.38</v>
      </c>
      <c r="P3412" t="s">
        <v>8269</v>
      </c>
      <c r="Q3412" s="13" t="s">
        <v>8314</v>
      </c>
      <c r="R3412" t="s">
        <v>8315</v>
      </c>
      <c r="S3412" s="17">
        <f t="shared" si="267"/>
        <v>42500.041550925926</v>
      </c>
      <c r="T3412" s="17">
        <f t="shared" si="268"/>
        <v>42527.291666666672</v>
      </c>
      <c r="U3412" s="25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7">
        <f t="shared" si="266"/>
        <v>199.17</v>
      </c>
      <c r="P3413" t="s">
        <v>8269</v>
      </c>
      <c r="Q3413" s="13" t="s">
        <v>8314</v>
      </c>
      <c r="R3413" t="s">
        <v>8315</v>
      </c>
      <c r="S3413" s="17">
        <f t="shared" si="267"/>
        <v>42265.022824074069</v>
      </c>
      <c r="T3413" s="17">
        <f t="shared" si="268"/>
        <v>42285.022824074069</v>
      </c>
      <c r="U3413" s="25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7">
        <f t="shared" si="266"/>
        <v>115.38</v>
      </c>
      <c r="P3414" t="s">
        <v>8269</v>
      </c>
      <c r="Q3414" s="13" t="s">
        <v>8314</v>
      </c>
      <c r="R3414" t="s">
        <v>8315</v>
      </c>
      <c r="S3414" s="17">
        <f t="shared" si="267"/>
        <v>41879.959050925929</v>
      </c>
      <c r="T3414" s="17">
        <f t="shared" si="268"/>
        <v>41909.959050925929</v>
      </c>
      <c r="U3414" s="25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7">
        <f t="shared" si="266"/>
        <v>46.43</v>
      </c>
      <c r="P3415" t="s">
        <v>8269</v>
      </c>
      <c r="Q3415" s="13" t="s">
        <v>8314</v>
      </c>
      <c r="R3415" t="s">
        <v>8315</v>
      </c>
      <c r="S3415" s="17">
        <f t="shared" si="267"/>
        <v>42053.733078703706</v>
      </c>
      <c r="T3415" s="17">
        <f t="shared" si="268"/>
        <v>42063.207638888889</v>
      </c>
      <c r="U3415" s="2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7">
        <f t="shared" si="266"/>
        <v>70.569999999999993</v>
      </c>
      <c r="P3416" t="s">
        <v>8269</v>
      </c>
      <c r="Q3416" s="13" t="s">
        <v>8314</v>
      </c>
      <c r="R3416" t="s">
        <v>8315</v>
      </c>
      <c r="S3416" s="17">
        <f t="shared" si="267"/>
        <v>42675.832465277781</v>
      </c>
      <c r="T3416" s="17">
        <f t="shared" si="268"/>
        <v>42705.332638888889</v>
      </c>
      <c r="U3416" s="25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7">
        <f t="shared" si="266"/>
        <v>22.22</v>
      </c>
      <c r="P3417" t="s">
        <v>8269</v>
      </c>
      <c r="Q3417" s="13" t="s">
        <v>8314</v>
      </c>
      <c r="R3417" t="s">
        <v>8315</v>
      </c>
      <c r="S3417" s="17">
        <f t="shared" si="267"/>
        <v>42467.144166666665</v>
      </c>
      <c r="T3417" s="17">
        <f t="shared" si="268"/>
        <v>42477.979166666672</v>
      </c>
      <c r="U3417" s="25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7">
        <f t="shared" si="266"/>
        <v>159.47</v>
      </c>
      <c r="P3418" t="s">
        <v>8269</v>
      </c>
      <c r="Q3418" s="13" t="s">
        <v>8314</v>
      </c>
      <c r="R3418" t="s">
        <v>8315</v>
      </c>
      <c r="S3418" s="17">
        <f t="shared" si="267"/>
        <v>42089.412557870368</v>
      </c>
      <c r="T3418" s="17">
        <f t="shared" si="268"/>
        <v>42117.770833333328</v>
      </c>
      <c r="U3418" s="25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7">
        <f t="shared" si="266"/>
        <v>37.78</v>
      </c>
      <c r="P3419" t="s">
        <v>8269</v>
      </c>
      <c r="Q3419" s="13" t="s">
        <v>8314</v>
      </c>
      <c r="R3419" t="s">
        <v>8315</v>
      </c>
      <c r="S3419" s="17">
        <f t="shared" si="267"/>
        <v>41894.91375</v>
      </c>
      <c r="T3419" s="17">
        <f t="shared" si="268"/>
        <v>41938.029861111114</v>
      </c>
      <c r="U3419" s="25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7">
        <f t="shared" si="266"/>
        <v>72.05</v>
      </c>
      <c r="P3420" t="s">
        <v>8269</v>
      </c>
      <c r="Q3420" s="13" t="s">
        <v>8314</v>
      </c>
      <c r="R3420" t="s">
        <v>8315</v>
      </c>
      <c r="S3420" s="17">
        <f t="shared" si="267"/>
        <v>41752.83457175926</v>
      </c>
      <c r="T3420" s="17">
        <f t="shared" si="268"/>
        <v>41782.83457175926</v>
      </c>
      <c r="U3420" s="25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7">
        <f t="shared" si="266"/>
        <v>63.7</v>
      </c>
      <c r="P3421" t="s">
        <v>8269</v>
      </c>
      <c r="Q3421" s="13" t="s">
        <v>8314</v>
      </c>
      <c r="R3421" t="s">
        <v>8315</v>
      </c>
      <c r="S3421" s="17">
        <f t="shared" si="267"/>
        <v>42448.821585648147</v>
      </c>
      <c r="T3421" s="17">
        <f t="shared" si="268"/>
        <v>42466.895833333328</v>
      </c>
      <c r="U3421" s="25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7">
        <f t="shared" si="266"/>
        <v>28.41</v>
      </c>
      <c r="P3422" t="s">
        <v>8269</v>
      </c>
      <c r="Q3422" s="13" t="s">
        <v>8314</v>
      </c>
      <c r="R3422" t="s">
        <v>8315</v>
      </c>
      <c r="S3422" s="17">
        <f t="shared" si="267"/>
        <v>42405.090300925927</v>
      </c>
      <c r="T3422" s="17">
        <f t="shared" si="268"/>
        <v>42414</v>
      </c>
      <c r="U3422" s="25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7">
        <f t="shared" si="266"/>
        <v>103.21</v>
      </c>
      <c r="P3423" t="s">
        <v>8269</v>
      </c>
      <c r="Q3423" s="13" t="s">
        <v>8314</v>
      </c>
      <c r="R3423" t="s">
        <v>8315</v>
      </c>
      <c r="S3423" s="17">
        <f t="shared" si="267"/>
        <v>42037.791238425925</v>
      </c>
      <c r="T3423" s="17">
        <f t="shared" si="268"/>
        <v>42067.791238425925</v>
      </c>
      <c r="U3423" s="25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7">
        <f t="shared" si="266"/>
        <v>71.150000000000006</v>
      </c>
      <c r="P3424" t="s">
        <v>8269</v>
      </c>
      <c r="Q3424" s="13" t="s">
        <v>8314</v>
      </c>
      <c r="R3424" t="s">
        <v>8315</v>
      </c>
      <c r="S3424" s="17">
        <f t="shared" si="267"/>
        <v>42323.562222222223</v>
      </c>
      <c r="T3424" s="17">
        <f t="shared" si="268"/>
        <v>42352</v>
      </c>
      <c r="U3424" s="25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7">
        <f t="shared" si="266"/>
        <v>35</v>
      </c>
      <c r="P3425" t="s">
        <v>8269</v>
      </c>
      <c r="Q3425" s="13" t="s">
        <v>8314</v>
      </c>
      <c r="R3425" t="s">
        <v>8315</v>
      </c>
      <c r="S3425" s="17">
        <f t="shared" si="267"/>
        <v>42088.911354166667</v>
      </c>
      <c r="T3425" s="17">
        <f t="shared" si="268"/>
        <v>42118.911354166667</v>
      </c>
      <c r="U3425" s="25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7">
        <f t="shared" si="266"/>
        <v>81.78</v>
      </c>
      <c r="P3426" t="s">
        <v>8269</v>
      </c>
      <c r="Q3426" s="13" t="s">
        <v>8314</v>
      </c>
      <c r="R3426" t="s">
        <v>8315</v>
      </c>
      <c r="S3426" s="17">
        <f t="shared" si="267"/>
        <v>42018.676898148144</v>
      </c>
      <c r="T3426" s="17">
        <f t="shared" si="268"/>
        <v>42040.290972222225</v>
      </c>
      <c r="U3426" s="25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7">
        <f t="shared" si="266"/>
        <v>297.02999999999997</v>
      </c>
      <c r="P3427" t="s">
        <v>8269</v>
      </c>
      <c r="Q3427" s="13" t="s">
        <v>8314</v>
      </c>
      <c r="R3427" t="s">
        <v>8315</v>
      </c>
      <c r="S3427" s="17">
        <f t="shared" si="267"/>
        <v>41884.617314814815</v>
      </c>
      <c r="T3427" s="17">
        <f t="shared" si="268"/>
        <v>41916.617314814815</v>
      </c>
      <c r="U3427" s="25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7">
        <f t="shared" si="266"/>
        <v>46.61</v>
      </c>
      <c r="P3428" t="s">
        <v>8269</v>
      </c>
      <c r="Q3428" s="13" t="s">
        <v>8314</v>
      </c>
      <c r="R3428" t="s">
        <v>8315</v>
      </c>
      <c r="S3428" s="17">
        <f t="shared" si="267"/>
        <v>41884.056747685187</v>
      </c>
      <c r="T3428" s="17">
        <f t="shared" si="268"/>
        <v>41903.083333333336</v>
      </c>
      <c r="U3428" s="25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7">
        <f t="shared" si="266"/>
        <v>51.72</v>
      </c>
      <c r="P3429" t="s">
        <v>8269</v>
      </c>
      <c r="Q3429" s="13" t="s">
        <v>8314</v>
      </c>
      <c r="R3429" t="s">
        <v>8315</v>
      </c>
      <c r="S3429" s="17">
        <f t="shared" si="267"/>
        <v>41792.645277777774</v>
      </c>
      <c r="T3429" s="17">
        <f t="shared" si="268"/>
        <v>41822.645277777774</v>
      </c>
      <c r="U3429" s="25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7">
        <f t="shared" si="266"/>
        <v>40.29</v>
      </c>
      <c r="P3430" t="s">
        <v>8269</v>
      </c>
      <c r="Q3430" s="13" t="s">
        <v>8314</v>
      </c>
      <c r="R3430" t="s">
        <v>8315</v>
      </c>
      <c r="S3430" s="17">
        <f t="shared" si="267"/>
        <v>42038.720451388886</v>
      </c>
      <c r="T3430" s="17">
        <f t="shared" si="268"/>
        <v>42063.708333333328</v>
      </c>
      <c r="U3430" s="25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7">
        <f t="shared" si="266"/>
        <v>16.25</v>
      </c>
      <c r="P3431" t="s">
        <v>8269</v>
      </c>
      <c r="Q3431" s="13" t="s">
        <v>8314</v>
      </c>
      <c r="R3431" t="s">
        <v>8315</v>
      </c>
      <c r="S3431" s="17">
        <f t="shared" si="267"/>
        <v>42662.021539351852</v>
      </c>
      <c r="T3431" s="17">
        <f t="shared" si="268"/>
        <v>42676.021539351852</v>
      </c>
      <c r="U3431" s="25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7">
        <f t="shared" si="266"/>
        <v>30.15</v>
      </c>
      <c r="P3432" t="s">
        <v>8269</v>
      </c>
      <c r="Q3432" s="13" t="s">
        <v>8314</v>
      </c>
      <c r="R3432" t="s">
        <v>8315</v>
      </c>
      <c r="S3432" s="17">
        <f t="shared" si="267"/>
        <v>41820.945613425924</v>
      </c>
      <c r="T3432" s="17">
        <f t="shared" si="268"/>
        <v>41850.945613425924</v>
      </c>
      <c r="U3432" s="25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7">
        <f t="shared" si="266"/>
        <v>95.24</v>
      </c>
      <c r="P3433" t="s">
        <v>8269</v>
      </c>
      <c r="Q3433" s="13" t="s">
        <v>8314</v>
      </c>
      <c r="R3433" t="s">
        <v>8315</v>
      </c>
      <c r="S3433" s="17">
        <f t="shared" si="267"/>
        <v>41839.730937500004</v>
      </c>
      <c r="T3433" s="17">
        <f t="shared" si="268"/>
        <v>41869.730937500004</v>
      </c>
      <c r="U3433" s="25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7">
        <f t="shared" si="266"/>
        <v>52.21</v>
      </c>
      <c r="P3434" t="s">
        <v>8269</v>
      </c>
      <c r="Q3434" s="13" t="s">
        <v>8314</v>
      </c>
      <c r="R3434" t="s">
        <v>8315</v>
      </c>
      <c r="S3434" s="17">
        <f t="shared" si="267"/>
        <v>42380.581180555557</v>
      </c>
      <c r="T3434" s="17">
        <f t="shared" si="268"/>
        <v>42405.916666666672</v>
      </c>
      <c r="U3434" s="25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7">
        <f t="shared" si="266"/>
        <v>134.15</v>
      </c>
      <c r="P3435" t="s">
        <v>8269</v>
      </c>
      <c r="Q3435" s="13" t="s">
        <v>8314</v>
      </c>
      <c r="R3435" t="s">
        <v>8315</v>
      </c>
      <c r="S3435" s="17">
        <f t="shared" si="267"/>
        <v>41776.063136574077</v>
      </c>
      <c r="T3435" s="17">
        <f t="shared" si="268"/>
        <v>41807.125</v>
      </c>
      <c r="U3435" s="2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7">
        <f t="shared" si="266"/>
        <v>62.83</v>
      </c>
      <c r="P3436" t="s">
        <v>8269</v>
      </c>
      <c r="Q3436" s="13" t="s">
        <v>8314</v>
      </c>
      <c r="R3436" t="s">
        <v>8315</v>
      </c>
      <c r="S3436" s="17">
        <f t="shared" si="267"/>
        <v>41800.380428240744</v>
      </c>
      <c r="T3436" s="17">
        <f t="shared" si="268"/>
        <v>41830.380428240744</v>
      </c>
      <c r="U3436" s="25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7">
        <f t="shared" si="266"/>
        <v>58.95</v>
      </c>
      <c r="P3437" t="s">
        <v>8269</v>
      </c>
      <c r="Q3437" s="13" t="s">
        <v>8314</v>
      </c>
      <c r="R3437" t="s">
        <v>8315</v>
      </c>
      <c r="S3437" s="17">
        <f t="shared" si="267"/>
        <v>42572.61681712963</v>
      </c>
      <c r="T3437" s="17">
        <f t="shared" si="268"/>
        <v>42589.125</v>
      </c>
      <c r="U3437" s="25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7">
        <f t="shared" si="266"/>
        <v>143.11000000000001</v>
      </c>
      <c r="P3438" t="s">
        <v>8269</v>
      </c>
      <c r="Q3438" s="13" t="s">
        <v>8314</v>
      </c>
      <c r="R3438" t="s">
        <v>8315</v>
      </c>
      <c r="S3438" s="17">
        <f t="shared" si="267"/>
        <v>41851.541585648149</v>
      </c>
      <c r="T3438" s="17">
        <f t="shared" si="268"/>
        <v>41872.686111111114</v>
      </c>
      <c r="U3438" s="25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7">
        <f t="shared" si="266"/>
        <v>84.17</v>
      </c>
      <c r="P3439" t="s">
        <v>8269</v>
      </c>
      <c r="Q3439" s="13" t="s">
        <v>8314</v>
      </c>
      <c r="R3439" t="s">
        <v>8315</v>
      </c>
      <c r="S3439" s="17">
        <f t="shared" si="267"/>
        <v>42205.710879629631</v>
      </c>
      <c r="T3439" s="17">
        <f t="shared" si="268"/>
        <v>42235.710879629631</v>
      </c>
      <c r="U3439" s="25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7">
        <f t="shared" si="266"/>
        <v>186.07</v>
      </c>
      <c r="P3440" t="s">
        <v>8269</v>
      </c>
      <c r="Q3440" s="13" t="s">
        <v>8314</v>
      </c>
      <c r="R3440" t="s">
        <v>8315</v>
      </c>
      <c r="S3440" s="17">
        <f t="shared" si="267"/>
        <v>42100.927858796291</v>
      </c>
      <c r="T3440" s="17">
        <f t="shared" si="268"/>
        <v>42126.875</v>
      </c>
      <c r="U3440" s="25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7">
        <f t="shared" si="266"/>
        <v>89.79</v>
      </c>
      <c r="P3441" t="s">
        <v>8269</v>
      </c>
      <c r="Q3441" s="13" t="s">
        <v>8314</v>
      </c>
      <c r="R3441" t="s">
        <v>8315</v>
      </c>
      <c r="S3441" s="17">
        <f t="shared" si="267"/>
        <v>42374.911226851851</v>
      </c>
      <c r="T3441" s="17">
        <f t="shared" si="268"/>
        <v>42388.207638888889</v>
      </c>
      <c r="U3441" s="25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7">
        <f t="shared" si="266"/>
        <v>64.16</v>
      </c>
      <c r="P3442" t="s">
        <v>8269</v>
      </c>
      <c r="Q3442" s="13" t="s">
        <v>8314</v>
      </c>
      <c r="R3442" t="s">
        <v>8315</v>
      </c>
      <c r="S3442" s="17">
        <f t="shared" si="267"/>
        <v>41809.12300925926</v>
      </c>
      <c r="T3442" s="17">
        <f t="shared" si="268"/>
        <v>41831.677083333336</v>
      </c>
      <c r="U3442" s="25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7">
        <f t="shared" si="266"/>
        <v>59.65</v>
      </c>
      <c r="P3443" t="s">
        <v>8269</v>
      </c>
      <c r="Q3443" s="13" t="s">
        <v>8314</v>
      </c>
      <c r="R3443" t="s">
        <v>8315</v>
      </c>
      <c r="S3443" s="17">
        <f t="shared" si="267"/>
        <v>42294.429641203707</v>
      </c>
      <c r="T3443" s="17">
        <f t="shared" si="268"/>
        <v>42321.845138888893</v>
      </c>
      <c r="U3443" s="25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7">
        <f t="shared" si="266"/>
        <v>31.25</v>
      </c>
      <c r="P3444" t="s">
        <v>8269</v>
      </c>
      <c r="Q3444" s="13" t="s">
        <v>8314</v>
      </c>
      <c r="R3444" t="s">
        <v>8315</v>
      </c>
      <c r="S3444" s="17">
        <f t="shared" si="267"/>
        <v>42124.841111111105</v>
      </c>
      <c r="T3444" s="17">
        <f t="shared" si="268"/>
        <v>42154.841111111105</v>
      </c>
      <c r="U3444" s="25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7">
        <f t="shared" si="266"/>
        <v>41.22</v>
      </c>
      <c r="P3445" t="s">
        <v>8269</v>
      </c>
      <c r="Q3445" s="13" t="s">
        <v>8314</v>
      </c>
      <c r="R3445" t="s">
        <v>8315</v>
      </c>
      <c r="S3445" s="17">
        <f t="shared" si="267"/>
        <v>41861.524837962963</v>
      </c>
      <c r="T3445" s="17">
        <f t="shared" si="268"/>
        <v>41891.524837962963</v>
      </c>
      <c r="U3445" s="2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7">
        <f t="shared" si="266"/>
        <v>43.35</v>
      </c>
      <c r="P3446" t="s">
        <v>8269</v>
      </c>
      <c r="Q3446" s="13" t="s">
        <v>8314</v>
      </c>
      <c r="R3446" t="s">
        <v>8315</v>
      </c>
      <c r="S3446" s="17">
        <f t="shared" si="267"/>
        <v>42521.291504629626</v>
      </c>
      <c r="T3446" s="17">
        <f t="shared" si="268"/>
        <v>42529.582638888889</v>
      </c>
      <c r="U3446" s="25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7">
        <f t="shared" si="266"/>
        <v>64.52</v>
      </c>
      <c r="P3447" t="s">
        <v>8269</v>
      </c>
      <c r="Q3447" s="13" t="s">
        <v>8314</v>
      </c>
      <c r="R3447" t="s">
        <v>8315</v>
      </c>
      <c r="S3447" s="17">
        <f t="shared" si="267"/>
        <v>42272.530509259261</v>
      </c>
      <c r="T3447" s="17">
        <f t="shared" si="268"/>
        <v>42300.530509259261</v>
      </c>
      <c r="U3447" s="25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7">
        <f t="shared" si="266"/>
        <v>43.28</v>
      </c>
      <c r="P3448" t="s">
        <v>8269</v>
      </c>
      <c r="Q3448" s="13" t="s">
        <v>8314</v>
      </c>
      <c r="R3448" t="s">
        <v>8315</v>
      </c>
      <c r="S3448" s="17">
        <f t="shared" si="267"/>
        <v>42016.832465277781</v>
      </c>
      <c r="T3448" s="17">
        <f t="shared" si="268"/>
        <v>42040.513888888891</v>
      </c>
      <c r="U3448" s="25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7">
        <f t="shared" si="266"/>
        <v>77</v>
      </c>
      <c r="P3449" t="s">
        <v>8269</v>
      </c>
      <c r="Q3449" s="13" t="s">
        <v>8314</v>
      </c>
      <c r="R3449" t="s">
        <v>8315</v>
      </c>
      <c r="S3449" s="17">
        <f t="shared" si="267"/>
        <v>42402.889027777783</v>
      </c>
      <c r="T3449" s="17">
        <f t="shared" si="268"/>
        <v>42447.847361111111</v>
      </c>
      <c r="U3449" s="25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7">
        <f t="shared" si="266"/>
        <v>51.22</v>
      </c>
      <c r="P3450" t="s">
        <v>8269</v>
      </c>
      <c r="Q3450" s="13" t="s">
        <v>8314</v>
      </c>
      <c r="R3450" t="s">
        <v>8315</v>
      </c>
      <c r="S3450" s="17">
        <f t="shared" si="267"/>
        <v>41960.119085648148</v>
      </c>
      <c r="T3450" s="17">
        <f t="shared" si="268"/>
        <v>41990.119085648148</v>
      </c>
      <c r="U3450" s="25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7">
        <f t="shared" si="266"/>
        <v>68.25</v>
      </c>
      <c r="P3451" t="s">
        <v>8269</v>
      </c>
      <c r="Q3451" s="13" t="s">
        <v>8314</v>
      </c>
      <c r="R3451" t="s">
        <v>8315</v>
      </c>
      <c r="S3451" s="17">
        <f t="shared" si="267"/>
        <v>42532.052523148144</v>
      </c>
      <c r="T3451" s="17">
        <f t="shared" si="268"/>
        <v>42560.166666666672</v>
      </c>
      <c r="U3451" s="25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7">
        <f t="shared" si="266"/>
        <v>19.489999999999998</v>
      </c>
      <c r="P3452" t="s">
        <v>8269</v>
      </c>
      <c r="Q3452" s="13" t="s">
        <v>8314</v>
      </c>
      <c r="R3452" t="s">
        <v>8315</v>
      </c>
      <c r="S3452" s="17">
        <f t="shared" si="267"/>
        <v>42036.704525462963</v>
      </c>
      <c r="T3452" s="17">
        <f t="shared" si="268"/>
        <v>42096.662858796291</v>
      </c>
      <c r="U3452" s="25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7">
        <f t="shared" si="266"/>
        <v>41.13</v>
      </c>
      <c r="P3453" t="s">
        <v>8269</v>
      </c>
      <c r="Q3453" s="13" t="s">
        <v>8314</v>
      </c>
      <c r="R3453" t="s">
        <v>8315</v>
      </c>
      <c r="S3453" s="17">
        <f t="shared" si="267"/>
        <v>42088.723692129628</v>
      </c>
      <c r="T3453" s="17">
        <f t="shared" si="268"/>
        <v>42115.723692129628</v>
      </c>
      <c r="U3453" s="25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7">
        <f t="shared" si="266"/>
        <v>41.41</v>
      </c>
      <c r="P3454" t="s">
        <v>8269</v>
      </c>
      <c r="Q3454" s="13" t="s">
        <v>8314</v>
      </c>
      <c r="R3454" t="s">
        <v>8315</v>
      </c>
      <c r="S3454" s="17">
        <f t="shared" si="267"/>
        <v>41820.639189814814</v>
      </c>
      <c r="T3454" s="17">
        <f t="shared" si="268"/>
        <v>41843.165972222225</v>
      </c>
      <c r="U3454" s="25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7">
        <f t="shared" si="266"/>
        <v>27.5</v>
      </c>
      <c r="P3455" t="s">
        <v>8269</v>
      </c>
      <c r="Q3455" s="13" t="s">
        <v>8314</v>
      </c>
      <c r="R3455" t="s">
        <v>8315</v>
      </c>
      <c r="S3455" s="17">
        <f t="shared" si="267"/>
        <v>42535.97865740741</v>
      </c>
      <c r="T3455" s="17">
        <f t="shared" si="268"/>
        <v>42595.97865740741</v>
      </c>
      <c r="U3455" s="2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7">
        <f t="shared" si="266"/>
        <v>33.57</v>
      </c>
      <c r="P3456" t="s">
        <v>8269</v>
      </c>
      <c r="Q3456" s="13" t="s">
        <v>8314</v>
      </c>
      <c r="R3456" t="s">
        <v>8315</v>
      </c>
      <c r="S3456" s="17">
        <f t="shared" si="267"/>
        <v>41821.698599537034</v>
      </c>
      <c r="T3456" s="17">
        <f t="shared" si="268"/>
        <v>41851.698599537034</v>
      </c>
      <c r="U3456" s="25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7">
        <f t="shared" si="266"/>
        <v>145.87</v>
      </c>
      <c r="P3457" t="s">
        <v>8269</v>
      </c>
      <c r="Q3457" s="13" t="s">
        <v>8314</v>
      </c>
      <c r="R3457" t="s">
        <v>8315</v>
      </c>
      <c r="S3457" s="17">
        <f t="shared" si="267"/>
        <v>42626.7503125</v>
      </c>
      <c r="T3457" s="17">
        <f t="shared" si="268"/>
        <v>42656.7503125</v>
      </c>
      <c r="U3457" s="25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7">
        <f t="shared" ref="O3458:O3521" si="271">IFERROR(ROUND(E3458/M3458,2),0)</f>
        <v>358.69</v>
      </c>
      <c r="P3458" t="s">
        <v>8269</v>
      </c>
      <c r="Q3458" s="13" t="s">
        <v>8314</v>
      </c>
      <c r="R3458" t="s">
        <v>8315</v>
      </c>
      <c r="S3458" s="17">
        <f t="shared" si="267"/>
        <v>41821.205636574072</v>
      </c>
      <c r="T3458" s="17">
        <f t="shared" si="268"/>
        <v>41852.290972222225</v>
      </c>
      <c r="U3458" s="25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7">
        <f t="shared" si="271"/>
        <v>50.98</v>
      </c>
      <c r="P3459" t="s">
        <v>8269</v>
      </c>
      <c r="Q3459" s="13" t="s">
        <v>8314</v>
      </c>
      <c r="R3459" t="s">
        <v>8315</v>
      </c>
      <c r="S3459" s="17">
        <f t="shared" ref="S3459:S3522" si="272">(((K3459/60)/60)/24)+DATE(1970,1,1)</f>
        <v>42016.706678240742</v>
      </c>
      <c r="T3459" s="17">
        <f t="shared" ref="T3459:T3522" si="273">(((J3459/60)/60)/24)+DATE(1970,1,1)</f>
        <v>42047.249305555553</v>
      </c>
      <c r="U3459" s="25">
        <f t="shared" si="269"/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7">
        <f t="shared" si="271"/>
        <v>45.04</v>
      </c>
      <c r="P3460" t="s">
        <v>8269</v>
      </c>
      <c r="Q3460" s="13" t="s">
        <v>8314</v>
      </c>
      <c r="R3460" t="s">
        <v>8315</v>
      </c>
      <c r="S3460" s="17">
        <f t="shared" si="272"/>
        <v>42011.202581018515</v>
      </c>
      <c r="T3460" s="17">
        <f t="shared" si="273"/>
        <v>42038.185416666667</v>
      </c>
      <c r="U3460" s="25">
        <f t="shared" ref="U3460:U3523" si="274">YEAR(S3460)</f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7">
        <f t="shared" si="271"/>
        <v>17.53</v>
      </c>
      <c r="P3461" t="s">
        <v>8269</v>
      </c>
      <c r="Q3461" s="13" t="s">
        <v>8314</v>
      </c>
      <c r="R3461" t="s">
        <v>8315</v>
      </c>
      <c r="S3461" s="17">
        <f t="shared" si="272"/>
        <v>42480.479861111111</v>
      </c>
      <c r="T3461" s="17">
        <f t="shared" si="273"/>
        <v>42510.479861111111</v>
      </c>
      <c r="U3461" s="25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7">
        <f t="shared" si="271"/>
        <v>50</v>
      </c>
      <c r="P3462" t="s">
        <v>8269</v>
      </c>
      <c r="Q3462" s="13" t="s">
        <v>8314</v>
      </c>
      <c r="R3462" t="s">
        <v>8315</v>
      </c>
      <c r="S3462" s="17">
        <f t="shared" si="272"/>
        <v>41852.527222222219</v>
      </c>
      <c r="T3462" s="17">
        <f t="shared" si="273"/>
        <v>41866.527222222219</v>
      </c>
      <c r="U3462" s="25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7">
        <f t="shared" si="271"/>
        <v>57.92</v>
      </c>
      <c r="P3463" t="s">
        <v>8269</v>
      </c>
      <c r="Q3463" s="13" t="s">
        <v>8314</v>
      </c>
      <c r="R3463" t="s">
        <v>8315</v>
      </c>
      <c r="S3463" s="17">
        <f t="shared" si="272"/>
        <v>42643.632858796293</v>
      </c>
      <c r="T3463" s="17">
        <f t="shared" si="273"/>
        <v>42672.125</v>
      </c>
      <c r="U3463" s="25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7">
        <f t="shared" si="271"/>
        <v>29.71</v>
      </c>
      <c r="P3464" t="s">
        <v>8269</v>
      </c>
      <c r="Q3464" s="13" t="s">
        <v>8314</v>
      </c>
      <c r="R3464" t="s">
        <v>8315</v>
      </c>
      <c r="S3464" s="17">
        <f t="shared" si="272"/>
        <v>42179.898472222223</v>
      </c>
      <c r="T3464" s="17">
        <f t="shared" si="273"/>
        <v>42195.75</v>
      </c>
      <c r="U3464" s="25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7">
        <f t="shared" si="271"/>
        <v>90.68</v>
      </c>
      <c r="P3465" t="s">
        <v>8269</v>
      </c>
      <c r="Q3465" s="13" t="s">
        <v>8314</v>
      </c>
      <c r="R3465" t="s">
        <v>8315</v>
      </c>
      <c r="S3465" s="17">
        <f t="shared" si="272"/>
        <v>42612.918807870374</v>
      </c>
      <c r="T3465" s="17">
        <f t="shared" si="273"/>
        <v>42654.165972222225</v>
      </c>
      <c r="U3465" s="25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7">
        <f t="shared" si="271"/>
        <v>55.01</v>
      </c>
      <c r="P3466" t="s">
        <v>8269</v>
      </c>
      <c r="Q3466" s="13" t="s">
        <v>8314</v>
      </c>
      <c r="R3466" t="s">
        <v>8315</v>
      </c>
      <c r="S3466" s="17">
        <f t="shared" si="272"/>
        <v>42575.130057870367</v>
      </c>
      <c r="T3466" s="17">
        <f t="shared" si="273"/>
        <v>42605.130057870367</v>
      </c>
      <c r="U3466" s="25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7">
        <f t="shared" si="271"/>
        <v>57.22</v>
      </c>
      <c r="P3467" t="s">
        <v>8269</v>
      </c>
      <c r="Q3467" s="13" t="s">
        <v>8314</v>
      </c>
      <c r="R3467" t="s">
        <v>8315</v>
      </c>
      <c r="S3467" s="17">
        <f t="shared" si="272"/>
        <v>42200.625833333332</v>
      </c>
      <c r="T3467" s="17">
        <f t="shared" si="273"/>
        <v>42225.666666666672</v>
      </c>
      <c r="U3467" s="25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7">
        <f t="shared" si="271"/>
        <v>72.95</v>
      </c>
      <c r="P3468" t="s">
        <v>8269</v>
      </c>
      <c r="Q3468" s="13" t="s">
        <v>8314</v>
      </c>
      <c r="R3468" t="s">
        <v>8315</v>
      </c>
      <c r="S3468" s="17">
        <f t="shared" si="272"/>
        <v>42420.019097222219</v>
      </c>
      <c r="T3468" s="17">
        <f t="shared" si="273"/>
        <v>42479.977430555555</v>
      </c>
      <c r="U3468" s="25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7">
        <f t="shared" si="271"/>
        <v>64.47</v>
      </c>
      <c r="P3469" t="s">
        <v>8269</v>
      </c>
      <c r="Q3469" s="13" t="s">
        <v>8314</v>
      </c>
      <c r="R3469" t="s">
        <v>8315</v>
      </c>
      <c r="S3469" s="17">
        <f t="shared" si="272"/>
        <v>42053.671666666662</v>
      </c>
      <c r="T3469" s="17">
        <f t="shared" si="273"/>
        <v>42083.630000000005</v>
      </c>
      <c r="U3469" s="25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7">
        <f t="shared" si="271"/>
        <v>716.35</v>
      </c>
      <c r="P3470" t="s">
        <v>8269</v>
      </c>
      <c r="Q3470" s="13" t="s">
        <v>8314</v>
      </c>
      <c r="R3470" t="s">
        <v>8315</v>
      </c>
      <c r="S3470" s="17">
        <f t="shared" si="272"/>
        <v>42605.765381944439</v>
      </c>
      <c r="T3470" s="17">
        <f t="shared" si="273"/>
        <v>42634.125</v>
      </c>
      <c r="U3470" s="25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7">
        <f t="shared" si="271"/>
        <v>50.4</v>
      </c>
      <c r="P3471" t="s">
        <v>8269</v>
      </c>
      <c r="Q3471" s="13" t="s">
        <v>8314</v>
      </c>
      <c r="R3471" t="s">
        <v>8315</v>
      </c>
      <c r="S3471" s="17">
        <f t="shared" si="272"/>
        <v>42458.641724537039</v>
      </c>
      <c r="T3471" s="17">
        <f t="shared" si="273"/>
        <v>42488.641724537039</v>
      </c>
      <c r="U3471" s="25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7">
        <f t="shared" si="271"/>
        <v>41.67</v>
      </c>
      <c r="P3472" t="s">
        <v>8269</v>
      </c>
      <c r="Q3472" s="13" t="s">
        <v>8314</v>
      </c>
      <c r="R3472" t="s">
        <v>8315</v>
      </c>
      <c r="S3472" s="17">
        <f t="shared" si="272"/>
        <v>42529.022013888884</v>
      </c>
      <c r="T3472" s="17">
        <f t="shared" si="273"/>
        <v>42566.901388888888</v>
      </c>
      <c r="U3472" s="25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7">
        <f t="shared" si="271"/>
        <v>35.770000000000003</v>
      </c>
      <c r="P3473" t="s">
        <v>8269</v>
      </c>
      <c r="Q3473" s="13" t="s">
        <v>8314</v>
      </c>
      <c r="R3473" t="s">
        <v>8315</v>
      </c>
      <c r="S3473" s="17">
        <f t="shared" si="272"/>
        <v>41841.820486111108</v>
      </c>
      <c r="T3473" s="17">
        <f t="shared" si="273"/>
        <v>41882.833333333336</v>
      </c>
      <c r="U3473" s="25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7">
        <f t="shared" si="271"/>
        <v>88.74</v>
      </c>
      <c r="P3474" t="s">
        <v>8269</v>
      </c>
      <c r="Q3474" s="13" t="s">
        <v>8314</v>
      </c>
      <c r="R3474" t="s">
        <v>8315</v>
      </c>
      <c r="S3474" s="17">
        <f t="shared" si="272"/>
        <v>41928.170497685183</v>
      </c>
      <c r="T3474" s="17">
        <f t="shared" si="273"/>
        <v>41949.249305555553</v>
      </c>
      <c r="U3474" s="25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7">
        <f t="shared" si="271"/>
        <v>148.47999999999999</v>
      </c>
      <c r="P3475" t="s">
        <v>8269</v>
      </c>
      <c r="Q3475" s="13" t="s">
        <v>8314</v>
      </c>
      <c r="R3475" t="s">
        <v>8315</v>
      </c>
      <c r="S3475" s="17">
        <f t="shared" si="272"/>
        <v>42062.834444444445</v>
      </c>
      <c r="T3475" s="17">
        <f t="shared" si="273"/>
        <v>42083.852083333331</v>
      </c>
      <c r="U3475" s="2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7">
        <f t="shared" si="271"/>
        <v>51.79</v>
      </c>
      <c r="P3476" t="s">
        <v>8269</v>
      </c>
      <c r="Q3476" s="13" t="s">
        <v>8314</v>
      </c>
      <c r="R3476" t="s">
        <v>8315</v>
      </c>
      <c r="S3476" s="17">
        <f t="shared" si="272"/>
        <v>42541.501516203702</v>
      </c>
      <c r="T3476" s="17">
        <f t="shared" si="273"/>
        <v>42571.501516203702</v>
      </c>
      <c r="U3476" s="25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7">
        <f t="shared" si="271"/>
        <v>20</v>
      </c>
      <c r="P3477" t="s">
        <v>8269</v>
      </c>
      <c r="Q3477" s="13" t="s">
        <v>8314</v>
      </c>
      <c r="R3477" t="s">
        <v>8315</v>
      </c>
      <c r="S3477" s="17">
        <f t="shared" si="272"/>
        <v>41918.880833333329</v>
      </c>
      <c r="T3477" s="17">
        <f t="shared" si="273"/>
        <v>41946</v>
      </c>
      <c r="U3477" s="25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7">
        <f t="shared" si="271"/>
        <v>52</v>
      </c>
      <c r="P3478" t="s">
        <v>8269</v>
      </c>
      <c r="Q3478" s="13" t="s">
        <v>8314</v>
      </c>
      <c r="R3478" t="s">
        <v>8315</v>
      </c>
      <c r="S3478" s="17">
        <f t="shared" si="272"/>
        <v>41921.279976851853</v>
      </c>
      <c r="T3478" s="17">
        <f t="shared" si="273"/>
        <v>41939.125</v>
      </c>
      <c r="U3478" s="25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7">
        <f t="shared" si="271"/>
        <v>53.23</v>
      </c>
      <c r="P3479" t="s">
        <v>8269</v>
      </c>
      <c r="Q3479" s="13" t="s">
        <v>8314</v>
      </c>
      <c r="R3479" t="s">
        <v>8315</v>
      </c>
      <c r="S3479" s="17">
        <f t="shared" si="272"/>
        <v>42128.736608796295</v>
      </c>
      <c r="T3479" s="17">
        <f t="shared" si="273"/>
        <v>42141.125</v>
      </c>
      <c r="U3479" s="25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7">
        <f t="shared" si="271"/>
        <v>39.6</v>
      </c>
      <c r="P3480" t="s">
        <v>8269</v>
      </c>
      <c r="Q3480" s="13" t="s">
        <v>8314</v>
      </c>
      <c r="R3480" t="s">
        <v>8315</v>
      </c>
      <c r="S3480" s="17">
        <f t="shared" si="272"/>
        <v>42053.916921296302</v>
      </c>
      <c r="T3480" s="17">
        <f t="shared" si="273"/>
        <v>42079.875</v>
      </c>
      <c r="U3480" s="25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7">
        <f t="shared" si="271"/>
        <v>34.25</v>
      </c>
      <c r="P3481" t="s">
        <v>8269</v>
      </c>
      <c r="Q3481" s="13" t="s">
        <v>8314</v>
      </c>
      <c r="R3481" t="s">
        <v>8315</v>
      </c>
      <c r="S3481" s="17">
        <f t="shared" si="272"/>
        <v>41781.855092592588</v>
      </c>
      <c r="T3481" s="17">
        <f t="shared" si="273"/>
        <v>41811.855092592588</v>
      </c>
      <c r="U3481" s="25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7">
        <f t="shared" si="271"/>
        <v>164.62</v>
      </c>
      <c r="P3482" t="s">
        <v>8269</v>
      </c>
      <c r="Q3482" s="13" t="s">
        <v>8314</v>
      </c>
      <c r="R3482" t="s">
        <v>8315</v>
      </c>
      <c r="S3482" s="17">
        <f t="shared" si="272"/>
        <v>42171.317442129628</v>
      </c>
      <c r="T3482" s="17">
        <f t="shared" si="273"/>
        <v>42195.875</v>
      </c>
      <c r="U3482" s="25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7">
        <f t="shared" si="271"/>
        <v>125.05</v>
      </c>
      <c r="P3483" t="s">
        <v>8269</v>
      </c>
      <c r="Q3483" s="13" t="s">
        <v>8314</v>
      </c>
      <c r="R3483" t="s">
        <v>8315</v>
      </c>
      <c r="S3483" s="17">
        <f t="shared" si="272"/>
        <v>41989.24754629629</v>
      </c>
      <c r="T3483" s="17">
        <f t="shared" si="273"/>
        <v>42006.24754629629</v>
      </c>
      <c r="U3483" s="25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7">
        <f t="shared" si="271"/>
        <v>51.88</v>
      </c>
      <c r="P3484" t="s">
        <v>8269</v>
      </c>
      <c r="Q3484" s="13" t="s">
        <v>8314</v>
      </c>
      <c r="R3484" t="s">
        <v>8315</v>
      </c>
      <c r="S3484" s="17">
        <f t="shared" si="272"/>
        <v>41796.771597222221</v>
      </c>
      <c r="T3484" s="17">
        <f t="shared" si="273"/>
        <v>41826.771597222221</v>
      </c>
      <c r="U3484" s="25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7">
        <f t="shared" si="271"/>
        <v>40.29</v>
      </c>
      <c r="P3485" t="s">
        <v>8269</v>
      </c>
      <c r="Q3485" s="13" t="s">
        <v>8314</v>
      </c>
      <c r="R3485" t="s">
        <v>8315</v>
      </c>
      <c r="S3485" s="17">
        <f t="shared" si="272"/>
        <v>41793.668761574074</v>
      </c>
      <c r="T3485" s="17">
        <f t="shared" si="273"/>
        <v>41823.668761574074</v>
      </c>
      <c r="U3485" s="2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7">
        <f t="shared" si="271"/>
        <v>64.91</v>
      </c>
      <c r="P3486" t="s">
        <v>8269</v>
      </c>
      <c r="Q3486" s="13" t="s">
        <v>8314</v>
      </c>
      <c r="R3486" t="s">
        <v>8315</v>
      </c>
      <c r="S3486" s="17">
        <f t="shared" si="272"/>
        <v>42506.760405092587</v>
      </c>
      <c r="T3486" s="17">
        <f t="shared" si="273"/>
        <v>42536.760405092587</v>
      </c>
      <c r="U3486" s="25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7">
        <f t="shared" si="271"/>
        <v>55.33</v>
      </c>
      <c r="P3487" t="s">
        <v>8269</v>
      </c>
      <c r="Q3487" s="13" t="s">
        <v>8314</v>
      </c>
      <c r="R3487" t="s">
        <v>8315</v>
      </c>
      <c r="S3487" s="17">
        <f t="shared" si="272"/>
        <v>42372.693055555559</v>
      </c>
      <c r="T3487" s="17">
        <f t="shared" si="273"/>
        <v>42402.693055555559</v>
      </c>
      <c r="U3487" s="25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7">
        <f t="shared" si="271"/>
        <v>83.14</v>
      </c>
      <c r="P3488" t="s">
        <v>8269</v>
      </c>
      <c r="Q3488" s="13" t="s">
        <v>8314</v>
      </c>
      <c r="R3488" t="s">
        <v>8315</v>
      </c>
      <c r="S3488" s="17">
        <f t="shared" si="272"/>
        <v>42126.87501157407</v>
      </c>
      <c r="T3488" s="17">
        <f t="shared" si="273"/>
        <v>42158.290972222225</v>
      </c>
      <c r="U3488" s="25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7">
        <f t="shared" si="271"/>
        <v>38.71</v>
      </c>
      <c r="P3489" t="s">
        <v>8269</v>
      </c>
      <c r="Q3489" s="13" t="s">
        <v>8314</v>
      </c>
      <c r="R3489" t="s">
        <v>8315</v>
      </c>
      <c r="S3489" s="17">
        <f t="shared" si="272"/>
        <v>42149.940416666665</v>
      </c>
      <c r="T3489" s="17">
        <f t="shared" si="273"/>
        <v>42179.940416666665</v>
      </c>
      <c r="U3489" s="25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7">
        <f t="shared" si="271"/>
        <v>125.38</v>
      </c>
      <c r="P3490" t="s">
        <v>8269</v>
      </c>
      <c r="Q3490" s="13" t="s">
        <v>8314</v>
      </c>
      <c r="R3490" t="s">
        <v>8315</v>
      </c>
      <c r="S3490" s="17">
        <f t="shared" si="272"/>
        <v>42087.768055555556</v>
      </c>
      <c r="T3490" s="17">
        <f t="shared" si="273"/>
        <v>42111.666666666672</v>
      </c>
      <c r="U3490" s="25">
        <f t="shared" si="274"/>
        <v>2015</v>
      </c>
    </row>
    <row r="3491" spans="1:21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7">
        <f t="shared" si="271"/>
        <v>78.260000000000005</v>
      </c>
      <c r="P3491" t="s">
        <v>8269</v>
      </c>
      <c r="Q3491" s="13" t="s">
        <v>8314</v>
      </c>
      <c r="R3491" t="s">
        <v>8315</v>
      </c>
      <c r="S3491" s="17">
        <f t="shared" si="272"/>
        <v>41753.635775462964</v>
      </c>
      <c r="T3491" s="17">
        <f t="shared" si="273"/>
        <v>41783.875</v>
      </c>
      <c r="U3491" s="25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7">
        <f t="shared" si="271"/>
        <v>47.22</v>
      </c>
      <c r="P3492" t="s">
        <v>8269</v>
      </c>
      <c r="Q3492" s="13" t="s">
        <v>8314</v>
      </c>
      <c r="R3492" t="s">
        <v>8315</v>
      </c>
      <c r="S3492" s="17">
        <f t="shared" si="272"/>
        <v>42443.802361111113</v>
      </c>
      <c r="T3492" s="17">
        <f t="shared" si="273"/>
        <v>42473.802361111113</v>
      </c>
      <c r="U3492" s="25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7">
        <f t="shared" si="271"/>
        <v>79.099999999999994</v>
      </c>
      <c r="P3493" t="s">
        <v>8269</v>
      </c>
      <c r="Q3493" s="13" t="s">
        <v>8314</v>
      </c>
      <c r="R3493" t="s">
        <v>8315</v>
      </c>
      <c r="S3493" s="17">
        <f t="shared" si="272"/>
        <v>42121.249814814815</v>
      </c>
      <c r="T3493" s="17">
        <f t="shared" si="273"/>
        <v>42142.249814814815</v>
      </c>
      <c r="U3493" s="25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7">
        <f t="shared" si="271"/>
        <v>114.29</v>
      </c>
      <c r="P3494" t="s">
        <v>8269</v>
      </c>
      <c r="Q3494" s="13" t="s">
        <v>8314</v>
      </c>
      <c r="R3494" t="s">
        <v>8315</v>
      </c>
      <c r="S3494" s="17">
        <f t="shared" si="272"/>
        <v>42268.009224537032</v>
      </c>
      <c r="T3494" s="17">
        <f t="shared" si="273"/>
        <v>42303.009224537032</v>
      </c>
      <c r="U3494" s="25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7">
        <f t="shared" si="271"/>
        <v>51.72</v>
      </c>
      <c r="P3495" t="s">
        <v>8269</v>
      </c>
      <c r="Q3495" s="13" t="s">
        <v>8314</v>
      </c>
      <c r="R3495" t="s">
        <v>8315</v>
      </c>
      <c r="S3495" s="17">
        <f t="shared" si="272"/>
        <v>41848.866157407407</v>
      </c>
      <c r="T3495" s="17">
        <f t="shared" si="273"/>
        <v>41868.21597222222</v>
      </c>
      <c r="U3495" s="2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7">
        <f t="shared" si="271"/>
        <v>30.77</v>
      </c>
      <c r="P3496" t="s">
        <v>8269</v>
      </c>
      <c r="Q3496" s="13" t="s">
        <v>8314</v>
      </c>
      <c r="R3496" t="s">
        <v>8315</v>
      </c>
      <c r="S3496" s="17">
        <f t="shared" si="272"/>
        <v>42689.214988425927</v>
      </c>
      <c r="T3496" s="17">
        <f t="shared" si="273"/>
        <v>42700.25</v>
      </c>
      <c r="U3496" s="25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7">
        <f t="shared" si="271"/>
        <v>74.209999999999994</v>
      </c>
      <c r="P3497" t="s">
        <v>8269</v>
      </c>
      <c r="Q3497" s="13" t="s">
        <v>8314</v>
      </c>
      <c r="R3497" t="s">
        <v>8315</v>
      </c>
      <c r="S3497" s="17">
        <f t="shared" si="272"/>
        <v>41915.762835648151</v>
      </c>
      <c r="T3497" s="17">
        <f t="shared" si="273"/>
        <v>41944.720833333333</v>
      </c>
      <c r="U3497" s="25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7">
        <f t="shared" si="271"/>
        <v>47.85</v>
      </c>
      <c r="P3498" t="s">
        <v>8269</v>
      </c>
      <c r="Q3498" s="13" t="s">
        <v>8314</v>
      </c>
      <c r="R3498" t="s">
        <v>8315</v>
      </c>
      <c r="S3498" s="17">
        <f t="shared" si="272"/>
        <v>42584.846828703703</v>
      </c>
      <c r="T3498" s="17">
        <f t="shared" si="273"/>
        <v>42624.846828703703</v>
      </c>
      <c r="U3498" s="25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7">
        <f t="shared" si="271"/>
        <v>34.409999999999997</v>
      </c>
      <c r="P3499" t="s">
        <v>8269</v>
      </c>
      <c r="Q3499" s="13" t="s">
        <v>8314</v>
      </c>
      <c r="R3499" t="s">
        <v>8315</v>
      </c>
      <c r="S3499" s="17">
        <f t="shared" si="272"/>
        <v>42511.741944444439</v>
      </c>
      <c r="T3499" s="17">
        <f t="shared" si="273"/>
        <v>42523.916666666672</v>
      </c>
      <c r="U3499" s="25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7">
        <f t="shared" si="271"/>
        <v>40.24</v>
      </c>
      <c r="P3500" t="s">
        <v>8269</v>
      </c>
      <c r="Q3500" s="13" t="s">
        <v>8314</v>
      </c>
      <c r="R3500" t="s">
        <v>8315</v>
      </c>
      <c r="S3500" s="17">
        <f t="shared" si="272"/>
        <v>42459.15861111111</v>
      </c>
      <c r="T3500" s="17">
        <f t="shared" si="273"/>
        <v>42518.905555555553</v>
      </c>
      <c r="U3500" s="25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7">
        <f t="shared" si="271"/>
        <v>60.29</v>
      </c>
      <c r="P3501" t="s">
        <v>8269</v>
      </c>
      <c r="Q3501" s="13" t="s">
        <v>8314</v>
      </c>
      <c r="R3501" t="s">
        <v>8315</v>
      </c>
      <c r="S3501" s="17">
        <f t="shared" si="272"/>
        <v>42132.036168981482</v>
      </c>
      <c r="T3501" s="17">
        <f t="shared" si="273"/>
        <v>42186.290972222225</v>
      </c>
      <c r="U3501" s="25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7">
        <f t="shared" si="271"/>
        <v>25.31</v>
      </c>
      <c r="P3502" t="s">
        <v>8269</v>
      </c>
      <c r="Q3502" s="13" t="s">
        <v>8314</v>
      </c>
      <c r="R3502" t="s">
        <v>8315</v>
      </c>
      <c r="S3502" s="17">
        <f t="shared" si="272"/>
        <v>42419.91942129629</v>
      </c>
      <c r="T3502" s="17">
        <f t="shared" si="273"/>
        <v>42436.207638888889</v>
      </c>
      <c r="U3502" s="25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7">
        <f t="shared" si="271"/>
        <v>35.950000000000003</v>
      </c>
      <c r="P3503" t="s">
        <v>8269</v>
      </c>
      <c r="Q3503" s="13" t="s">
        <v>8314</v>
      </c>
      <c r="R3503" t="s">
        <v>8315</v>
      </c>
      <c r="S3503" s="17">
        <f t="shared" si="272"/>
        <v>42233.763831018514</v>
      </c>
      <c r="T3503" s="17">
        <f t="shared" si="273"/>
        <v>42258.763831018514</v>
      </c>
      <c r="U3503" s="25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7">
        <f t="shared" si="271"/>
        <v>136</v>
      </c>
      <c r="P3504" t="s">
        <v>8269</v>
      </c>
      <c r="Q3504" s="13" t="s">
        <v>8314</v>
      </c>
      <c r="R3504" t="s">
        <v>8315</v>
      </c>
      <c r="S3504" s="17">
        <f t="shared" si="272"/>
        <v>42430.839398148149</v>
      </c>
      <c r="T3504" s="17">
        <f t="shared" si="273"/>
        <v>42445.165972222225</v>
      </c>
      <c r="U3504" s="25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7">
        <f t="shared" si="271"/>
        <v>70.760000000000005</v>
      </c>
      <c r="P3505" t="s">
        <v>8269</v>
      </c>
      <c r="Q3505" s="13" t="s">
        <v>8314</v>
      </c>
      <c r="R3505" t="s">
        <v>8315</v>
      </c>
      <c r="S3505" s="17">
        <f t="shared" si="272"/>
        <v>42545.478333333333</v>
      </c>
      <c r="T3505" s="17">
        <f t="shared" si="273"/>
        <v>42575.478333333333</v>
      </c>
      <c r="U3505" s="2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7">
        <f t="shared" si="271"/>
        <v>125</v>
      </c>
      <c r="P3506" t="s">
        <v>8269</v>
      </c>
      <c r="Q3506" s="13" t="s">
        <v>8314</v>
      </c>
      <c r="R3506" t="s">
        <v>8315</v>
      </c>
      <c r="S3506" s="17">
        <f t="shared" si="272"/>
        <v>42297.748738425929</v>
      </c>
      <c r="T3506" s="17">
        <f t="shared" si="273"/>
        <v>42327.790405092594</v>
      </c>
      <c r="U3506" s="25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7">
        <f t="shared" si="271"/>
        <v>66.510000000000005</v>
      </c>
      <c r="P3507" t="s">
        <v>8269</v>
      </c>
      <c r="Q3507" s="13" t="s">
        <v>8314</v>
      </c>
      <c r="R3507" t="s">
        <v>8315</v>
      </c>
      <c r="S3507" s="17">
        <f t="shared" si="272"/>
        <v>41760.935706018521</v>
      </c>
      <c r="T3507" s="17">
        <f t="shared" si="273"/>
        <v>41772.166666666664</v>
      </c>
      <c r="U3507" s="25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7">
        <f t="shared" si="271"/>
        <v>105</v>
      </c>
      <c r="P3508" t="s">
        <v>8269</v>
      </c>
      <c r="Q3508" s="13" t="s">
        <v>8314</v>
      </c>
      <c r="R3508" t="s">
        <v>8315</v>
      </c>
      <c r="S3508" s="17">
        <f t="shared" si="272"/>
        <v>41829.734259259261</v>
      </c>
      <c r="T3508" s="17">
        <f t="shared" si="273"/>
        <v>41874.734259259261</v>
      </c>
      <c r="U3508" s="25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7">
        <f t="shared" si="271"/>
        <v>145</v>
      </c>
      <c r="P3509" t="s">
        <v>8269</v>
      </c>
      <c r="Q3509" s="13" t="s">
        <v>8314</v>
      </c>
      <c r="R3509" t="s">
        <v>8315</v>
      </c>
      <c r="S3509" s="17">
        <f t="shared" si="272"/>
        <v>42491.92288194444</v>
      </c>
      <c r="T3509" s="17">
        <f t="shared" si="273"/>
        <v>42521.92288194444</v>
      </c>
      <c r="U3509" s="25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7">
        <f t="shared" si="271"/>
        <v>12</v>
      </c>
      <c r="P3510" t="s">
        <v>8269</v>
      </c>
      <c r="Q3510" s="13" t="s">
        <v>8314</v>
      </c>
      <c r="R3510" t="s">
        <v>8315</v>
      </c>
      <c r="S3510" s="17">
        <f t="shared" si="272"/>
        <v>42477.729780092588</v>
      </c>
      <c r="T3510" s="17">
        <f t="shared" si="273"/>
        <v>42500.875</v>
      </c>
      <c r="U3510" s="25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7">
        <f t="shared" si="271"/>
        <v>96.67</v>
      </c>
      <c r="P3511" t="s">
        <v>8269</v>
      </c>
      <c r="Q3511" s="13" t="s">
        <v>8314</v>
      </c>
      <c r="R3511" t="s">
        <v>8315</v>
      </c>
      <c r="S3511" s="17">
        <f t="shared" si="272"/>
        <v>41950.859560185185</v>
      </c>
      <c r="T3511" s="17">
        <f t="shared" si="273"/>
        <v>41964.204861111109</v>
      </c>
      <c r="U3511" s="25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7">
        <f t="shared" si="271"/>
        <v>60.33</v>
      </c>
      <c r="P3512" t="s">
        <v>8269</v>
      </c>
      <c r="Q3512" s="13" t="s">
        <v>8314</v>
      </c>
      <c r="R3512" t="s">
        <v>8315</v>
      </c>
      <c r="S3512" s="17">
        <f t="shared" si="272"/>
        <v>41802.62090277778</v>
      </c>
      <c r="T3512" s="17">
        <f t="shared" si="273"/>
        <v>41822.62090277778</v>
      </c>
      <c r="U3512" s="25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7">
        <f t="shared" si="271"/>
        <v>79.89</v>
      </c>
      <c r="P3513" t="s">
        <v>8269</v>
      </c>
      <c r="Q3513" s="13" t="s">
        <v>8314</v>
      </c>
      <c r="R3513" t="s">
        <v>8315</v>
      </c>
      <c r="S3513" s="17">
        <f t="shared" si="272"/>
        <v>41927.873784722222</v>
      </c>
      <c r="T3513" s="17">
        <f t="shared" si="273"/>
        <v>41950.770833333336</v>
      </c>
      <c r="U3513" s="25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7">
        <f t="shared" si="271"/>
        <v>58.82</v>
      </c>
      <c r="P3514" t="s">
        <v>8269</v>
      </c>
      <c r="Q3514" s="13" t="s">
        <v>8314</v>
      </c>
      <c r="R3514" t="s">
        <v>8315</v>
      </c>
      <c r="S3514" s="17">
        <f t="shared" si="272"/>
        <v>42057.536944444444</v>
      </c>
      <c r="T3514" s="17">
        <f t="shared" si="273"/>
        <v>42117.49527777778</v>
      </c>
      <c r="U3514" s="25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7">
        <f t="shared" si="271"/>
        <v>75.34</v>
      </c>
      <c r="P3515" t="s">
        <v>8269</v>
      </c>
      <c r="Q3515" s="13" t="s">
        <v>8314</v>
      </c>
      <c r="R3515" t="s">
        <v>8315</v>
      </c>
      <c r="S3515" s="17">
        <f t="shared" si="272"/>
        <v>41781.096203703702</v>
      </c>
      <c r="T3515" s="17">
        <f t="shared" si="273"/>
        <v>41794.207638888889</v>
      </c>
      <c r="U3515" s="2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7">
        <f t="shared" si="271"/>
        <v>55</v>
      </c>
      <c r="P3516" t="s">
        <v>8269</v>
      </c>
      <c r="Q3516" s="13" t="s">
        <v>8314</v>
      </c>
      <c r="R3516" t="s">
        <v>8315</v>
      </c>
      <c r="S3516" s="17">
        <f t="shared" si="272"/>
        <v>42020.846666666665</v>
      </c>
      <c r="T3516" s="17">
        <f t="shared" si="273"/>
        <v>42037.207638888889</v>
      </c>
      <c r="U3516" s="25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7">
        <f t="shared" si="271"/>
        <v>66.959999999999994</v>
      </c>
      <c r="P3517" t="s">
        <v>8269</v>
      </c>
      <c r="Q3517" s="13" t="s">
        <v>8314</v>
      </c>
      <c r="R3517" t="s">
        <v>8315</v>
      </c>
      <c r="S3517" s="17">
        <f t="shared" si="272"/>
        <v>42125.772812499999</v>
      </c>
      <c r="T3517" s="17">
        <f t="shared" si="273"/>
        <v>42155.772812499999</v>
      </c>
      <c r="U3517" s="25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7">
        <f t="shared" si="271"/>
        <v>227.27</v>
      </c>
      <c r="P3518" t="s">
        <v>8269</v>
      </c>
      <c r="Q3518" s="13" t="s">
        <v>8314</v>
      </c>
      <c r="R3518" t="s">
        <v>8315</v>
      </c>
      <c r="S3518" s="17">
        <f t="shared" si="272"/>
        <v>41856.010069444441</v>
      </c>
      <c r="T3518" s="17">
        <f t="shared" si="273"/>
        <v>41890.125</v>
      </c>
      <c r="U3518" s="25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7">
        <f t="shared" si="271"/>
        <v>307.69</v>
      </c>
      <c r="P3519" t="s">
        <v>8269</v>
      </c>
      <c r="Q3519" s="13" t="s">
        <v>8314</v>
      </c>
      <c r="R3519" t="s">
        <v>8315</v>
      </c>
      <c r="S3519" s="17">
        <f t="shared" si="272"/>
        <v>41794.817523148151</v>
      </c>
      <c r="T3519" s="17">
        <f t="shared" si="273"/>
        <v>41824.458333333336</v>
      </c>
      <c r="U3519" s="25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7">
        <f t="shared" si="271"/>
        <v>50.02</v>
      </c>
      <c r="P3520" t="s">
        <v>8269</v>
      </c>
      <c r="Q3520" s="13" t="s">
        <v>8314</v>
      </c>
      <c r="R3520" t="s">
        <v>8315</v>
      </c>
      <c r="S3520" s="17">
        <f t="shared" si="272"/>
        <v>41893.783553240741</v>
      </c>
      <c r="T3520" s="17">
        <f t="shared" si="273"/>
        <v>41914.597916666666</v>
      </c>
      <c r="U3520" s="25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7">
        <f t="shared" si="271"/>
        <v>72.39</v>
      </c>
      <c r="P3521" t="s">
        <v>8269</v>
      </c>
      <c r="Q3521" s="13" t="s">
        <v>8314</v>
      </c>
      <c r="R3521" t="s">
        <v>8315</v>
      </c>
      <c r="S3521" s="17">
        <f t="shared" si="272"/>
        <v>42037.598958333328</v>
      </c>
      <c r="T3521" s="17">
        <f t="shared" si="273"/>
        <v>42067.598958333328</v>
      </c>
      <c r="U3521" s="25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7">
        <f t="shared" ref="O3522:O3585" si="276">IFERROR(ROUND(E3522/M3522,2),0)</f>
        <v>95.95</v>
      </c>
      <c r="P3522" t="s">
        <v>8269</v>
      </c>
      <c r="Q3522" s="13" t="s">
        <v>8314</v>
      </c>
      <c r="R3522" t="s">
        <v>8315</v>
      </c>
      <c r="S3522" s="17">
        <f t="shared" si="272"/>
        <v>42227.824212962965</v>
      </c>
      <c r="T3522" s="17">
        <f t="shared" si="273"/>
        <v>42253.57430555555</v>
      </c>
      <c r="U3522" s="25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7">
        <f t="shared" si="276"/>
        <v>45.62</v>
      </c>
      <c r="P3523" t="s">
        <v>8269</v>
      </c>
      <c r="Q3523" s="13" t="s">
        <v>8314</v>
      </c>
      <c r="R3523" t="s">
        <v>8315</v>
      </c>
      <c r="S3523" s="17">
        <f t="shared" ref="S3523:S3586" si="277">(((K3523/60)/60)/24)+DATE(1970,1,1)</f>
        <v>41881.361342592594</v>
      </c>
      <c r="T3523" s="17">
        <f t="shared" ref="T3523:T3586" si="278">(((J3523/60)/60)/24)+DATE(1970,1,1)</f>
        <v>41911.361342592594</v>
      </c>
      <c r="U3523" s="25">
        <f t="shared" si="274"/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7">
        <f t="shared" si="276"/>
        <v>41.03</v>
      </c>
      <c r="P3524" t="s">
        <v>8269</v>
      </c>
      <c r="Q3524" s="13" t="s">
        <v>8314</v>
      </c>
      <c r="R3524" t="s">
        <v>8315</v>
      </c>
      <c r="S3524" s="17">
        <f t="shared" si="277"/>
        <v>42234.789884259255</v>
      </c>
      <c r="T3524" s="17">
        <f t="shared" si="278"/>
        <v>42262.420833333337</v>
      </c>
      <c r="U3524" s="25">
        <f t="shared" ref="U3524:U3587" si="279">YEAR(S3524)</f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7">
        <f t="shared" si="276"/>
        <v>56.83</v>
      </c>
      <c r="P3525" t="s">
        <v>8269</v>
      </c>
      <c r="Q3525" s="13" t="s">
        <v>8314</v>
      </c>
      <c r="R3525" t="s">
        <v>8315</v>
      </c>
      <c r="S3525" s="17">
        <f t="shared" si="277"/>
        <v>42581.397546296299</v>
      </c>
      <c r="T3525" s="17">
        <f t="shared" si="278"/>
        <v>42638.958333333328</v>
      </c>
      <c r="U3525" s="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7">
        <f t="shared" si="276"/>
        <v>137.24</v>
      </c>
      <c r="P3526" t="s">
        <v>8269</v>
      </c>
      <c r="Q3526" s="13" t="s">
        <v>8314</v>
      </c>
      <c r="R3526" t="s">
        <v>8315</v>
      </c>
      <c r="S3526" s="17">
        <f t="shared" si="277"/>
        <v>41880.76357638889</v>
      </c>
      <c r="T3526" s="17">
        <f t="shared" si="278"/>
        <v>41895.166666666664</v>
      </c>
      <c r="U3526" s="25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7">
        <f t="shared" si="276"/>
        <v>75.709999999999994</v>
      </c>
      <c r="P3527" t="s">
        <v>8269</v>
      </c>
      <c r="Q3527" s="13" t="s">
        <v>8314</v>
      </c>
      <c r="R3527" t="s">
        <v>8315</v>
      </c>
      <c r="S3527" s="17">
        <f t="shared" si="277"/>
        <v>42214.6956712963</v>
      </c>
      <c r="T3527" s="17">
        <f t="shared" si="278"/>
        <v>42225.666666666672</v>
      </c>
      <c r="U3527" s="25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7">
        <f t="shared" si="276"/>
        <v>99</v>
      </c>
      <c r="P3528" t="s">
        <v>8269</v>
      </c>
      <c r="Q3528" s="13" t="s">
        <v>8314</v>
      </c>
      <c r="R3528" t="s">
        <v>8315</v>
      </c>
      <c r="S3528" s="17">
        <f t="shared" si="277"/>
        <v>42460.335312499999</v>
      </c>
      <c r="T3528" s="17">
        <f t="shared" si="278"/>
        <v>42488.249305555553</v>
      </c>
      <c r="U3528" s="25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7">
        <f t="shared" si="276"/>
        <v>81.569999999999993</v>
      </c>
      <c r="P3529" t="s">
        <v>8269</v>
      </c>
      <c r="Q3529" s="13" t="s">
        <v>8314</v>
      </c>
      <c r="R3529" t="s">
        <v>8315</v>
      </c>
      <c r="S3529" s="17">
        <f t="shared" si="277"/>
        <v>42167.023206018523</v>
      </c>
      <c r="T3529" s="17">
        <f t="shared" si="278"/>
        <v>42196.165972222225</v>
      </c>
      <c r="U3529" s="25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7">
        <f t="shared" si="276"/>
        <v>45.11</v>
      </c>
      <c r="P3530" t="s">
        <v>8269</v>
      </c>
      <c r="Q3530" s="13" t="s">
        <v>8314</v>
      </c>
      <c r="R3530" t="s">
        <v>8315</v>
      </c>
      <c r="S3530" s="17">
        <f t="shared" si="277"/>
        <v>42733.50136574074</v>
      </c>
      <c r="T3530" s="17">
        <f t="shared" si="278"/>
        <v>42753.50136574074</v>
      </c>
      <c r="U3530" s="25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7">
        <f t="shared" si="276"/>
        <v>36.67</v>
      </c>
      <c r="P3531" t="s">
        <v>8269</v>
      </c>
      <c r="Q3531" s="13" t="s">
        <v>8314</v>
      </c>
      <c r="R3531" t="s">
        <v>8315</v>
      </c>
      <c r="S3531" s="17">
        <f t="shared" si="277"/>
        <v>42177.761782407411</v>
      </c>
      <c r="T3531" s="17">
        <f t="shared" si="278"/>
        <v>42198.041666666672</v>
      </c>
      <c r="U3531" s="25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7">
        <f t="shared" si="276"/>
        <v>125</v>
      </c>
      <c r="P3532" t="s">
        <v>8269</v>
      </c>
      <c r="Q3532" s="13" t="s">
        <v>8314</v>
      </c>
      <c r="R3532" t="s">
        <v>8315</v>
      </c>
      <c r="S3532" s="17">
        <f t="shared" si="277"/>
        <v>42442.623344907406</v>
      </c>
      <c r="T3532" s="17">
        <f t="shared" si="278"/>
        <v>42470.833333333328</v>
      </c>
      <c r="U3532" s="25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7">
        <f t="shared" si="276"/>
        <v>49.23</v>
      </c>
      <c r="P3533" t="s">
        <v>8269</v>
      </c>
      <c r="Q3533" s="13" t="s">
        <v>8314</v>
      </c>
      <c r="R3533" t="s">
        <v>8315</v>
      </c>
      <c r="S3533" s="17">
        <f t="shared" si="277"/>
        <v>42521.654328703706</v>
      </c>
      <c r="T3533" s="17">
        <f t="shared" si="278"/>
        <v>42551.654328703706</v>
      </c>
      <c r="U3533" s="25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7">
        <f t="shared" si="276"/>
        <v>42.3</v>
      </c>
      <c r="P3534" t="s">
        <v>8269</v>
      </c>
      <c r="Q3534" s="13" t="s">
        <v>8314</v>
      </c>
      <c r="R3534" t="s">
        <v>8315</v>
      </c>
      <c r="S3534" s="17">
        <f t="shared" si="277"/>
        <v>41884.599849537037</v>
      </c>
      <c r="T3534" s="17">
        <f t="shared" si="278"/>
        <v>41900.165972222225</v>
      </c>
      <c r="U3534" s="25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7">
        <f t="shared" si="276"/>
        <v>78.88</v>
      </c>
      <c r="P3535" t="s">
        <v>8269</v>
      </c>
      <c r="Q3535" s="13" t="s">
        <v>8314</v>
      </c>
      <c r="R3535" t="s">
        <v>8315</v>
      </c>
      <c r="S3535" s="17">
        <f t="shared" si="277"/>
        <v>42289.761192129634</v>
      </c>
      <c r="T3535" s="17">
        <f t="shared" si="278"/>
        <v>42319.802858796291</v>
      </c>
      <c r="U3535" s="25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7">
        <f t="shared" si="276"/>
        <v>38.28</v>
      </c>
      <c r="P3536" t="s">
        <v>8269</v>
      </c>
      <c r="Q3536" s="13" t="s">
        <v>8314</v>
      </c>
      <c r="R3536" t="s">
        <v>8315</v>
      </c>
      <c r="S3536" s="17">
        <f t="shared" si="277"/>
        <v>42243.6252662037</v>
      </c>
      <c r="T3536" s="17">
        <f t="shared" si="278"/>
        <v>42278.6252662037</v>
      </c>
      <c r="U3536" s="25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7">
        <f t="shared" si="276"/>
        <v>44.85</v>
      </c>
      <c r="P3537" t="s">
        <v>8269</v>
      </c>
      <c r="Q3537" s="13" t="s">
        <v>8314</v>
      </c>
      <c r="R3537" t="s">
        <v>8315</v>
      </c>
      <c r="S3537" s="17">
        <f t="shared" si="277"/>
        <v>42248.640162037031</v>
      </c>
      <c r="T3537" s="17">
        <f t="shared" si="278"/>
        <v>42279.75</v>
      </c>
      <c r="U3537" s="25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7">
        <f t="shared" si="276"/>
        <v>13.53</v>
      </c>
      <c r="P3538" t="s">
        <v>8269</v>
      </c>
      <c r="Q3538" s="13" t="s">
        <v>8314</v>
      </c>
      <c r="R3538" t="s">
        <v>8315</v>
      </c>
      <c r="S3538" s="17">
        <f t="shared" si="277"/>
        <v>42328.727141203708</v>
      </c>
      <c r="T3538" s="17">
        <f t="shared" si="278"/>
        <v>42358.499305555553</v>
      </c>
      <c r="U3538" s="25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7">
        <f t="shared" si="276"/>
        <v>43.5</v>
      </c>
      <c r="P3539" t="s">
        <v>8269</v>
      </c>
      <c r="Q3539" s="13" t="s">
        <v>8314</v>
      </c>
      <c r="R3539" t="s">
        <v>8315</v>
      </c>
      <c r="S3539" s="17">
        <f t="shared" si="277"/>
        <v>41923.354351851849</v>
      </c>
      <c r="T3539" s="17">
        <f t="shared" si="278"/>
        <v>41960.332638888889</v>
      </c>
      <c r="U3539" s="25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7">
        <f t="shared" si="276"/>
        <v>30.95</v>
      </c>
      <c r="P3540" t="s">
        <v>8269</v>
      </c>
      <c r="Q3540" s="13" t="s">
        <v>8314</v>
      </c>
      <c r="R3540" t="s">
        <v>8315</v>
      </c>
      <c r="S3540" s="17">
        <f t="shared" si="277"/>
        <v>42571.420601851853</v>
      </c>
      <c r="T3540" s="17">
        <f t="shared" si="278"/>
        <v>42599.420601851853</v>
      </c>
      <c r="U3540" s="25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7">
        <f t="shared" si="276"/>
        <v>55.23</v>
      </c>
      <c r="P3541" t="s">
        <v>8269</v>
      </c>
      <c r="Q3541" s="13" t="s">
        <v>8314</v>
      </c>
      <c r="R3541" t="s">
        <v>8315</v>
      </c>
      <c r="S3541" s="17">
        <f t="shared" si="277"/>
        <v>42600.756041666667</v>
      </c>
      <c r="T3541" s="17">
        <f t="shared" si="278"/>
        <v>42621.756041666667</v>
      </c>
      <c r="U3541" s="25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7">
        <f t="shared" si="276"/>
        <v>46.13</v>
      </c>
      <c r="P3542" t="s">
        <v>8269</v>
      </c>
      <c r="Q3542" s="13" t="s">
        <v>8314</v>
      </c>
      <c r="R3542" t="s">
        <v>8315</v>
      </c>
      <c r="S3542" s="17">
        <f t="shared" si="277"/>
        <v>42517.003368055557</v>
      </c>
      <c r="T3542" s="17">
        <f t="shared" si="278"/>
        <v>42547.003368055557</v>
      </c>
      <c r="U3542" s="25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7">
        <f t="shared" si="276"/>
        <v>39.380000000000003</v>
      </c>
      <c r="P3543" t="s">
        <v>8269</v>
      </c>
      <c r="Q3543" s="13" t="s">
        <v>8314</v>
      </c>
      <c r="R3543" t="s">
        <v>8315</v>
      </c>
      <c r="S3543" s="17">
        <f t="shared" si="277"/>
        <v>42222.730034722219</v>
      </c>
      <c r="T3543" s="17">
        <f t="shared" si="278"/>
        <v>42247.730034722219</v>
      </c>
      <c r="U3543" s="25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7">
        <f t="shared" si="276"/>
        <v>66.150000000000006</v>
      </c>
      <c r="P3544" t="s">
        <v>8269</v>
      </c>
      <c r="Q3544" s="13" t="s">
        <v>8314</v>
      </c>
      <c r="R3544" t="s">
        <v>8315</v>
      </c>
      <c r="S3544" s="17">
        <f t="shared" si="277"/>
        <v>41829.599791666667</v>
      </c>
      <c r="T3544" s="17">
        <f t="shared" si="278"/>
        <v>41889.599791666667</v>
      </c>
      <c r="U3544" s="25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7">
        <f t="shared" si="276"/>
        <v>54.14</v>
      </c>
      <c r="P3545" t="s">
        <v>8269</v>
      </c>
      <c r="Q3545" s="13" t="s">
        <v>8314</v>
      </c>
      <c r="R3545" t="s">
        <v>8315</v>
      </c>
      <c r="S3545" s="17">
        <f t="shared" si="277"/>
        <v>42150.755312499998</v>
      </c>
      <c r="T3545" s="17">
        <f t="shared" si="278"/>
        <v>42180.755312499998</v>
      </c>
      <c r="U3545" s="2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7">
        <f t="shared" si="276"/>
        <v>104.17</v>
      </c>
      <c r="P3546" t="s">
        <v>8269</v>
      </c>
      <c r="Q3546" s="13" t="s">
        <v>8314</v>
      </c>
      <c r="R3546" t="s">
        <v>8315</v>
      </c>
      <c r="S3546" s="17">
        <f t="shared" si="277"/>
        <v>42040.831678240742</v>
      </c>
      <c r="T3546" s="17">
        <f t="shared" si="278"/>
        <v>42070.831678240742</v>
      </c>
      <c r="U3546" s="25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7">
        <f t="shared" si="276"/>
        <v>31.38</v>
      </c>
      <c r="P3547" t="s">
        <v>8269</v>
      </c>
      <c r="Q3547" s="13" t="s">
        <v>8314</v>
      </c>
      <c r="R3547" t="s">
        <v>8315</v>
      </c>
      <c r="S3547" s="17">
        <f t="shared" si="277"/>
        <v>42075.807395833333</v>
      </c>
      <c r="T3547" s="17">
        <f t="shared" si="278"/>
        <v>42105.807395833333</v>
      </c>
      <c r="U3547" s="25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7">
        <f t="shared" si="276"/>
        <v>59.21</v>
      </c>
      <c r="P3548" t="s">
        <v>8269</v>
      </c>
      <c r="Q3548" s="13" t="s">
        <v>8314</v>
      </c>
      <c r="R3548" t="s">
        <v>8315</v>
      </c>
      <c r="S3548" s="17">
        <f t="shared" si="277"/>
        <v>42073.660694444443</v>
      </c>
      <c r="T3548" s="17">
        <f t="shared" si="278"/>
        <v>42095.165972222225</v>
      </c>
      <c r="U3548" s="25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7">
        <f t="shared" si="276"/>
        <v>119.18</v>
      </c>
      <c r="P3549" t="s">
        <v>8269</v>
      </c>
      <c r="Q3549" s="13" t="s">
        <v>8314</v>
      </c>
      <c r="R3549" t="s">
        <v>8315</v>
      </c>
      <c r="S3549" s="17">
        <f t="shared" si="277"/>
        <v>42480.078715277778</v>
      </c>
      <c r="T3549" s="17">
        <f t="shared" si="278"/>
        <v>42504.165972222225</v>
      </c>
      <c r="U3549" s="25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7">
        <f t="shared" si="276"/>
        <v>164.62</v>
      </c>
      <c r="P3550" t="s">
        <v>8269</v>
      </c>
      <c r="Q3550" s="13" t="s">
        <v>8314</v>
      </c>
      <c r="R3550" t="s">
        <v>8315</v>
      </c>
      <c r="S3550" s="17">
        <f t="shared" si="277"/>
        <v>42411.942291666666</v>
      </c>
      <c r="T3550" s="17">
        <f t="shared" si="278"/>
        <v>42434.041666666672</v>
      </c>
      <c r="U3550" s="25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7">
        <f t="shared" si="276"/>
        <v>24.29</v>
      </c>
      <c r="P3551" t="s">
        <v>8269</v>
      </c>
      <c r="Q3551" s="13" t="s">
        <v>8314</v>
      </c>
      <c r="R3551" t="s">
        <v>8315</v>
      </c>
      <c r="S3551" s="17">
        <f t="shared" si="277"/>
        <v>42223.394363425927</v>
      </c>
      <c r="T3551" s="17">
        <f t="shared" si="278"/>
        <v>42251.394363425927</v>
      </c>
      <c r="U3551" s="25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7">
        <f t="shared" si="276"/>
        <v>40.94</v>
      </c>
      <c r="P3552" t="s">
        <v>8269</v>
      </c>
      <c r="Q3552" s="13" t="s">
        <v>8314</v>
      </c>
      <c r="R3552" t="s">
        <v>8315</v>
      </c>
      <c r="S3552" s="17">
        <f t="shared" si="277"/>
        <v>42462.893495370372</v>
      </c>
      <c r="T3552" s="17">
        <f t="shared" si="278"/>
        <v>42492.893495370372</v>
      </c>
      <c r="U3552" s="25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7">
        <f t="shared" si="276"/>
        <v>61.1</v>
      </c>
      <c r="P3553" t="s">
        <v>8269</v>
      </c>
      <c r="Q3553" s="13" t="s">
        <v>8314</v>
      </c>
      <c r="R3553" t="s">
        <v>8315</v>
      </c>
      <c r="S3553" s="17">
        <f t="shared" si="277"/>
        <v>41753.515856481477</v>
      </c>
      <c r="T3553" s="17">
        <f t="shared" si="278"/>
        <v>41781.921527777777</v>
      </c>
      <c r="U3553" s="25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7">
        <f t="shared" si="276"/>
        <v>38.65</v>
      </c>
      <c r="P3554" t="s">
        <v>8269</v>
      </c>
      <c r="Q3554" s="13" t="s">
        <v>8314</v>
      </c>
      <c r="R3554" t="s">
        <v>8315</v>
      </c>
      <c r="S3554" s="17">
        <f t="shared" si="277"/>
        <v>41788.587083333332</v>
      </c>
      <c r="T3554" s="17">
        <f t="shared" si="278"/>
        <v>41818.587083333332</v>
      </c>
      <c r="U3554" s="25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7">
        <f t="shared" si="276"/>
        <v>56.2</v>
      </c>
      <c r="P3555" t="s">
        <v>8269</v>
      </c>
      <c r="Q3555" s="13" t="s">
        <v>8314</v>
      </c>
      <c r="R3555" t="s">
        <v>8315</v>
      </c>
      <c r="S3555" s="17">
        <f t="shared" si="277"/>
        <v>42196.028703703705</v>
      </c>
      <c r="T3555" s="17">
        <f t="shared" si="278"/>
        <v>42228</v>
      </c>
      <c r="U3555" s="25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7">
        <f t="shared" si="276"/>
        <v>107</v>
      </c>
      <c r="P3556" t="s">
        <v>8269</v>
      </c>
      <c r="Q3556" s="13" t="s">
        <v>8314</v>
      </c>
      <c r="R3556" t="s">
        <v>8315</v>
      </c>
      <c r="S3556" s="17">
        <f t="shared" si="277"/>
        <v>42016.050451388888</v>
      </c>
      <c r="T3556" s="17">
        <f t="shared" si="278"/>
        <v>42046.708333333328</v>
      </c>
      <c r="U3556" s="25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7">
        <f t="shared" si="276"/>
        <v>171.43</v>
      </c>
      <c r="P3557" t="s">
        <v>8269</v>
      </c>
      <c r="Q3557" s="13" t="s">
        <v>8314</v>
      </c>
      <c r="R3557" t="s">
        <v>8315</v>
      </c>
      <c r="S3557" s="17">
        <f t="shared" si="277"/>
        <v>42661.442060185189</v>
      </c>
      <c r="T3557" s="17">
        <f t="shared" si="278"/>
        <v>42691.483726851846</v>
      </c>
      <c r="U3557" s="25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7">
        <f t="shared" si="276"/>
        <v>110.5</v>
      </c>
      <c r="P3558" t="s">
        <v>8269</v>
      </c>
      <c r="Q3558" s="13" t="s">
        <v>8314</v>
      </c>
      <c r="R3558" t="s">
        <v>8315</v>
      </c>
      <c r="S3558" s="17">
        <f t="shared" si="277"/>
        <v>41808.649583333332</v>
      </c>
      <c r="T3558" s="17">
        <f t="shared" si="278"/>
        <v>41868.649583333332</v>
      </c>
      <c r="U3558" s="25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7">
        <f t="shared" si="276"/>
        <v>179.28</v>
      </c>
      <c r="P3559" t="s">
        <v>8269</v>
      </c>
      <c r="Q3559" s="13" t="s">
        <v>8314</v>
      </c>
      <c r="R3559" t="s">
        <v>8315</v>
      </c>
      <c r="S3559" s="17">
        <f t="shared" si="277"/>
        <v>41730.276747685188</v>
      </c>
      <c r="T3559" s="17">
        <f t="shared" si="278"/>
        <v>41764.276747685188</v>
      </c>
      <c r="U3559" s="25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7">
        <f t="shared" si="276"/>
        <v>22.91</v>
      </c>
      <c r="P3560" t="s">
        <v>8269</v>
      </c>
      <c r="Q3560" s="13" t="s">
        <v>8314</v>
      </c>
      <c r="R3560" t="s">
        <v>8315</v>
      </c>
      <c r="S3560" s="17">
        <f t="shared" si="277"/>
        <v>42139.816840277781</v>
      </c>
      <c r="T3560" s="17">
        <f t="shared" si="278"/>
        <v>42181.875</v>
      </c>
      <c r="U3560" s="25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7">
        <f t="shared" si="276"/>
        <v>43.13</v>
      </c>
      <c r="P3561" t="s">
        <v>8269</v>
      </c>
      <c r="Q3561" s="13" t="s">
        <v>8314</v>
      </c>
      <c r="R3561" t="s">
        <v>8315</v>
      </c>
      <c r="S3561" s="17">
        <f t="shared" si="277"/>
        <v>42194.096157407403</v>
      </c>
      <c r="T3561" s="17">
        <f t="shared" si="278"/>
        <v>42216.373611111107</v>
      </c>
      <c r="U3561" s="25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7">
        <f t="shared" si="276"/>
        <v>46.89</v>
      </c>
      <c r="P3562" t="s">
        <v>8269</v>
      </c>
      <c r="Q3562" s="13" t="s">
        <v>8314</v>
      </c>
      <c r="R3562" t="s">
        <v>8315</v>
      </c>
      <c r="S3562" s="17">
        <f t="shared" si="277"/>
        <v>42115.889652777783</v>
      </c>
      <c r="T3562" s="17">
        <f t="shared" si="278"/>
        <v>42151.114583333328</v>
      </c>
      <c r="U3562" s="25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7">
        <f t="shared" si="276"/>
        <v>47.41</v>
      </c>
      <c r="P3563" t="s">
        <v>8269</v>
      </c>
      <c r="Q3563" s="13" t="s">
        <v>8314</v>
      </c>
      <c r="R3563" t="s">
        <v>8315</v>
      </c>
      <c r="S3563" s="17">
        <f t="shared" si="277"/>
        <v>42203.680300925931</v>
      </c>
      <c r="T3563" s="17">
        <f t="shared" si="278"/>
        <v>42221.774999999994</v>
      </c>
      <c r="U3563" s="25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7">
        <f t="shared" si="276"/>
        <v>15.13</v>
      </c>
      <c r="P3564" t="s">
        <v>8269</v>
      </c>
      <c r="Q3564" s="13" t="s">
        <v>8314</v>
      </c>
      <c r="R3564" t="s">
        <v>8315</v>
      </c>
      <c r="S3564" s="17">
        <f t="shared" si="277"/>
        <v>42433.761886574073</v>
      </c>
      <c r="T3564" s="17">
        <f t="shared" si="278"/>
        <v>42442.916666666672</v>
      </c>
      <c r="U3564" s="25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7">
        <f t="shared" si="276"/>
        <v>21.1</v>
      </c>
      <c r="P3565" t="s">
        <v>8269</v>
      </c>
      <c r="Q3565" s="13" t="s">
        <v>8314</v>
      </c>
      <c r="R3565" t="s">
        <v>8315</v>
      </c>
      <c r="S3565" s="17">
        <f t="shared" si="277"/>
        <v>42555.671944444446</v>
      </c>
      <c r="T3565" s="17">
        <f t="shared" si="278"/>
        <v>42583.791666666672</v>
      </c>
      <c r="U3565" s="2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7">
        <f t="shared" si="276"/>
        <v>59.12</v>
      </c>
      <c r="P3566" t="s">
        <v>8269</v>
      </c>
      <c r="Q3566" s="13" t="s">
        <v>8314</v>
      </c>
      <c r="R3566" t="s">
        <v>8315</v>
      </c>
      <c r="S3566" s="17">
        <f t="shared" si="277"/>
        <v>42236.623252314821</v>
      </c>
      <c r="T3566" s="17">
        <f t="shared" si="278"/>
        <v>42282.666666666672</v>
      </c>
      <c r="U3566" s="25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7">
        <f t="shared" si="276"/>
        <v>97.92</v>
      </c>
      <c r="P3567" t="s">
        <v>8269</v>
      </c>
      <c r="Q3567" s="13" t="s">
        <v>8314</v>
      </c>
      <c r="R3567" t="s">
        <v>8315</v>
      </c>
      <c r="S3567" s="17">
        <f t="shared" si="277"/>
        <v>41974.743148148147</v>
      </c>
      <c r="T3567" s="17">
        <f t="shared" si="278"/>
        <v>42004.743148148147</v>
      </c>
      <c r="U3567" s="25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7">
        <f t="shared" si="276"/>
        <v>55.13</v>
      </c>
      <c r="P3568" t="s">
        <v>8269</v>
      </c>
      <c r="Q3568" s="13" t="s">
        <v>8314</v>
      </c>
      <c r="R3568" t="s">
        <v>8315</v>
      </c>
      <c r="S3568" s="17">
        <f t="shared" si="277"/>
        <v>41997.507905092592</v>
      </c>
      <c r="T3568" s="17">
        <f t="shared" si="278"/>
        <v>42027.507905092592</v>
      </c>
      <c r="U3568" s="25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7">
        <f t="shared" si="276"/>
        <v>26.54</v>
      </c>
      <c r="P3569" t="s">
        <v>8269</v>
      </c>
      <c r="Q3569" s="13" t="s">
        <v>8314</v>
      </c>
      <c r="R3569" t="s">
        <v>8315</v>
      </c>
      <c r="S3569" s="17">
        <f t="shared" si="277"/>
        <v>42135.810694444444</v>
      </c>
      <c r="T3569" s="17">
        <f t="shared" si="278"/>
        <v>42165.810694444444</v>
      </c>
      <c r="U3569" s="25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7">
        <f t="shared" si="276"/>
        <v>58.42</v>
      </c>
      <c r="P3570" t="s">
        <v>8269</v>
      </c>
      <c r="Q3570" s="13" t="s">
        <v>8314</v>
      </c>
      <c r="R3570" t="s">
        <v>8315</v>
      </c>
      <c r="S3570" s="17">
        <f t="shared" si="277"/>
        <v>41869.740671296298</v>
      </c>
      <c r="T3570" s="17">
        <f t="shared" si="278"/>
        <v>41899.740671296298</v>
      </c>
      <c r="U3570" s="25">
        <f t="shared" si="279"/>
        <v>2014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7">
        <f t="shared" si="276"/>
        <v>122.54</v>
      </c>
      <c r="P3571" t="s">
        <v>8269</v>
      </c>
      <c r="Q3571" s="13" t="s">
        <v>8314</v>
      </c>
      <c r="R3571" t="s">
        <v>8315</v>
      </c>
      <c r="S3571" s="17">
        <f t="shared" si="277"/>
        <v>41982.688611111109</v>
      </c>
      <c r="T3571" s="17">
        <f t="shared" si="278"/>
        <v>42012.688611111109</v>
      </c>
      <c r="U3571" s="25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7">
        <f t="shared" si="276"/>
        <v>87.96</v>
      </c>
      <c r="P3572" t="s">
        <v>8269</v>
      </c>
      <c r="Q3572" s="13" t="s">
        <v>8314</v>
      </c>
      <c r="R3572" t="s">
        <v>8315</v>
      </c>
      <c r="S3572" s="17">
        <f t="shared" si="277"/>
        <v>41976.331979166673</v>
      </c>
      <c r="T3572" s="17">
        <f t="shared" si="278"/>
        <v>42004.291666666672</v>
      </c>
      <c r="U3572" s="25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7">
        <f t="shared" si="276"/>
        <v>73.239999999999995</v>
      </c>
      <c r="P3573" t="s">
        <v>8269</v>
      </c>
      <c r="Q3573" s="13" t="s">
        <v>8314</v>
      </c>
      <c r="R3573" t="s">
        <v>8315</v>
      </c>
      <c r="S3573" s="17">
        <f t="shared" si="277"/>
        <v>41912.858946759261</v>
      </c>
      <c r="T3573" s="17">
        <f t="shared" si="278"/>
        <v>41942.858946759261</v>
      </c>
      <c r="U3573" s="25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7">
        <f t="shared" si="276"/>
        <v>55.56</v>
      </c>
      <c r="P3574" t="s">
        <v>8269</v>
      </c>
      <c r="Q3574" s="13" t="s">
        <v>8314</v>
      </c>
      <c r="R3574" t="s">
        <v>8315</v>
      </c>
      <c r="S3574" s="17">
        <f t="shared" si="277"/>
        <v>42146.570393518516</v>
      </c>
      <c r="T3574" s="17">
        <f t="shared" si="278"/>
        <v>42176.570393518516</v>
      </c>
      <c r="U3574" s="25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7">
        <f t="shared" si="276"/>
        <v>39.54</v>
      </c>
      <c r="P3575" t="s">
        <v>8269</v>
      </c>
      <c r="Q3575" s="13" t="s">
        <v>8314</v>
      </c>
      <c r="R3575" t="s">
        <v>8315</v>
      </c>
      <c r="S3575" s="17">
        <f t="shared" si="277"/>
        <v>41921.375532407408</v>
      </c>
      <c r="T3575" s="17">
        <f t="shared" si="278"/>
        <v>41951.417199074072</v>
      </c>
      <c r="U3575" s="25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7">
        <f t="shared" si="276"/>
        <v>136.78</v>
      </c>
      <c r="P3576" t="s">
        <v>8269</v>
      </c>
      <c r="Q3576" s="13" t="s">
        <v>8314</v>
      </c>
      <c r="R3576" t="s">
        <v>8315</v>
      </c>
      <c r="S3576" s="17">
        <f t="shared" si="277"/>
        <v>41926.942685185182</v>
      </c>
      <c r="T3576" s="17">
        <f t="shared" si="278"/>
        <v>41956.984351851846</v>
      </c>
      <c r="U3576" s="25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7">
        <f t="shared" si="276"/>
        <v>99.34</v>
      </c>
      <c r="P3577" t="s">
        <v>8269</v>
      </c>
      <c r="Q3577" s="13" t="s">
        <v>8314</v>
      </c>
      <c r="R3577" t="s">
        <v>8315</v>
      </c>
      <c r="S3577" s="17">
        <f t="shared" si="277"/>
        <v>42561.783877314811</v>
      </c>
      <c r="T3577" s="17">
        <f t="shared" si="278"/>
        <v>42593.165972222225</v>
      </c>
      <c r="U3577" s="25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7">
        <f t="shared" si="276"/>
        <v>20</v>
      </c>
      <c r="P3578" t="s">
        <v>8269</v>
      </c>
      <c r="Q3578" s="13" t="s">
        <v>8314</v>
      </c>
      <c r="R3578" t="s">
        <v>8315</v>
      </c>
      <c r="S3578" s="17">
        <f t="shared" si="277"/>
        <v>42649.54923611111</v>
      </c>
      <c r="T3578" s="17">
        <f t="shared" si="278"/>
        <v>42709.590902777782</v>
      </c>
      <c r="U3578" s="25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7">
        <f t="shared" si="276"/>
        <v>28.89</v>
      </c>
      <c r="P3579" t="s">
        <v>8269</v>
      </c>
      <c r="Q3579" s="13" t="s">
        <v>8314</v>
      </c>
      <c r="R3579" t="s">
        <v>8315</v>
      </c>
      <c r="S3579" s="17">
        <f t="shared" si="277"/>
        <v>42093.786840277782</v>
      </c>
      <c r="T3579" s="17">
        <f t="shared" si="278"/>
        <v>42120.26944444445</v>
      </c>
      <c r="U3579" s="25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7">
        <f t="shared" si="276"/>
        <v>40.549999999999997</v>
      </c>
      <c r="P3580" t="s">
        <v>8269</v>
      </c>
      <c r="Q3580" s="13" t="s">
        <v>8314</v>
      </c>
      <c r="R3580" t="s">
        <v>8315</v>
      </c>
      <c r="S3580" s="17">
        <f t="shared" si="277"/>
        <v>42460.733530092592</v>
      </c>
      <c r="T3580" s="17">
        <f t="shared" si="278"/>
        <v>42490.733530092592</v>
      </c>
      <c r="U3580" s="25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7">
        <f t="shared" si="276"/>
        <v>35.71</v>
      </c>
      <c r="P3581" t="s">
        <v>8269</v>
      </c>
      <c r="Q3581" s="13" t="s">
        <v>8314</v>
      </c>
      <c r="R3581" t="s">
        <v>8315</v>
      </c>
      <c r="S3581" s="17">
        <f t="shared" si="277"/>
        <v>42430.762222222227</v>
      </c>
      <c r="T3581" s="17">
        <f t="shared" si="278"/>
        <v>42460.720555555556</v>
      </c>
      <c r="U3581" s="25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7">
        <f t="shared" si="276"/>
        <v>37.96</v>
      </c>
      <c r="P3582" t="s">
        <v>8269</v>
      </c>
      <c r="Q3582" s="13" t="s">
        <v>8314</v>
      </c>
      <c r="R3582" t="s">
        <v>8315</v>
      </c>
      <c r="S3582" s="17">
        <f t="shared" si="277"/>
        <v>42026.176180555558</v>
      </c>
      <c r="T3582" s="17">
        <f t="shared" si="278"/>
        <v>42064.207638888889</v>
      </c>
      <c r="U3582" s="25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7">
        <f t="shared" si="276"/>
        <v>33.33</v>
      </c>
      <c r="P3583" t="s">
        <v>8269</v>
      </c>
      <c r="Q3583" s="13" t="s">
        <v>8314</v>
      </c>
      <c r="R3583" t="s">
        <v>8315</v>
      </c>
      <c r="S3583" s="17">
        <f t="shared" si="277"/>
        <v>41836.471180555556</v>
      </c>
      <c r="T3583" s="17">
        <f t="shared" si="278"/>
        <v>41850.471180555556</v>
      </c>
      <c r="U3583" s="25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7">
        <f t="shared" si="276"/>
        <v>58.57</v>
      </c>
      <c r="P3584" t="s">
        <v>8269</v>
      </c>
      <c r="Q3584" s="13" t="s">
        <v>8314</v>
      </c>
      <c r="R3584" t="s">
        <v>8315</v>
      </c>
      <c r="S3584" s="17">
        <f t="shared" si="277"/>
        <v>42451.095856481479</v>
      </c>
      <c r="T3584" s="17">
        <f t="shared" si="278"/>
        <v>42465.095856481479</v>
      </c>
      <c r="U3584" s="25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7">
        <f t="shared" si="276"/>
        <v>135.63</v>
      </c>
      <c r="P3585" t="s">
        <v>8269</v>
      </c>
      <c r="Q3585" s="13" t="s">
        <v>8314</v>
      </c>
      <c r="R3585" t="s">
        <v>8315</v>
      </c>
      <c r="S3585" s="17">
        <f t="shared" si="277"/>
        <v>42418.425983796296</v>
      </c>
      <c r="T3585" s="17">
        <f t="shared" si="278"/>
        <v>42478.384317129632</v>
      </c>
      <c r="U3585" s="2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7">
        <f t="shared" ref="O3586:O3649" si="281">IFERROR(ROUND(E3586/M3586,2),0)</f>
        <v>30.94</v>
      </c>
      <c r="P3586" t="s">
        <v>8269</v>
      </c>
      <c r="Q3586" s="13" t="s">
        <v>8314</v>
      </c>
      <c r="R3586" t="s">
        <v>8315</v>
      </c>
      <c r="S3586" s="17">
        <f t="shared" si="277"/>
        <v>42168.316481481481</v>
      </c>
      <c r="T3586" s="17">
        <f t="shared" si="278"/>
        <v>42198.316481481481</v>
      </c>
      <c r="U3586" s="25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7">
        <f t="shared" si="281"/>
        <v>176.09</v>
      </c>
      <c r="P3587" t="s">
        <v>8269</v>
      </c>
      <c r="Q3587" s="13" t="s">
        <v>8314</v>
      </c>
      <c r="R3587" t="s">
        <v>8315</v>
      </c>
      <c r="S3587" s="17">
        <f t="shared" ref="S3587:S3650" si="282">(((K3587/60)/60)/24)+DATE(1970,1,1)</f>
        <v>41964.716319444444</v>
      </c>
      <c r="T3587" s="17">
        <f t="shared" ref="T3587:T3650" si="283">(((J3587/60)/60)/24)+DATE(1970,1,1)</f>
        <v>41994.716319444444</v>
      </c>
      <c r="U3587" s="25">
        <f t="shared" si="279"/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7">
        <f t="shared" si="281"/>
        <v>151.97999999999999</v>
      </c>
      <c r="P3588" t="s">
        <v>8269</v>
      </c>
      <c r="Q3588" s="13" t="s">
        <v>8314</v>
      </c>
      <c r="R3588" t="s">
        <v>8315</v>
      </c>
      <c r="S3588" s="17">
        <f t="shared" si="282"/>
        <v>42576.697569444441</v>
      </c>
      <c r="T3588" s="17">
        <f t="shared" si="283"/>
        <v>42636.697569444441</v>
      </c>
      <c r="U3588" s="25">
        <f t="shared" ref="U3588:U3651" si="284">YEAR(S3588)</f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7">
        <f t="shared" si="281"/>
        <v>22.61</v>
      </c>
      <c r="P3589" t="s">
        <v>8269</v>
      </c>
      <c r="Q3589" s="13" t="s">
        <v>8314</v>
      </c>
      <c r="R3589" t="s">
        <v>8315</v>
      </c>
      <c r="S3589" s="17">
        <f t="shared" si="282"/>
        <v>42503.539976851855</v>
      </c>
      <c r="T3589" s="17">
        <f t="shared" si="283"/>
        <v>42548.791666666672</v>
      </c>
      <c r="U3589" s="25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7">
        <f t="shared" si="281"/>
        <v>18.27</v>
      </c>
      <c r="P3590" t="s">
        <v>8269</v>
      </c>
      <c r="Q3590" s="13" t="s">
        <v>8314</v>
      </c>
      <c r="R3590" t="s">
        <v>8315</v>
      </c>
      <c r="S3590" s="17">
        <f t="shared" si="282"/>
        <v>42101.828819444447</v>
      </c>
      <c r="T3590" s="17">
        <f t="shared" si="283"/>
        <v>42123.958333333328</v>
      </c>
      <c r="U3590" s="25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7">
        <f t="shared" si="281"/>
        <v>82.26</v>
      </c>
      <c r="P3591" t="s">
        <v>8269</v>
      </c>
      <c r="Q3591" s="13" t="s">
        <v>8314</v>
      </c>
      <c r="R3591" t="s">
        <v>8315</v>
      </c>
      <c r="S3591" s="17">
        <f t="shared" si="282"/>
        <v>42125.647534722222</v>
      </c>
      <c r="T3591" s="17">
        <f t="shared" si="283"/>
        <v>42150.647534722222</v>
      </c>
      <c r="U3591" s="25">
        <f t="shared" si="284"/>
        <v>2015</v>
      </c>
    </row>
    <row r="3592" spans="1:21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7">
        <f t="shared" si="281"/>
        <v>68.53</v>
      </c>
      <c r="P3592" t="s">
        <v>8269</v>
      </c>
      <c r="Q3592" s="13" t="s">
        <v>8314</v>
      </c>
      <c r="R3592" t="s">
        <v>8315</v>
      </c>
      <c r="S3592" s="17">
        <f t="shared" si="282"/>
        <v>41902.333726851852</v>
      </c>
      <c r="T3592" s="17">
        <f t="shared" si="283"/>
        <v>41932.333726851852</v>
      </c>
      <c r="U3592" s="25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7">
        <f t="shared" si="281"/>
        <v>68.06</v>
      </c>
      <c r="P3593" t="s">
        <v>8269</v>
      </c>
      <c r="Q3593" s="13" t="s">
        <v>8314</v>
      </c>
      <c r="R3593" t="s">
        <v>8315</v>
      </c>
      <c r="S3593" s="17">
        <f t="shared" si="282"/>
        <v>42003.948425925926</v>
      </c>
      <c r="T3593" s="17">
        <f t="shared" si="283"/>
        <v>42028.207638888889</v>
      </c>
      <c r="U3593" s="25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7">
        <f t="shared" si="281"/>
        <v>72.709999999999994</v>
      </c>
      <c r="P3594" t="s">
        <v>8269</v>
      </c>
      <c r="Q3594" s="13" t="s">
        <v>8314</v>
      </c>
      <c r="R3594" t="s">
        <v>8315</v>
      </c>
      <c r="S3594" s="17">
        <f t="shared" si="282"/>
        <v>41988.829942129625</v>
      </c>
      <c r="T3594" s="17">
        <f t="shared" si="283"/>
        <v>42046.207638888889</v>
      </c>
      <c r="U3594" s="25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7">
        <f t="shared" si="281"/>
        <v>77.19</v>
      </c>
      <c r="P3595" t="s">
        <v>8269</v>
      </c>
      <c r="Q3595" s="13" t="s">
        <v>8314</v>
      </c>
      <c r="R3595" t="s">
        <v>8315</v>
      </c>
      <c r="S3595" s="17">
        <f t="shared" si="282"/>
        <v>41974.898599537039</v>
      </c>
      <c r="T3595" s="17">
        <f t="shared" si="283"/>
        <v>42009.851388888885</v>
      </c>
      <c r="U3595" s="2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7">
        <f t="shared" si="281"/>
        <v>55.97</v>
      </c>
      <c r="P3596" t="s">
        <v>8269</v>
      </c>
      <c r="Q3596" s="13" t="s">
        <v>8314</v>
      </c>
      <c r="R3596" t="s">
        <v>8315</v>
      </c>
      <c r="S3596" s="17">
        <f t="shared" si="282"/>
        <v>42592.066921296297</v>
      </c>
      <c r="T3596" s="17">
        <f t="shared" si="283"/>
        <v>42617.066921296297</v>
      </c>
      <c r="U3596" s="25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7">
        <f t="shared" si="281"/>
        <v>49.69</v>
      </c>
      <c r="P3597" t="s">
        <v>8269</v>
      </c>
      <c r="Q3597" s="13" t="s">
        <v>8314</v>
      </c>
      <c r="R3597" t="s">
        <v>8315</v>
      </c>
      <c r="S3597" s="17">
        <f t="shared" si="282"/>
        <v>42050.008368055554</v>
      </c>
      <c r="T3597" s="17">
        <f t="shared" si="283"/>
        <v>42076.290972222225</v>
      </c>
      <c r="U3597" s="25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7">
        <f t="shared" si="281"/>
        <v>79</v>
      </c>
      <c r="P3598" t="s">
        <v>8269</v>
      </c>
      <c r="Q3598" s="13" t="s">
        <v>8314</v>
      </c>
      <c r="R3598" t="s">
        <v>8315</v>
      </c>
      <c r="S3598" s="17">
        <f t="shared" si="282"/>
        <v>41856.715069444443</v>
      </c>
      <c r="T3598" s="17">
        <f t="shared" si="283"/>
        <v>41877.715069444443</v>
      </c>
      <c r="U3598" s="25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7">
        <f t="shared" si="281"/>
        <v>77.73</v>
      </c>
      <c r="P3599" t="s">
        <v>8269</v>
      </c>
      <c r="Q3599" s="13" t="s">
        <v>8314</v>
      </c>
      <c r="R3599" t="s">
        <v>8315</v>
      </c>
      <c r="S3599" s="17">
        <f t="shared" si="282"/>
        <v>42417.585532407407</v>
      </c>
      <c r="T3599" s="17">
        <f t="shared" si="283"/>
        <v>42432.249305555553</v>
      </c>
      <c r="U3599" s="25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7">
        <f t="shared" si="281"/>
        <v>40.78</v>
      </c>
      <c r="P3600" t="s">
        <v>8269</v>
      </c>
      <c r="Q3600" s="13" t="s">
        <v>8314</v>
      </c>
      <c r="R3600" t="s">
        <v>8315</v>
      </c>
      <c r="S3600" s="17">
        <f t="shared" si="282"/>
        <v>41866.79886574074</v>
      </c>
      <c r="T3600" s="17">
        <f t="shared" si="283"/>
        <v>41885.207638888889</v>
      </c>
      <c r="U3600" s="25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7">
        <f t="shared" si="281"/>
        <v>59.41</v>
      </c>
      <c r="P3601" t="s">
        <v>8269</v>
      </c>
      <c r="Q3601" s="13" t="s">
        <v>8314</v>
      </c>
      <c r="R3601" t="s">
        <v>8315</v>
      </c>
      <c r="S3601" s="17">
        <f t="shared" si="282"/>
        <v>42220.79487268519</v>
      </c>
      <c r="T3601" s="17">
        <f t="shared" si="283"/>
        <v>42246</v>
      </c>
      <c r="U3601" s="25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7">
        <f t="shared" si="281"/>
        <v>3.25</v>
      </c>
      <c r="P3602" t="s">
        <v>8269</v>
      </c>
      <c r="Q3602" s="13" t="s">
        <v>8314</v>
      </c>
      <c r="R3602" t="s">
        <v>8315</v>
      </c>
      <c r="S3602" s="17">
        <f t="shared" si="282"/>
        <v>42628.849120370374</v>
      </c>
      <c r="T3602" s="17">
        <f t="shared" si="283"/>
        <v>42656.849120370374</v>
      </c>
      <c r="U3602" s="25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7">
        <f t="shared" si="281"/>
        <v>39.380000000000003</v>
      </c>
      <c r="P3603" t="s">
        <v>8269</v>
      </c>
      <c r="Q3603" s="13" t="s">
        <v>8314</v>
      </c>
      <c r="R3603" t="s">
        <v>8315</v>
      </c>
      <c r="S3603" s="17">
        <f t="shared" si="282"/>
        <v>41990.99863425926</v>
      </c>
      <c r="T3603" s="17">
        <f t="shared" si="283"/>
        <v>42020.99863425926</v>
      </c>
      <c r="U3603" s="25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7">
        <f t="shared" si="281"/>
        <v>81.67</v>
      </c>
      <c r="P3604" t="s">
        <v>8269</v>
      </c>
      <c r="Q3604" s="13" t="s">
        <v>8314</v>
      </c>
      <c r="R3604" t="s">
        <v>8315</v>
      </c>
      <c r="S3604" s="17">
        <f t="shared" si="282"/>
        <v>42447.894432870366</v>
      </c>
      <c r="T3604" s="17">
        <f t="shared" si="283"/>
        <v>42507.894432870366</v>
      </c>
      <c r="U3604" s="25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7">
        <f t="shared" si="281"/>
        <v>44.91</v>
      </c>
      <c r="P3605" t="s">
        <v>8269</v>
      </c>
      <c r="Q3605" s="13" t="s">
        <v>8314</v>
      </c>
      <c r="R3605" t="s">
        <v>8315</v>
      </c>
      <c r="S3605" s="17">
        <f t="shared" si="282"/>
        <v>42283.864351851851</v>
      </c>
      <c r="T3605" s="17">
        <f t="shared" si="283"/>
        <v>42313.906018518523</v>
      </c>
      <c r="U3605" s="2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7">
        <f t="shared" si="281"/>
        <v>49.06</v>
      </c>
      <c r="P3606" t="s">
        <v>8269</v>
      </c>
      <c r="Q3606" s="13" t="s">
        <v>8314</v>
      </c>
      <c r="R3606" t="s">
        <v>8315</v>
      </c>
      <c r="S3606" s="17">
        <f t="shared" si="282"/>
        <v>42483.015694444446</v>
      </c>
      <c r="T3606" s="17">
        <f t="shared" si="283"/>
        <v>42489.290972222225</v>
      </c>
      <c r="U3606" s="25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7">
        <f t="shared" si="281"/>
        <v>30.67</v>
      </c>
      <c r="P3607" t="s">
        <v>8269</v>
      </c>
      <c r="Q3607" s="13" t="s">
        <v>8314</v>
      </c>
      <c r="R3607" t="s">
        <v>8315</v>
      </c>
      <c r="S3607" s="17">
        <f t="shared" si="282"/>
        <v>42383.793124999997</v>
      </c>
      <c r="T3607" s="17">
        <f t="shared" si="283"/>
        <v>42413.793124999997</v>
      </c>
      <c r="U3607" s="25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7">
        <f t="shared" si="281"/>
        <v>61.06</v>
      </c>
      <c r="P3608" t="s">
        <v>8269</v>
      </c>
      <c r="Q3608" s="13" t="s">
        <v>8314</v>
      </c>
      <c r="R3608" t="s">
        <v>8315</v>
      </c>
      <c r="S3608" s="17">
        <f t="shared" si="282"/>
        <v>42566.604826388888</v>
      </c>
      <c r="T3608" s="17">
        <f t="shared" si="283"/>
        <v>42596.604826388888</v>
      </c>
      <c r="U3608" s="25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7">
        <f t="shared" si="281"/>
        <v>29</v>
      </c>
      <c r="P3609" t="s">
        <v>8269</v>
      </c>
      <c r="Q3609" s="13" t="s">
        <v>8314</v>
      </c>
      <c r="R3609" t="s">
        <v>8315</v>
      </c>
      <c r="S3609" s="17">
        <f t="shared" si="282"/>
        <v>42338.963912037041</v>
      </c>
      <c r="T3609" s="17">
        <f t="shared" si="283"/>
        <v>42353</v>
      </c>
      <c r="U3609" s="25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7">
        <f t="shared" si="281"/>
        <v>29.63</v>
      </c>
      <c r="P3610" t="s">
        <v>8269</v>
      </c>
      <c r="Q3610" s="13" t="s">
        <v>8314</v>
      </c>
      <c r="R3610" t="s">
        <v>8315</v>
      </c>
      <c r="S3610" s="17">
        <f t="shared" si="282"/>
        <v>42506.709375000006</v>
      </c>
      <c r="T3610" s="17">
        <f t="shared" si="283"/>
        <v>42538.583333333328</v>
      </c>
      <c r="U3610" s="25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7">
        <f t="shared" si="281"/>
        <v>143.1</v>
      </c>
      <c r="P3611" t="s">
        <v>8269</v>
      </c>
      <c r="Q3611" s="13" t="s">
        <v>8314</v>
      </c>
      <c r="R3611" t="s">
        <v>8315</v>
      </c>
      <c r="S3611" s="17">
        <f t="shared" si="282"/>
        <v>42429.991724537031</v>
      </c>
      <c r="T3611" s="17">
        <f t="shared" si="283"/>
        <v>42459.950057870374</v>
      </c>
      <c r="U3611" s="25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7">
        <f t="shared" si="281"/>
        <v>52.35</v>
      </c>
      <c r="P3612" t="s">
        <v>8269</v>
      </c>
      <c r="Q3612" s="13" t="s">
        <v>8314</v>
      </c>
      <c r="R3612" t="s">
        <v>8315</v>
      </c>
      <c r="S3612" s="17">
        <f t="shared" si="282"/>
        <v>42203.432129629626</v>
      </c>
      <c r="T3612" s="17">
        <f t="shared" si="283"/>
        <v>42233.432129629626</v>
      </c>
      <c r="U3612" s="25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7">
        <f t="shared" si="281"/>
        <v>66.67</v>
      </c>
      <c r="P3613" t="s">
        <v>8269</v>
      </c>
      <c r="Q3613" s="13" t="s">
        <v>8314</v>
      </c>
      <c r="R3613" t="s">
        <v>8315</v>
      </c>
      <c r="S3613" s="17">
        <f t="shared" si="282"/>
        <v>42072.370381944449</v>
      </c>
      <c r="T3613" s="17">
        <f t="shared" si="283"/>
        <v>42102.370381944449</v>
      </c>
      <c r="U3613" s="25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7">
        <f t="shared" si="281"/>
        <v>126.67</v>
      </c>
      <c r="P3614" t="s">
        <v>8269</v>
      </c>
      <c r="Q3614" s="13" t="s">
        <v>8314</v>
      </c>
      <c r="R3614" t="s">
        <v>8315</v>
      </c>
      <c r="S3614" s="17">
        <f t="shared" si="282"/>
        <v>41789.726979166669</v>
      </c>
      <c r="T3614" s="17">
        <f t="shared" si="283"/>
        <v>41799.726979166669</v>
      </c>
      <c r="U3614" s="25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7">
        <f t="shared" si="281"/>
        <v>62.5</v>
      </c>
      <c r="P3615" t="s">
        <v>8269</v>
      </c>
      <c r="Q3615" s="13" t="s">
        <v>8314</v>
      </c>
      <c r="R3615" t="s">
        <v>8315</v>
      </c>
      <c r="S3615" s="17">
        <f t="shared" si="282"/>
        <v>41788.58997685185</v>
      </c>
      <c r="T3615" s="17">
        <f t="shared" si="283"/>
        <v>41818.58997685185</v>
      </c>
      <c r="U3615" s="2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7">
        <f t="shared" si="281"/>
        <v>35.49</v>
      </c>
      <c r="P3616" t="s">
        <v>8269</v>
      </c>
      <c r="Q3616" s="13" t="s">
        <v>8314</v>
      </c>
      <c r="R3616" t="s">
        <v>8315</v>
      </c>
      <c r="S3616" s="17">
        <f t="shared" si="282"/>
        <v>42144.041851851856</v>
      </c>
      <c r="T3616" s="17">
        <f t="shared" si="283"/>
        <v>42174.041851851856</v>
      </c>
      <c r="U3616" s="25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7">
        <f t="shared" si="281"/>
        <v>37.08</v>
      </c>
      <c r="P3617" t="s">
        <v>8269</v>
      </c>
      <c r="Q3617" s="13" t="s">
        <v>8314</v>
      </c>
      <c r="R3617" t="s">
        <v>8315</v>
      </c>
      <c r="S3617" s="17">
        <f t="shared" si="282"/>
        <v>42318.593703703707</v>
      </c>
      <c r="T3617" s="17">
        <f t="shared" si="283"/>
        <v>42348.593703703707</v>
      </c>
      <c r="U3617" s="25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7">
        <f t="shared" si="281"/>
        <v>69.33</v>
      </c>
      <c r="P3618" t="s">
        <v>8269</v>
      </c>
      <c r="Q3618" s="13" t="s">
        <v>8314</v>
      </c>
      <c r="R3618" t="s">
        <v>8315</v>
      </c>
      <c r="S3618" s="17">
        <f t="shared" si="282"/>
        <v>42052.949814814812</v>
      </c>
      <c r="T3618" s="17">
        <f t="shared" si="283"/>
        <v>42082.908148148148</v>
      </c>
      <c r="U3618" s="25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7">
        <f t="shared" si="281"/>
        <v>17.25</v>
      </c>
      <c r="P3619" t="s">
        <v>8269</v>
      </c>
      <c r="Q3619" s="13" t="s">
        <v>8314</v>
      </c>
      <c r="R3619" t="s">
        <v>8315</v>
      </c>
      <c r="S3619" s="17">
        <f t="shared" si="282"/>
        <v>42779.610289351855</v>
      </c>
      <c r="T3619" s="17">
        <f t="shared" si="283"/>
        <v>42794</v>
      </c>
      <c r="U3619" s="25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7">
        <f t="shared" si="281"/>
        <v>36.07</v>
      </c>
      <c r="P3620" t="s">
        <v>8269</v>
      </c>
      <c r="Q3620" s="13" t="s">
        <v>8314</v>
      </c>
      <c r="R3620" t="s">
        <v>8315</v>
      </c>
      <c r="S3620" s="17">
        <f t="shared" si="282"/>
        <v>42128.627893518518</v>
      </c>
      <c r="T3620" s="17">
        <f t="shared" si="283"/>
        <v>42158.627893518518</v>
      </c>
      <c r="U3620" s="25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7">
        <f t="shared" si="281"/>
        <v>66.47</v>
      </c>
      <c r="P3621" t="s">
        <v>8269</v>
      </c>
      <c r="Q3621" s="13" t="s">
        <v>8314</v>
      </c>
      <c r="R3621" t="s">
        <v>8315</v>
      </c>
      <c r="S3621" s="17">
        <f t="shared" si="282"/>
        <v>42661.132245370376</v>
      </c>
      <c r="T3621" s="17">
        <f t="shared" si="283"/>
        <v>42693.916666666672</v>
      </c>
      <c r="U3621" s="25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7">
        <f t="shared" si="281"/>
        <v>56.07</v>
      </c>
      <c r="P3622" t="s">
        <v>8269</v>
      </c>
      <c r="Q3622" s="13" t="s">
        <v>8314</v>
      </c>
      <c r="R3622" t="s">
        <v>8315</v>
      </c>
      <c r="S3622" s="17">
        <f t="shared" si="282"/>
        <v>42037.938206018516</v>
      </c>
      <c r="T3622" s="17">
        <f t="shared" si="283"/>
        <v>42068.166666666672</v>
      </c>
      <c r="U3622" s="25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7">
        <f t="shared" si="281"/>
        <v>47.03</v>
      </c>
      <c r="P3623" t="s">
        <v>8269</v>
      </c>
      <c r="Q3623" s="13" t="s">
        <v>8314</v>
      </c>
      <c r="R3623" t="s">
        <v>8315</v>
      </c>
      <c r="S3623" s="17">
        <f t="shared" si="282"/>
        <v>42619.935694444444</v>
      </c>
      <c r="T3623" s="17">
        <f t="shared" si="283"/>
        <v>42643.875</v>
      </c>
      <c r="U3623" s="25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7">
        <f t="shared" si="281"/>
        <v>47.67</v>
      </c>
      <c r="P3624" t="s">
        <v>8269</v>
      </c>
      <c r="Q3624" s="13" t="s">
        <v>8314</v>
      </c>
      <c r="R3624" t="s">
        <v>8315</v>
      </c>
      <c r="S3624" s="17">
        <f t="shared" si="282"/>
        <v>41877.221886574072</v>
      </c>
      <c r="T3624" s="17">
        <f t="shared" si="283"/>
        <v>41910.140972222223</v>
      </c>
      <c r="U3624" s="25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7">
        <f t="shared" si="281"/>
        <v>88.24</v>
      </c>
      <c r="P3625" t="s">
        <v>8269</v>
      </c>
      <c r="Q3625" s="13" t="s">
        <v>8314</v>
      </c>
      <c r="R3625" t="s">
        <v>8315</v>
      </c>
      <c r="S3625" s="17">
        <f t="shared" si="282"/>
        <v>41828.736921296295</v>
      </c>
      <c r="T3625" s="17">
        <f t="shared" si="283"/>
        <v>41846.291666666664</v>
      </c>
      <c r="U3625" s="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7">
        <f t="shared" si="281"/>
        <v>80.72</v>
      </c>
      <c r="P3626" t="s">
        <v>8269</v>
      </c>
      <c r="Q3626" s="13" t="s">
        <v>8314</v>
      </c>
      <c r="R3626" t="s">
        <v>8315</v>
      </c>
      <c r="S3626" s="17">
        <f t="shared" si="282"/>
        <v>42545.774189814809</v>
      </c>
      <c r="T3626" s="17">
        <f t="shared" si="283"/>
        <v>42605.774189814809</v>
      </c>
      <c r="U3626" s="25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7">
        <f t="shared" si="281"/>
        <v>39.49</v>
      </c>
      <c r="P3627" t="s">
        <v>8269</v>
      </c>
      <c r="Q3627" s="13" t="s">
        <v>8314</v>
      </c>
      <c r="R3627" t="s">
        <v>8315</v>
      </c>
      <c r="S3627" s="17">
        <f t="shared" si="282"/>
        <v>42157.652511574073</v>
      </c>
      <c r="T3627" s="17">
        <f t="shared" si="283"/>
        <v>42187.652511574073</v>
      </c>
      <c r="U3627" s="25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7">
        <f t="shared" si="281"/>
        <v>84.85</v>
      </c>
      <c r="P3628" t="s">
        <v>8269</v>
      </c>
      <c r="Q3628" s="13" t="s">
        <v>8314</v>
      </c>
      <c r="R3628" t="s">
        <v>8315</v>
      </c>
      <c r="S3628" s="17">
        <f t="shared" si="282"/>
        <v>41846.667326388888</v>
      </c>
      <c r="T3628" s="17">
        <f t="shared" si="283"/>
        <v>41867.667326388888</v>
      </c>
      <c r="U3628" s="25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7">
        <f t="shared" si="281"/>
        <v>68.97</v>
      </c>
      <c r="P3629" t="s">
        <v>8269</v>
      </c>
      <c r="Q3629" s="13" t="s">
        <v>8314</v>
      </c>
      <c r="R3629" t="s">
        <v>8315</v>
      </c>
      <c r="S3629" s="17">
        <f t="shared" si="282"/>
        <v>42460.741747685184</v>
      </c>
      <c r="T3629" s="17">
        <f t="shared" si="283"/>
        <v>42511.165972222225</v>
      </c>
      <c r="U3629" s="25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7">
        <f t="shared" si="281"/>
        <v>0</v>
      </c>
      <c r="P3630" t="s">
        <v>8303</v>
      </c>
      <c r="Q3630" s="13" t="s">
        <v>8314</v>
      </c>
      <c r="R3630" t="s">
        <v>8356</v>
      </c>
      <c r="S3630" s="17">
        <f t="shared" si="282"/>
        <v>42291.833287037036</v>
      </c>
      <c r="T3630" s="17">
        <f t="shared" si="283"/>
        <v>42351.874953703707</v>
      </c>
      <c r="U3630" s="25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7">
        <f t="shared" si="281"/>
        <v>1</v>
      </c>
      <c r="P3631" t="s">
        <v>8303</v>
      </c>
      <c r="Q3631" s="13" t="s">
        <v>8314</v>
      </c>
      <c r="R3631" t="s">
        <v>8356</v>
      </c>
      <c r="S3631" s="17">
        <f t="shared" si="282"/>
        <v>42437.094490740739</v>
      </c>
      <c r="T3631" s="17">
        <f t="shared" si="283"/>
        <v>42495.708333333328</v>
      </c>
      <c r="U3631" s="25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7">
        <f t="shared" si="281"/>
        <v>1</v>
      </c>
      <c r="P3632" t="s">
        <v>8303</v>
      </c>
      <c r="Q3632" s="13" t="s">
        <v>8314</v>
      </c>
      <c r="R3632" t="s">
        <v>8356</v>
      </c>
      <c r="S3632" s="17">
        <f t="shared" si="282"/>
        <v>41942.84710648148</v>
      </c>
      <c r="T3632" s="17">
        <f t="shared" si="283"/>
        <v>41972.888773148152</v>
      </c>
      <c r="U3632" s="25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7">
        <f t="shared" si="281"/>
        <v>147.88</v>
      </c>
      <c r="P3633" t="s">
        <v>8303</v>
      </c>
      <c r="Q3633" s="13" t="s">
        <v>8314</v>
      </c>
      <c r="R3633" t="s">
        <v>8356</v>
      </c>
      <c r="S3633" s="17">
        <f t="shared" si="282"/>
        <v>41880.753437499996</v>
      </c>
      <c r="T3633" s="17">
        <f t="shared" si="283"/>
        <v>41905.165972222225</v>
      </c>
      <c r="U3633" s="25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7">
        <f t="shared" si="281"/>
        <v>100</v>
      </c>
      <c r="P3634" t="s">
        <v>8303</v>
      </c>
      <c r="Q3634" s="13" t="s">
        <v>8314</v>
      </c>
      <c r="R3634" t="s">
        <v>8356</v>
      </c>
      <c r="S3634" s="17">
        <f t="shared" si="282"/>
        <v>41946.936909722222</v>
      </c>
      <c r="T3634" s="17">
        <f t="shared" si="283"/>
        <v>41966.936909722222</v>
      </c>
      <c r="U3634" s="25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7">
        <f t="shared" si="281"/>
        <v>56.84</v>
      </c>
      <c r="P3635" t="s">
        <v>8303</v>
      </c>
      <c r="Q3635" s="13" t="s">
        <v>8314</v>
      </c>
      <c r="R3635" t="s">
        <v>8356</v>
      </c>
      <c r="S3635" s="17">
        <f t="shared" si="282"/>
        <v>42649.623460648145</v>
      </c>
      <c r="T3635" s="17">
        <f t="shared" si="283"/>
        <v>42693.041666666672</v>
      </c>
      <c r="U3635" s="2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7">
        <f t="shared" si="281"/>
        <v>176.94</v>
      </c>
      <c r="P3636" t="s">
        <v>8303</v>
      </c>
      <c r="Q3636" s="13" t="s">
        <v>8314</v>
      </c>
      <c r="R3636" t="s">
        <v>8356</v>
      </c>
      <c r="S3636" s="17">
        <f t="shared" si="282"/>
        <v>42701.166365740741</v>
      </c>
      <c r="T3636" s="17">
        <f t="shared" si="283"/>
        <v>42749.165972222225</v>
      </c>
      <c r="U3636" s="25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7">
        <f t="shared" si="281"/>
        <v>127.6</v>
      </c>
      <c r="P3637" t="s">
        <v>8303</v>
      </c>
      <c r="Q3637" s="13" t="s">
        <v>8314</v>
      </c>
      <c r="R3637" t="s">
        <v>8356</v>
      </c>
      <c r="S3637" s="17">
        <f t="shared" si="282"/>
        <v>42450.88282407407</v>
      </c>
      <c r="T3637" s="17">
        <f t="shared" si="283"/>
        <v>42480.88282407407</v>
      </c>
      <c r="U3637" s="25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7">
        <f t="shared" si="281"/>
        <v>0</v>
      </c>
      <c r="P3638" t="s">
        <v>8303</v>
      </c>
      <c r="Q3638" s="13" t="s">
        <v>8314</v>
      </c>
      <c r="R3638" t="s">
        <v>8356</v>
      </c>
      <c r="S3638" s="17">
        <f t="shared" si="282"/>
        <v>42226.694780092599</v>
      </c>
      <c r="T3638" s="17">
        <f t="shared" si="283"/>
        <v>42261.694780092599</v>
      </c>
      <c r="U3638" s="25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7">
        <f t="shared" si="281"/>
        <v>66.14</v>
      </c>
      <c r="P3639" t="s">
        <v>8303</v>
      </c>
      <c r="Q3639" s="13" t="s">
        <v>8314</v>
      </c>
      <c r="R3639" t="s">
        <v>8356</v>
      </c>
      <c r="S3639" s="17">
        <f t="shared" si="282"/>
        <v>41975.700636574074</v>
      </c>
      <c r="T3639" s="17">
        <f t="shared" si="283"/>
        <v>42005.700636574074</v>
      </c>
      <c r="U3639" s="25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7">
        <f t="shared" si="281"/>
        <v>108</v>
      </c>
      <c r="P3640" t="s">
        <v>8303</v>
      </c>
      <c r="Q3640" s="13" t="s">
        <v>8314</v>
      </c>
      <c r="R3640" t="s">
        <v>8356</v>
      </c>
      <c r="S3640" s="17">
        <f t="shared" si="282"/>
        <v>42053.672824074078</v>
      </c>
      <c r="T3640" s="17">
        <f t="shared" si="283"/>
        <v>42113.631157407406</v>
      </c>
      <c r="U3640" s="25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7">
        <f t="shared" si="281"/>
        <v>1</v>
      </c>
      <c r="P3641" t="s">
        <v>8303</v>
      </c>
      <c r="Q3641" s="13" t="s">
        <v>8314</v>
      </c>
      <c r="R3641" t="s">
        <v>8356</v>
      </c>
      <c r="S3641" s="17">
        <f t="shared" si="282"/>
        <v>42590.677152777775</v>
      </c>
      <c r="T3641" s="17">
        <f t="shared" si="283"/>
        <v>42650.632638888885</v>
      </c>
      <c r="U3641" s="25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7">
        <f t="shared" si="281"/>
        <v>18.329999999999998</v>
      </c>
      <c r="P3642" t="s">
        <v>8303</v>
      </c>
      <c r="Q3642" s="13" t="s">
        <v>8314</v>
      </c>
      <c r="R3642" t="s">
        <v>8356</v>
      </c>
      <c r="S3642" s="17">
        <f t="shared" si="282"/>
        <v>42104.781597222223</v>
      </c>
      <c r="T3642" s="17">
        <f t="shared" si="283"/>
        <v>42134.781597222223</v>
      </c>
      <c r="U3642" s="25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7">
        <f t="shared" si="281"/>
        <v>0</v>
      </c>
      <c r="P3643" t="s">
        <v>8303</v>
      </c>
      <c r="Q3643" s="13" t="s">
        <v>8314</v>
      </c>
      <c r="R3643" t="s">
        <v>8356</v>
      </c>
      <c r="S3643" s="17">
        <f t="shared" si="282"/>
        <v>41899.627071759263</v>
      </c>
      <c r="T3643" s="17">
        <f t="shared" si="283"/>
        <v>41917.208333333336</v>
      </c>
      <c r="U3643" s="25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7">
        <f t="shared" si="281"/>
        <v>7.5</v>
      </c>
      <c r="P3644" t="s">
        <v>8303</v>
      </c>
      <c r="Q3644" s="13" t="s">
        <v>8314</v>
      </c>
      <c r="R3644" t="s">
        <v>8356</v>
      </c>
      <c r="S3644" s="17">
        <f t="shared" si="282"/>
        <v>42297.816284722227</v>
      </c>
      <c r="T3644" s="17">
        <f t="shared" si="283"/>
        <v>42338.708333333328</v>
      </c>
      <c r="U3644" s="25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7">
        <f t="shared" si="281"/>
        <v>0</v>
      </c>
      <c r="P3645" t="s">
        <v>8303</v>
      </c>
      <c r="Q3645" s="13" t="s">
        <v>8314</v>
      </c>
      <c r="R3645" t="s">
        <v>8356</v>
      </c>
      <c r="S3645" s="17">
        <f t="shared" si="282"/>
        <v>42285.143969907411</v>
      </c>
      <c r="T3645" s="17">
        <f t="shared" si="283"/>
        <v>42325.185636574075</v>
      </c>
      <c r="U3645" s="2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7">
        <f t="shared" si="281"/>
        <v>68.42</v>
      </c>
      <c r="P3646" t="s">
        <v>8303</v>
      </c>
      <c r="Q3646" s="13" t="s">
        <v>8314</v>
      </c>
      <c r="R3646" t="s">
        <v>8356</v>
      </c>
      <c r="S3646" s="17">
        <f t="shared" si="282"/>
        <v>42409.241747685184</v>
      </c>
      <c r="T3646" s="17">
        <f t="shared" si="283"/>
        <v>42437.207638888889</v>
      </c>
      <c r="U3646" s="25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7">
        <f t="shared" si="281"/>
        <v>1</v>
      </c>
      <c r="P3647" t="s">
        <v>8303</v>
      </c>
      <c r="Q3647" s="13" t="s">
        <v>8314</v>
      </c>
      <c r="R3647" t="s">
        <v>8356</v>
      </c>
      <c r="S3647" s="17">
        <f t="shared" si="282"/>
        <v>42665.970347222217</v>
      </c>
      <c r="T3647" s="17">
        <f t="shared" si="283"/>
        <v>42696.012013888889</v>
      </c>
      <c r="U3647" s="25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7">
        <f t="shared" si="281"/>
        <v>60.13</v>
      </c>
      <c r="P3648" t="s">
        <v>8303</v>
      </c>
      <c r="Q3648" s="13" t="s">
        <v>8314</v>
      </c>
      <c r="R3648" t="s">
        <v>8356</v>
      </c>
      <c r="S3648" s="17">
        <f t="shared" si="282"/>
        <v>42140.421319444446</v>
      </c>
      <c r="T3648" s="17">
        <f t="shared" si="283"/>
        <v>42171.979166666672</v>
      </c>
      <c r="U3648" s="25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7">
        <f t="shared" si="281"/>
        <v>15</v>
      </c>
      <c r="P3649" t="s">
        <v>8303</v>
      </c>
      <c r="Q3649" s="13" t="s">
        <v>8314</v>
      </c>
      <c r="R3649" t="s">
        <v>8356</v>
      </c>
      <c r="S3649" s="17">
        <f t="shared" si="282"/>
        <v>42598.749155092592</v>
      </c>
      <c r="T3649" s="17">
        <f t="shared" si="283"/>
        <v>42643.749155092592</v>
      </c>
      <c r="U3649" s="25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7">
        <f t="shared" ref="O3650:O3713" si="286">IFERROR(ROUND(E3650/M3650,2),0)</f>
        <v>550.04</v>
      </c>
      <c r="P3650" t="s">
        <v>8269</v>
      </c>
      <c r="Q3650" s="13" t="s">
        <v>8314</v>
      </c>
      <c r="R3650" t="s">
        <v>8315</v>
      </c>
      <c r="S3650" s="17">
        <f t="shared" si="282"/>
        <v>41887.292187500003</v>
      </c>
      <c r="T3650" s="17">
        <f t="shared" si="283"/>
        <v>41917.292187500003</v>
      </c>
      <c r="U3650" s="25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7">
        <f t="shared" si="286"/>
        <v>97.5</v>
      </c>
      <c r="P3651" t="s">
        <v>8269</v>
      </c>
      <c r="Q3651" s="13" t="s">
        <v>8314</v>
      </c>
      <c r="R3651" t="s">
        <v>8315</v>
      </c>
      <c r="S3651" s="17">
        <f t="shared" ref="S3651:S3714" si="287">(((K3651/60)/60)/24)+DATE(1970,1,1)</f>
        <v>41780.712893518517</v>
      </c>
      <c r="T3651" s="17">
        <f t="shared" ref="T3651:T3714" si="288">(((J3651/60)/60)/24)+DATE(1970,1,1)</f>
        <v>41806.712893518517</v>
      </c>
      <c r="U3651" s="25">
        <f t="shared" si="284"/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7">
        <f t="shared" si="286"/>
        <v>29.41</v>
      </c>
      <c r="P3652" t="s">
        <v>8269</v>
      </c>
      <c r="Q3652" s="13" t="s">
        <v>8314</v>
      </c>
      <c r="R3652" t="s">
        <v>8315</v>
      </c>
      <c r="S3652" s="17">
        <f t="shared" si="287"/>
        <v>42381.478981481487</v>
      </c>
      <c r="T3652" s="17">
        <f t="shared" si="288"/>
        <v>42402.478981481487</v>
      </c>
      <c r="U3652" s="25">
        <f t="shared" ref="U3652:U3715" si="289">YEAR(S3652)</f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7">
        <f t="shared" si="286"/>
        <v>57.78</v>
      </c>
      <c r="P3653" t="s">
        <v>8269</v>
      </c>
      <c r="Q3653" s="13" t="s">
        <v>8314</v>
      </c>
      <c r="R3653" t="s">
        <v>8315</v>
      </c>
      <c r="S3653" s="17">
        <f t="shared" si="287"/>
        <v>41828.646319444444</v>
      </c>
      <c r="T3653" s="17">
        <f t="shared" si="288"/>
        <v>41861.665972222225</v>
      </c>
      <c r="U3653" s="25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7">
        <f t="shared" si="286"/>
        <v>44.24</v>
      </c>
      <c r="P3654" t="s">
        <v>8269</v>
      </c>
      <c r="Q3654" s="13" t="s">
        <v>8314</v>
      </c>
      <c r="R3654" t="s">
        <v>8315</v>
      </c>
      <c r="S3654" s="17">
        <f t="shared" si="287"/>
        <v>42596.644699074073</v>
      </c>
      <c r="T3654" s="17">
        <f t="shared" si="288"/>
        <v>42607.165972222225</v>
      </c>
      <c r="U3654" s="25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7">
        <f t="shared" si="286"/>
        <v>60.91</v>
      </c>
      <c r="P3655" t="s">
        <v>8269</v>
      </c>
      <c r="Q3655" s="13" t="s">
        <v>8314</v>
      </c>
      <c r="R3655" t="s">
        <v>8315</v>
      </c>
      <c r="S3655" s="17">
        <f t="shared" si="287"/>
        <v>42191.363506944443</v>
      </c>
      <c r="T3655" s="17">
        <f t="shared" si="288"/>
        <v>42221.363506944443</v>
      </c>
      <c r="U3655" s="2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7">
        <f t="shared" si="286"/>
        <v>68.84</v>
      </c>
      <c r="P3656" t="s">
        <v>8269</v>
      </c>
      <c r="Q3656" s="13" t="s">
        <v>8314</v>
      </c>
      <c r="R3656" t="s">
        <v>8315</v>
      </c>
      <c r="S3656" s="17">
        <f t="shared" si="287"/>
        <v>42440.416504629626</v>
      </c>
      <c r="T3656" s="17">
        <f t="shared" si="288"/>
        <v>42463.708333333328</v>
      </c>
      <c r="U3656" s="25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7">
        <f t="shared" si="286"/>
        <v>73.58</v>
      </c>
      <c r="P3657" t="s">
        <v>8269</v>
      </c>
      <c r="Q3657" s="13" t="s">
        <v>8314</v>
      </c>
      <c r="R3657" t="s">
        <v>8315</v>
      </c>
      <c r="S3657" s="17">
        <f t="shared" si="287"/>
        <v>42173.803217592591</v>
      </c>
      <c r="T3657" s="17">
        <f t="shared" si="288"/>
        <v>42203.290972222225</v>
      </c>
      <c r="U3657" s="25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7">
        <f t="shared" si="286"/>
        <v>115.02</v>
      </c>
      <c r="P3658" t="s">
        <v>8269</v>
      </c>
      <c r="Q3658" s="13" t="s">
        <v>8314</v>
      </c>
      <c r="R3658" t="s">
        <v>8315</v>
      </c>
      <c r="S3658" s="17">
        <f t="shared" si="287"/>
        <v>42737.910138888896</v>
      </c>
      <c r="T3658" s="17">
        <f t="shared" si="288"/>
        <v>42767.957638888889</v>
      </c>
      <c r="U3658" s="25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7">
        <f t="shared" si="286"/>
        <v>110.75</v>
      </c>
      <c r="P3659" t="s">
        <v>8269</v>
      </c>
      <c r="Q3659" s="13" t="s">
        <v>8314</v>
      </c>
      <c r="R3659" t="s">
        <v>8315</v>
      </c>
      <c r="S3659" s="17">
        <f t="shared" si="287"/>
        <v>42499.629849537043</v>
      </c>
      <c r="T3659" s="17">
        <f t="shared" si="288"/>
        <v>42522.904166666667</v>
      </c>
      <c r="U3659" s="25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7">
        <f t="shared" si="286"/>
        <v>75.5</v>
      </c>
      <c r="P3660" t="s">
        <v>8269</v>
      </c>
      <c r="Q3660" s="13" t="s">
        <v>8314</v>
      </c>
      <c r="R3660" t="s">
        <v>8315</v>
      </c>
      <c r="S3660" s="17">
        <f t="shared" si="287"/>
        <v>41775.858564814815</v>
      </c>
      <c r="T3660" s="17">
        <f t="shared" si="288"/>
        <v>41822.165972222225</v>
      </c>
      <c r="U3660" s="25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7">
        <f t="shared" si="286"/>
        <v>235.46</v>
      </c>
      <c r="P3661" t="s">
        <v>8269</v>
      </c>
      <c r="Q3661" s="13" t="s">
        <v>8314</v>
      </c>
      <c r="R3661" t="s">
        <v>8315</v>
      </c>
      <c r="S3661" s="17">
        <f t="shared" si="287"/>
        <v>42055.277199074073</v>
      </c>
      <c r="T3661" s="17">
        <f t="shared" si="288"/>
        <v>42082.610416666663</v>
      </c>
      <c r="U3661" s="25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7">
        <f t="shared" si="286"/>
        <v>11.36</v>
      </c>
      <c r="P3662" t="s">
        <v>8269</v>
      </c>
      <c r="Q3662" s="13" t="s">
        <v>8314</v>
      </c>
      <c r="R3662" t="s">
        <v>8315</v>
      </c>
      <c r="S3662" s="17">
        <f t="shared" si="287"/>
        <v>41971.881076388891</v>
      </c>
      <c r="T3662" s="17">
        <f t="shared" si="288"/>
        <v>41996.881076388891</v>
      </c>
      <c r="U3662" s="25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7">
        <f t="shared" si="286"/>
        <v>92.5</v>
      </c>
      <c r="P3663" t="s">
        <v>8269</v>
      </c>
      <c r="Q3663" s="13" t="s">
        <v>8314</v>
      </c>
      <c r="R3663" t="s">
        <v>8315</v>
      </c>
      <c r="S3663" s="17">
        <f t="shared" si="287"/>
        <v>42447.896666666667</v>
      </c>
      <c r="T3663" s="17">
        <f t="shared" si="288"/>
        <v>42470.166666666672</v>
      </c>
      <c r="U3663" s="25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7">
        <f t="shared" si="286"/>
        <v>202.85</v>
      </c>
      <c r="P3664" t="s">
        <v>8269</v>
      </c>
      <c r="Q3664" s="13" t="s">
        <v>8314</v>
      </c>
      <c r="R3664" t="s">
        <v>8315</v>
      </c>
      <c r="S3664" s="17">
        <f t="shared" si="287"/>
        <v>42064.220069444447</v>
      </c>
      <c r="T3664" s="17">
        <f t="shared" si="288"/>
        <v>42094.178402777776</v>
      </c>
      <c r="U3664" s="25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7">
        <f t="shared" si="286"/>
        <v>26</v>
      </c>
      <c r="P3665" t="s">
        <v>8269</v>
      </c>
      <c r="Q3665" s="13" t="s">
        <v>8314</v>
      </c>
      <c r="R3665" t="s">
        <v>8315</v>
      </c>
      <c r="S3665" s="17">
        <f t="shared" si="287"/>
        <v>42665.451736111107</v>
      </c>
      <c r="T3665" s="17">
        <f t="shared" si="288"/>
        <v>42725.493402777778</v>
      </c>
      <c r="U3665" s="2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7">
        <f t="shared" si="286"/>
        <v>46.05</v>
      </c>
      <c r="P3666" t="s">
        <v>8269</v>
      </c>
      <c r="Q3666" s="13" t="s">
        <v>8314</v>
      </c>
      <c r="R3666" t="s">
        <v>8315</v>
      </c>
      <c r="S3666" s="17">
        <f t="shared" si="287"/>
        <v>42523.248715277776</v>
      </c>
      <c r="T3666" s="17">
        <f t="shared" si="288"/>
        <v>42537.248715277776</v>
      </c>
      <c r="U3666" s="25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7">
        <f t="shared" si="286"/>
        <v>51</v>
      </c>
      <c r="P3667" t="s">
        <v>8269</v>
      </c>
      <c r="Q3667" s="13" t="s">
        <v>8314</v>
      </c>
      <c r="R3667" t="s">
        <v>8315</v>
      </c>
      <c r="S3667" s="17">
        <f t="shared" si="287"/>
        <v>42294.808124999996</v>
      </c>
      <c r="T3667" s="17">
        <f t="shared" si="288"/>
        <v>42305.829166666663</v>
      </c>
      <c r="U3667" s="25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7">
        <f t="shared" si="286"/>
        <v>31.58</v>
      </c>
      <c r="P3668" t="s">
        <v>8269</v>
      </c>
      <c r="Q3668" s="13" t="s">
        <v>8314</v>
      </c>
      <c r="R3668" t="s">
        <v>8315</v>
      </c>
      <c r="S3668" s="17">
        <f t="shared" si="287"/>
        <v>41822.90488425926</v>
      </c>
      <c r="T3668" s="17">
        <f t="shared" si="288"/>
        <v>41844.291666666664</v>
      </c>
      <c r="U3668" s="25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7">
        <f t="shared" si="286"/>
        <v>53.36</v>
      </c>
      <c r="P3669" t="s">
        <v>8269</v>
      </c>
      <c r="Q3669" s="13" t="s">
        <v>8314</v>
      </c>
      <c r="R3669" t="s">
        <v>8315</v>
      </c>
      <c r="S3669" s="17">
        <f t="shared" si="287"/>
        <v>42173.970127314817</v>
      </c>
      <c r="T3669" s="17">
        <f t="shared" si="288"/>
        <v>42203.970127314817</v>
      </c>
      <c r="U3669" s="25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7">
        <f t="shared" si="286"/>
        <v>36.96</v>
      </c>
      <c r="P3670" t="s">
        <v>8269</v>
      </c>
      <c r="Q3670" s="13" t="s">
        <v>8314</v>
      </c>
      <c r="R3670" t="s">
        <v>8315</v>
      </c>
      <c r="S3670" s="17">
        <f t="shared" si="287"/>
        <v>42185.556157407409</v>
      </c>
      <c r="T3670" s="17">
        <f t="shared" si="288"/>
        <v>42208.772916666669</v>
      </c>
      <c r="U3670" s="25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7">
        <f t="shared" si="286"/>
        <v>81.290000000000006</v>
      </c>
      <c r="P3671" t="s">
        <v>8269</v>
      </c>
      <c r="Q3671" s="13" t="s">
        <v>8314</v>
      </c>
      <c r="R3671" t="s">
        <v>8315</v>
      </c>
      <c r="S3671" s="17">
        <f t="shared" si="287"/>
        <v>42136.675196759257</v>
      </c>
      <c r="T3671" s="17">
        <f t="shared" si="288"/>
        <v>42166.675196759257</v>
      </c>
      <c r="U3671" s="25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7">
        <f t="shared" si="286"/>
        <v>20.079999999999998</v>
      </c>
      <c r="P3672" t="s">
        <v>8269</v>
      </c>
      <c r="Q3672" s="13" t="s">
        <v>8314</v>
      </c>
      <c r="R3672" t="s">
        <v>8315</v>
      </c>
      <c r="S3672" s="17">
        <f t="shared" si="287"/>
        <v>42142.514016203699</v>
      </c>
      <c r="T3672" s="17">
        <f t="shared" si="288"/>
        <v>42155.958333333328</v>
      </c>
      <c r="U3672" s="25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7">
        <f t="shared" si="286"/>
        <v>88.25</v>
      </c>
      <c r="P3673" t="s">
        <v>8269</v>
      </c>
      <c r="Q3673" s="13" t="s">
        <v>8314</v>
      </c>
      <c r="R3673" t="s">
        <v>8315</v>
      </c>
      <c r="S3673" s="17">
        <f t="shared" si="287"/>
        <v>41820.62809027778</v>
      </c>
      <c r="T3673" s="17">
        <f t="shared" si="288"/>
        <v>41841.165972222225</v>
      </c>
      <c r="U3673" s="25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7">
        <f t="shared" si="286"/>
        <v>53.44</v>
      </c>
      <c r="P3674" t="s">
        <v>8269</v>
      </c>
      <c r="Q3674" s="13" t="s">
        <v>8314</v>
      </c>
      <c r="R3674" t="s">
        <v>8315</v>
      </c>
      <c r="S3674" s="17">
        <f t="shared" si="287"/>
        <v>41878.946574074071</v>
      </c>
      <c r="T3674" s="17">
        <f t="shared" si="288"/>
        <v>41908.946574074071</v>
      </c>
      <c r="U3674" s="25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7">
        <f t="shared" si="286"/>
        <v>39.869999999999997</v>
      </c>
      <c r="P3675" t="s">
        <v>8269</v>
      </c>
      <c r="Q3675" s="13" t="s">
        <v>8314</v>
      </c>
      <c r="R3675" t="s">
        <v>8315</v>
      </c>
      <c r="S3675" s="17">
        <f t="shared" si="287"/>
        <v>41914.295104166667</v>
      </c>
      <c r="T3675" s="17">
        <f t="shared" si="288"/>
        <v>41948.536111111112</v>
      </c>
      <c r="U3675" s="2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7">
        <f t="shared" si="286"/>
        <v>145.16</v>
      </c>
      <c r="P3676" t="s">
        <v>8269</v>
      </c>
      <c r="Q3676" s="13" t="s">
        <v>8314</v>
      </c>
      <c r="R3676" t="s">
        <v>8315</v>
      </c>
      <c r="S3676" s="17">
        <f t="shared" si="287"/>
        <v>42556.873020833329</v>
      </c>
      <c r="T3676" s="17">
        <f t="shared" si="288"/>
        <v>42616.873020833329</v>
      </c>
      <c r="U3676" s="25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7">
        <f t="shared" si="286"/>
        <v>23.33</v>
      </c>
      <c r="P3677" t="s">
        <v>8269</v>
      </c>
      <c r="Q3677" s="13" t="s">
        <v>8314</v>
      </c>
      <c r="R3677" t="s">
        <v>8315</v>
      </c>
      <c r="S3677" s="17">
        <f t="shared" si="287"/>
        <v>42493.597013888888</v>
      </c>
      <c r="T3677" s="17">
        <f t="shared" si="288"/>
        <v>42505.958333333328</v>
      </c>
      <c r="U3677" s="25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7">
        <f t="shared" si="286"/>
        <v>64.38</v>
      </c>
      <c r="P3678" t="s">
        <v>8269</v>
      </c>
      <c r="Q3678" s="13" t="s">
        <v>8314</v>
      </c>
      <c r="R3678" t="s">
        <v>8315</v>
      </c>
      <c r="S3678" s="17">
        <f t="shared" si="287"/>
        <v>41876.815787037034</v>
      </c>
      <c r="T3678" s="17">
        <f t="shared" si="288"/>
        <v>41894.815787037034</v>
      </c>
      <c r="U3678" s="25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7">
        <f t="shared" si="286"/>
        <v>62.05</v>
      </c>
      <c r="P3679" t="s">
        <v>8269</v>
      </c>
      <c r="Q3679" s="13" t="s">
        <v>8314</v>
      </c>
      <c r="R3679" t="s">
        <v>8315</v>
      </c>
      <c r="S3679" s="17">
        <f t="shared" si="287"/>
        <v>41802.574282407404</v>
      </c>
      <c r="T3679" s="17">
        <f t="shared" si="288"/>
        <v>41823.165972222225</v>
      </c>
      <c r="U3679" s="25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7">
        <f t="shared" si="286"/>
        <v>66.13</v>
      </c>
      <c r="P3680" t="s">
        <v>8269</v>
      </c>
      <c r="Q3680" s="13" t="s">
        <v>8314</v>
      </c>
      <c r="R3680" t="s">
        <v>8315</v>
      </c>
      <c r="S3680" s="17">
        <f t="shared" si="287"/>
        <v>42120.531226851846</v>
      </c>
      <c r="T3680" s="17">
        <f t="shared" si="288"/>
        <v>42155.531226851846</v>
      </c>
      <c r="U3680" s="25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7">
        <f t="shared" si="286"/>
        <v>73.400000000000006</v>
      </c>
      <c r="P3681" t="s">
        <v>8269</v>
      </c>
      <c r="Q3681" s="13" t="s">
        <v>8314</v>
      </c>
      <c r="R3681" t="s">
        <v>8315</v>
      </c>
      <c r="S3681" s="17">
        <f t="shared" si="287"/>
        <v>41786.761354166665</v>
      </c>
      <c r="T3681" s="17">
        <f t="shared" si="288"/>
        <v>41821.207638888889</v>
      </c>
      <c r="U3681" s="25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7">
        <f t="shared" si="286"/>
        <v>99.5</v>
      </c>
      <c r="P3682" t="s">
        <v>8269</v>
      </c>
      <c r="Q3682" s="13" t="s">
        <v>8314</v>
      </c>
      <c r="R3682" t="s">
        <v>8315</v>
      </c>
      <c r="S3682" s="17">
        <f t="shared" si="287"/>
        <v>42627.454097222217</v>
      </c>
      <c r="T3682" s="17">
        <f t="shared" si="288"/>
        <v>42648.454097222217</v>
      </c>
      <c r="U3682" s="25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7">
        <f t="shared" si="286"/>
        <v>62.17</v>
      </c>
      <c r="P3683" t="s">
        <v>8269</v>
      </c>
      <c r="Q3683" s="13" t="s">
        <v>8314</v>
      </c>
      <c r="R3683" t="s">
        <v>8315</v>
      </c>
      <c r="S3683" s="17">
        <f t="shared" si="287"/>
        <v>42374.651504629626</v>
      </c>
      <c r="T3683" s="17">
        <f t="shared" si="288"/>
        <v>42384.651504629626</v>
      </c>
      <c r="U3683" s="25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7">
        <f t="shared" si="286"/>
        <v>62.33</v>
      </c>
      <c r="P3684" t="s">
        <v>8269</v>
      </c>
      <c r="Q3684" s="13" t="s">
        <v>8314</v>
      </c>
      <c r="R3684" t="s">
        <v>8315</v>
      </c>
      <c r="S3684" s="17">
        <f t="shared" si="287"/>
        <v>41772.685393518521</v>
      </c>
      <c r="T3684" s="17">
        <f t="shared" si="288"/>
        <v>41806.290972222225</v>
      </c>
      <c r="U3684" s="25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7">
        <f t="shared" si="286"/>
        <v>58.79</v>
      </c>
      <c r="P3685" t="s">
        <v>8269</v>
      </c>
      <c r="Q3685" s="13" t="s">
        <v>8314</v>
      </c>
      <c r="R3685" t="s">
        <v>8315</v>
      </c>
      <c r="S3685" s="17">
        <f t="shared" si="287"/>
        <v>42633.116851851853</v>
      </c>
      <c r="T3685" s="17">
        <f t="shared" si="288"/>
        <v>42663.116851851853</v>
      </c>
      <c r="U3685" s="2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7">
        <f t="shared" si="286"/>
        <v>45.35</v>
      </c>
      <c r="P3686" t="s">
        <v>8269</v>
      </c>
      <c r="Q3686" s="13" t="s">
        <v>8314</v>
      </c>
      <c r="R3686" t="s">
        <v>8315</v>
      </c>
      <c r="S3686" s="17">
        <f t="shared" si="287"/>
        <v>42219.180393518516</v>
      </c>
      <c r="T3686" s="17">
        <f t="shared" si="288"/>
        <v>42249.180393518516</v>
      </c>
      <c r="U3686" s="25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7">
        <f t="shared" si="286"/>
        <v>41.94</v>
      </c>
      <c r="P3687" t="s">
        <v>8269</v>
      </c>
      <c r="Q3687" s="13" t="s">
        <v>8314</v>
      </c>
      <c r="R3687" t="s">
        <v>8315</v>
      </c>
      <c r="S3687" s="17">
        <f t="shared" si="287"/>
        <v>41753.593275462961</v>
      </c>
      <c r="T3687" s="17">
        <f t="shared" si="288"/>
        <v>41778.875</v>
      </c>
      <c r="U3687" s="25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7">
        <f t="shared" si="286"/>
        <v>59.17</v>
      </c>
      <c r="P3688" t="s">
        <v>8269</v>
      </c>
      <c r="Q3688" s="13" t="s">
        <v>8314</v>
      </c>
      <c r="R3688" t="s">
        <v>8315</v>
      </c>
      <c r="S3688" s="17">
        <f t="shared" si="287"/>
        <v>42230.662731481483</v>
      </c>
      <c r="T3688" s="17">
        <f t="shared" si="288"/>
        <v>42245.165972222225</v>
      </c>
      <c r="U3688" s="25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7">
        <f t="shared" si="286"/>
        <v>200.49</v>
      </c>
      <c r="P3689" t="s">
        <v>8269</v>
      </c>
      <c r="Q3689" s="13" t="s">
        <v>8314</v>
      </c>
      <c r="R3689" t="s">
        <v>8315</v>
      </c>
      <c r="S3689" s="17">
        <f t="shared" si="287"/>
        <v>41787.218229166669</v>
      </c>
      <c r="T3689" s="17">
        <f t="shared" si="288"/>
        <v>41817.218229166669</v>
      </c>
      <c r="U3689" s="25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7">
        <f t="shared" si="286"/>
        <v>83.97</v>
      </c>
      <c r="P3690" t="s">
        <v>8269</v>
      </c>
      <c r="Q3690" s="13" t="s">
        <v>8314</v>
      </c>
      <c r="R3690" t="s">
        <v>8315</v>
      </c>
      <c r="S3690" s="17">
        <f t="shared" si="287"/>
        <v>41829.787083333329</v>
      </c>
      <c r="T3690" s="17">
        <f t="shared" si="288"/>
        <v>41859.787083333329</v>
      </c>
      <c r="U3690" s="25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7">
        <f t="shared" si="286"/>
        <v>57.26</v>
      </c>
      <c r="P3691" t="s">
        <v>8269</v>
      </c>
      <c r="Q3691" s="13" t="s">
        <v>8314</v>
      </c>
      <c r="R3691" t="s">
        <v>8315</v>
      </c>
      <c r="S3691" s="17">
        <f t="shared" si="287"/>
        <v>42147.826840277776</v>
      </c>
      <c r="T3691" s="17">
        <f t="shared" si="288"/>
        <v>42176.934027777781</v>
      </c>
      <c r="U3691" s="25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7">
        <f t="shared" si="286"/>
        <v>58.06</v>
      </c>
      <c r="P3692" t="s">
        <v>8269</v>
      </c>
      <c r="Q3692" s="13" t="s">
        <v>8314</v>
      </c>
      <c r="R3692" t="s">
        <v>8315</v>
      </c>
      <c r="S3692" s="17">
        <f t="shared" si="287"/>
        <v>41940.598182870373</v>
      </c>
      <c r="T3692" s="17">
        <f t="shared" si="288"/>
        <v>41970.639849537038</v>
      </c>
      <c r="U3692" s="25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7">
        <f t="shared" si="286"/>
        <v>186.8</v>
      </c>
      <c r="P3693" t="s">
        <v>8269</v>
      </c>
      <c r="Q3693" s="13" t="s">
        <v>8314</v>
      </c>
      <c r="R3693" t="s">
        <v>8315</v>
      </c>
      <c r="S3693" s="17">
        <f t="shared" si="287"/>
        <v>42020.700567129628</v>
      </c>
      <c r="T3693" s="17">
        <f t="shared" si="288"/>
        <v>42065.207638888889</v>
      </c>
      <c r="U3693" s="25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7">
        <f t="shared" si="286"/>
        <v>74.12</v>
      </c>
      <c r="P3694" t="s">
        <v>8269</v>
      </c>
      <c r="Q3694" s="13" t="s">
        <v>8314</v>
      </c>
      <c r="R3694" t="s">
        <v>8315</v>
      </c>
      <c r="S3694" s="17">
        <f t="shared" si="287"/>
        <v>41891.96503472222</v>
      </c>
      <c r="T3694" s="17">
        <f t="shared" si="288"/>
        <v>41901</v>
      </c>
      <c r="U3694" s="25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7">
        <f t="shared" si="286"/>
        <v>30.71</v>
      </c>
      <c r="P3695" t="s">
        <v>8269</v>
      </c>
      <c r="Q3695" s="13" t="s">
        <v>8314</v>
      </c>
      <c r="R3695" t="s">
        <v>8315</v>
      </c>
      <c r="S3695" s="17">
        <f t="shared" si="287"/>
        <v>42309.191307870366</v>
      </c>
      <c r="T3695" s="17">
        <f t="shared" si="288"/>
        <v>42338.9375</v>
      </c>
      <c r="U3695" s="2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7">
        <f t="shared" si="286"/>
        <v>62.67</v>
      </c>
      <c r="P3696" t="s">
        <v>8269</v>
      </c>
      <c r="Q3696" s="13" t="s">
        <v>8314</v>
      </c>
      <c r="R3696" t="s">
        <v>8315</v>
      </c>
      <c r="S3696" s="17">
        <f t="shared" si="287"/>
        <v>42490.133877314816</v>
      </c>
      <c r="T3696" s="17">
        <f t="shared" si="288"/>
        <v>42527.083333333328</v>
      </c>
      <c r="U3696" s="25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7">
        <f t="shared" si="286"/>
        <v>121.36</v>
      </c>
      <c r="P3697" t="s">
        <v>8269</v>
      </c>
      <c r="Q3697" s="13" t="s">
        <v>8314</v>
      </c>
      <c r="R3697" t="s">
        <v>8315</v>
      </c>
      <c r="S3697" s="17">
        <f t="shared" si="287"/>
        <v>41995.870486111111</v>
      </c>
      <c r="T3697" s="17">
        <f t="shared" si="288"/>
        <v>42015.870486111111</v>
      </c>
      <c r="U3697" s="25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7">
        <f t="shared" si="286"/>
        <v>39.74</v>
      </c>
      <c r="P3698" t="s">
        <v>8269</v>
      </c>
      <c r="Q3698" s="13" t="s">
        <v>8314</v>
      </c>
      <c r="R3698" t="s">
        <v>8315</v>
      </c>
      <c r="S3698" s="17">
        <f t="shared" si="287"/>
        <v>41988.617083333331</v>
      </c>
      <c r="T3698" s="17">
        <f t="shared" si="288"/>
        <v>42048.617083333331</v>
      </c>
      <c r="U3698" s="25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7">
        <f t="shared" si="286"/>
        <v>72</v>
      </c>
      <c r="P3699" t="s">
        <v>8269</v>
      </c>
      <c r="Q3699" s="13" t="s">
        <v>8314</v>
      </c>
      <c r="R3699" t="s">
        <v>8315</v>
      </c>
      <c r="S3699" s="17">
        <f t="shared" si="287"/>
        <v>42479.465833333335</v>
      </c>
      <c r="T3699" s="17">
        <f t="shared" si="288"/>
        <v>42500.465833333335</v>
      </c>
      <c r="U3699" s="25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7">
        <f t="shared" si="286"/>
        <v>40.630000000000003</v>
      </c>
      <c r="P3700" t="s">
        <v>8269</v>
      </c>
      <c r="Q3700" s="13" t="s">
        <v>8314</v>
      </c>
      <c r="R3700" t="s">
        <v>8315</v>
      </c>
      <c r="S3700" s="17">
        <f t="shared" si="287"/>
        <v>42401.806562500002</v>
      </c>
      <c r="T3700" s="17">
        <f t="shared" si="288"/>
        <v>42431.806562500002</v>
      </c>
      <c r="U3700" s="25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7">
        <f t="shared" si="286"/>
        <v>63</v>
      </c>
      <c r="P3701" t="s">
        <v>8269</v>
      </c>
      <c r="Q3701" s="13" t="s">
        <v>8314</v>
      </c>
      <c r="R3701" t="s">
        <v>8315</v>
      </c>
      <c r="S3701" s="17">
        <f t="shared" si="287"/>
        <v>41897.602037037039</v>
      </c>
      <c r="T3701" s="17">
        <f t="shared" si="288"/>
        <v>41927.602037037039</v>
      </c>
      <c r="U3701" s="25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7">
        <f t="shared" si="286"/>
        <v>33.67</v>
      </c>
      <c r="P3702" t="s">
        <v>8269</v>
      </c>
      <c r="Q3702" s="13" t="s">
        <v>8314</v>
      </c>
      <c r="R3702" t="s">
        <v>8315</v>
      </c>
      <c r="S3702" s="17">
        <f t="shared" si="287"/>
        <v>41882.585648148146</v>
      </c>
      <c r="T3702" s="17">
        <f t="shared" si="288"/>
        <v>41912.666666666664</v>
      </c>
      <c r="U3702" s="25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7">
        <f t="shared" si="286"/>
        <v>38.590000000000003</v>
      </c>
      <c r="P3703" t="s">
        <v>8269</v>
      </c>
      <c r="Q3703" s="13" t="s">
        <v>8314</v>
      </c>
      <c r="R3703" t="s">
        <v>8315</v>
      </c>
      <c r="S3703" s="17">
        <f t="shared" si="287"/>
        <v>42129.541585648149</v>
      </c>
      <c r="T3703" s="17">
        <f t="shared" si="288"/>
        <v>42159.541585648149</v>
      </c>
      <c r="U3703" s="25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7">
        <f t="shared" si="286"/>
        <v>155.94999999999999</v>
      </c>
      <c r="P3704" t="s">
        <v>8269</v>
      </c>
      <c r="Q3704" s="13" t="s">
        <v>8314</v>
      </c>
      <c r="R3704" t="s">
        <v>8315</v>
      </c>
      <c r="S3704" s="17">
        <f t="shared" si="287"/>
        <v>42524.53800925926</v>
      </c>
      <c r="T3704" s="17">
        <f t="shared" si="288"/>
        <v>42561.957638888889</v>
      </c>
      <c r="U3704" s="25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7">
        <f t="shared" si="286"/>
        <v>43.2</v>
      </c>
      <c r="P3705" t="s">
        <v>8269</v>
      </c>
      <c r="Q3705" s="13" t="s">
        <v>8314</v>
      </c>
      <c r="R3705" t="s">
        <v>8315</v>
      </c>
      <c r="S3705" s="17">
        <f t="shared" si="287"/>
        <v>42556.504490740743</v>
      </c>
      <c r="T3705" s="17">
        <f t="shared" si="288"/>
        <v>42595.290972222225</v>
      </c>
      <c r="U3705" s="2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7">
        <f t="shared" si="286"/>
        <v>15.15</v>
      </c>
      <c r="P3706" t="s">
        <v>8269</v>
      </c>
      <c r="Q3706" s="13" t="s">
        <v>8314</v>
      </c>
      <c r="R3706" t="s">
        <v>8315</v>
      </c>
      <c r="S3706" s="17">
        <f t="shared" si="287"/>
        <v>42461.689745370371</v>
      </c>
      <c r="T3706" s="17">
        <f t="shared" si="288"/>
        <v>42521.689745370371</v>
      </c>
      <c r="U3706" s="25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7">
        <f t="shared" si="286"/>
        <v>83.57</v>
      </c>
      <c r="P3707" t="s">
        <v>8269</v>
      </c>
      <c r="Q3707" s="13" t="s">
        <v>8314</v>
      </c>
      <c r="R3707" t="s">
        <v>8315</v>
      </c>
      <c r="S3707" s="17">
        <f t="shared" si="287"/>
        <v>41792.542986111112</v>
      </c>
      <c r="T3707" s="17">
        <f t="shared" si="288"/>
        <v>41813.75</v>
      </c>
      <c r="U3707" s="25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7">
        <f t="shared" si="286"/>
        <v>140</v>
      </c>
      <c r="P3708" t="s">
        <v>8269</v>
      </c>
      <c r="Q3708" s="13" t="s">
        <v>8314</v>
      </c>
      <c r="R3708" t="s">
        <v>8315</v>
      </c>
      <c r="S3708" s="17">
        <f t="shared" si="287"/>
        <v>41879.913761574076</v>
      </c>
      <c r="T3708" s="17">
        <f t="shared" si="288"/>
        <v>41894.913761574076</v>
      </c>
      <c r="U3708" s="25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7">
        <f t="shared" si="286"/>
        <v>80.87</v>
      </c>
      <c r="P3709" t="s">
        <v>8269</v>
      </c>
      <c r="Q3709" s="13" t="s">
        <v>8314</v>
      </c>
      <c r="R3709" t="s">
        <v>8315</v>
      </c>
      <c r="S3709" s="17">
        <f t="shared" si="287"/>
        <v>42552.048356481479</v>
      </c>
      <c r="T3709" s="17">
        <f t="shared" si="288"/>
        <v>42573.226388888885</v>
      </c>
      <c r="U3709" s="25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7">
        <f t="shared" si="286"/>
        <v>53.85</v>
      </c>
      <c r="P3710" t="s">
        <v>8269</v>
      </c>
      <c r="Q3710" s="13" t="s">
        <v>8314</v>
      </c>
      <c r="R3710" t="s">
        <v>8315</v>
      </c>
      <c r="S3710" s="17">
        <f t="shared" si="287"/>
        <v>41810.142199074071</v>
      </c>
      <c r="T3710" s="17">
        <f t="shared" si="288"/>
        <v>41824.142199074071</v>
      </c>
      <c r="U3710" s="25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7">
        <f t="shared" si="286"/>
        <v>30.93</v>
      </c>
      <c r="P3711" t="s">
        <v>8269</v>
      </c>
      <c r="Q3711" s="13" t="s">
        <v>8314</v>
      </c>
      <c r="R3711" t="s">
        <v>8315</v>
      </c>
      <c r="S3711" s="17">
        <f t="shared" si="287"/>
        <v>41785.707708333335</v>
      </c>
      <c r="T3711" s="17">
        <f t="shared" si="288"/>
        <v>41815.707708333335</v>
      </c>
      <c r="U3711" s="25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7">
        <f t="shared" si="286"/>
        <v>67.959999999999994</v>
      </c>
      <c r="P3712" t="s">
        <v>8269</v>
      </c>
      <c r="Q3712" s="13" t="s">
        <v>8314</v>
      </c>
      <c r="R3712" t="s">
        <v>8315</v>
      </c>
      <c r="S3712" s="17">
        <f t="shared" si="287"/>
        <v>42072.576249999998</v>
      </c>
      <c r="T3712" s="17">
        <f t="shared" si="288"/>
        <v>42097.576249999998</v>
      </c>
      <c r="U3712" s="25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7">
        <f t="shared" si="286"/>
        <v>27.14</v>
      </c>
      <c r="P3713" t="s">
        <v>8269</v>
      </c>
      <c r="Q3713" s="13" t="s">
        <v>8314</v>
      </c>
      <c r="R3713" t="s">
        <v>8315</v>
      </c>
      <c r="S3713" s="17">
        <f t="shared" si="287"/>
        <v>41779.724224537036</v>
      </c>
      <c r="T3713" s="17">
        <f t="shared" si="288"/>
        <v>41805.666666666664</v>
      </c>
      <c r="U3713" s="25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7">
        <f t="shared" ref="O3714:O3777" si="291">IFERROR(ROUND(E3714/M3714,2),0)</f>
        <v>110.87</v>
      </c>
      <c r="P3714" t="s">
        <v>8269</v>
      </c>
      <c r="Q3714" s="13" t="s">
        <v>8314</v>
      </c>
      <c r="R3714" t="s">
        <v>8315</v>
      </c>
      <c r="S3714" s="17">
        <f t="shared" si="287"/>
        <v>42134.172071759262</v>
      </c>
      <c r="T3714" s="17">
        <f t="shared" si="288"/>
        <v>42155.290972222225</v>
      </c>
      <c r="U3714" s="25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7">
        <f t="shared" si="291"/>
        <v>106.84</v>
      </c>
      <c r="P3715" t="s">
        <v>8269</v>
      </c>
      <c r="Q3715" s="13" t="s">
        <v>8314</v>
      </c>
      <c r="R3715" t="s">
        <v>8315</v>
      </c>
      <c r="S3715" s="17">
        <f t="shared" ref="S3715:S3778" si="292">(((K3715/60)/60)/24)+DATE(1970,1,1)</f>
        <v>42505.738032407404</v>
      </c>
      <c r="T3715" s="17">
        <f t="shared" ref="T3715:T3778" si="293">(((J3715/60)/60)/24)+DATE(1970,1,1)</f>
        <v>42525.738032407404</v>
      </c>
      <c r="U3715" s="25">
        <f t="shared" si="289"/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7">
        <f t="shared" si="291"/>
        <v>105.52</v>
      </c>
      <c r="P3716" t="s">
        <v>8269</v>
      </c>
      <c r="Q3716" s="13" t="s">
        <v>8314</v>
      </c>
      <c r="R3716" t="s">
        <v>8315</v>
      </c>
      <c r="S3716" s="17">
        <f t="shared" si="292"/>
        <v>42118.556331018524</v>
      </c>
      <c r="T3716" s="17">
        <f t="shared" si="293"/>
        <v>42150.165972222225</v>
      </c>
      <c r="U3716" s="25">
        <f t="shared" ref="U3716:U3779" si="294">YEAR(S3716)</f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7">
        <f t="shared" si="291"/>
        <v>132.96</v>
      </c>
      <c r="P3717" t="s">
        <v>8269</v>
      </c>
      <c r="Q3717" s="13" t="s">
        <v>8314</v>
      </c>
      <c r="R3717" t="s">
        <v>8315</v>
      </c>
      <c r="S3717" s="17">
        <f t="shared" si="292"/>
        <v>42036.995590277773</v>
      </c>
      <c r="T3717" s="17">
        <f t="shared" si="293"/>
        <v>42094.536111111112</v>
      </c>
      <c r="U3717" s="25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7">
        <f t="shared" si="291"/>
        <v>51.92</v>
      </c>
      <c r="P3718" t="s">
        <v>8269</v>
      </c>
      <c r="Q3718" s="13" t="s">
        <v>8314</v>
      </c>
      <c r="R3718" t="s">
        <v>8315</v>
      </c>
      <c r="S3718" s="17">
        <f t="shared" si="292"/>
        <v>42360.887835648144</v>
      </c>
      <c r="T3718" s="17">
        <f t="shared" si="293"/>
        <v>42390.887835648144</v>
      </c>
      <c r="U3718" s="25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7">
        <f t="shared" si="291"/>
        <v>310</v>
      </c>
      <c r="P3719" t="s">
        <v>8269</v>
      </c>
      <c r="Q3719" s="13" t="s">
        <v>8314</v>
      </c>
      <c r="R3719" t="s">
        <v>8315</v>
      </c>
      <c r="S3719" s="17">
        <f t="shared" si="292"/>
        <v>42102.866307870368</v>
      </c>
      <c r="T3719" s="17">
        <f t="shared" si="293"/>
        <v>42133.866307870368</v>
      </c>
      <c r="U3719" s="25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7">
        <f t="shared" si="291"/>
        <v>26.02</v>
      </c>
      <c r="P3720" t="s">
        <v>8269</v>
      </c>
      <c r="Q3720" s="13" t="s">
        <v>8314</v>
      </c>
      <c r="R3720" t="s">
        <v>8315</v>
      </c>
      <c r="S3720" s="17">
        <f t="shared" si="292"/>
        <v>42032.716145833328</v>
      </c>
      <c r="T3720" s="17">
        <f t="shared" si="293"/>
        <v>42062.716145833328</v>
      </c>
      <c r="U3720" s="25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7">
        <f t="shared" si="291"/>
        <v>105</v>
      </c>
      <c r="P3721" t="s">
        <v>8269</v>
      </c>
      <c r="Q3721" s="13" t="s">
        <v>8314</v>
      </c>
      <c r="R3721" t="s">
        <v>8315</v>
      </c>
      <c r="S3721" s="17">
        <f t="shared" si="292"/>
        <v>42147.729930555557</v>
      </c>
      <c r="T3721" s="17">
        <f t="shared" si="293"/>
        <v>42177.729930555557</v>
      </c>
      <c r="U3721" s="25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7">
        <f t="shared" si="291"/>
        <v>86.23</v>
      </c>
      <c r="P3722" t="s">
        <v>8269</v>
      </c>
      <c r="Q3722" s="13" t="s">
        <v>8314</v>
      </c>
      <c r="R3722" t="s">
        <v>8315</v>
      </c>
      <c r="S3722" s="17">
        <f t="shared" si="292"/>
        <v>42165.993125000001</v>
      </c>
      <c r="T3722" s="17">
        <f t="shared" si="293"/>
        <v>42187.993125000001</v>
      </c>
      <c r="U3722" s="25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7">
        <f t="shared" si="291"/>
        <v>114.55</v>
      </c>
      <c r="P3723" t="s">
        <v>8269</v>
      </c>
      <c r="Q3723" s="13" t="s">
        <v>8314</v>
      </c>
      <c r="R3723" t="s">
        <v>8315</v>
      </c>
      <c r="S3723" s="17">
        <f t="shared" si="292"/>
        <v>41927.936157407406</v>
      </c>
      <c r="T3723" s="17">
        <f t="shared" si="293"/>
        <v>41948.977824074071</v>
      </c>
      <c r="U3723" s="25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7">
        <f t="shared" si="291"/>
        <v>47.66</v>
      </c>
      <c r="P3724" t="s">
        <v>8269</v>
      </c>
      <c r="Q3724" s="13" t="s">
        <v>8314</v>
      </c>
      <c r="R3724" t="s">
        <v>8315</v>
      </c>
      <c r="S3724" s="17">
        <f t="shared" si="292"/>
        <v>42381.671840277777</v>
      </c>
      <c r="T3724" s="17">
        <f t="shared" si="293"/>
        <v>42411.957638888889</v>
      </c>
      <c r="U3724" s="25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7">
        <f t="shared" si="291"/>
        <v>72.89</v>
      </c>
      <c r="P3725" t="s">
        <v>8269</v>
      </c>
      <c r="Q3725" s="13" t="s">
        <v>8314</v>
      </c>
      <c r="R3725" t="s">
        <v>8315</v>
      </c>
      <c r="S3725" s="17">
        <f t="shared" si="292"/>
        <v>41943.753032407411</v>
      </c>
      <c r="T3725" s="17">
        <f t="shared" si="293"/>
        <v>41973.794699074075</v>
      </c>
      <c r="U3725" s="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7">
        <f t="shared" si="291"/>
        <v>49.55</v>
      </c>
      <c r="P3726" t="s">
        <v>8269</v>
      </c>
      <c r="Q3726" s="13" t="s">
        <v>8314</v>
      </c>
      <c r="R3726" t="s">
        <v>8315</v>
      </c>
      <c r="S3726" s="17">
        <f t="shared" si="292"/>
        <v>42465.491435185191</v>
      </c>
      <c r="T3726" s="17">
        <f t="shared" si="293"/>
        <v>42494.958333333328</v>
      </c>
      <c r="U3726" s="25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7">
        <f t="shared" si="291"/>
        <v>25.4</v>
      </c>
      <c r="P3727" t="s">
        <v>8269</v>
      </c>
      <c r="Q3727" s="13" t="s">
        <v>8314</v>
      </c>
      <c r="R3727" t="s">
        <v>8315</v>
      </c>
      <c r="S3727" s="17">
        <f t="shared" si="292"/>
        <v>42401.945219907408</v>
      </c>
      <c r="T3727" s="17">
        <f t="shared" si="293"/>
        <v>42418.895833333328</v>
      </c>
      <c r="U3727" s="25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7">
        <f t="shared" si="291"/>
        <v>62.59</v>
      </c>
      <c r="P3728" t="s">
        <v>8269</v>
      </c>
      <c r="Q3728" s="13" t="s">
        <v>8314</v>
      </c>
      <c r="R3728" t="s">
        <v>8315</v>
      </c>
      <c r="S3728" s="17">
        <f t="shared" si="292"/>
        <v>42462.140868055561</v>
      </c>
      <c r="T3728" s="17">
        <f t="shared" si="293"/>
        <v>42489.875</v>
      </c>
      <c r="U3728" s="25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7">
        <f t="shared" si="291"/>
        <v>61.06</v>
      </c>
      <c r="P3729" t="s">
        <v>8269</v>
      </c>
      <c r="Q3729" s="13" t="s">
        <v>8314</v>
      </c>
      <c r="R3729" t="s">
        <v>8315</v>
      </c>
      <c r="S3729" s="17">
        <f t="shared" si="292"/>
        <v>42632.348310185189</v>
      </c>
      <c r="T3729" s="17">
        <f t="shared" si="293"/>
        <v>42663.204861111109</v>
      </c>
      <c r="U3729" s="25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7">
        <f t="shared" si="291"/>
        <v>60.06</v>
      </c>
      <c r="P3730" t="s">
        <v>8269</v>
      </c>
      <c r="Q3730" s="13" t="s">
        <v>8314</v>
      </c>
      <c r="R3730" t="s">
        <v>8315</v>
      </c>
      <c r="S3730" s="17">
        <f t="shared" si="292"/>
        <v>42205.171018518522</v>
      </c>
      <c r="T3730" s="17">
        <f t="shared" si="293"/>
        <v>42235.171018518522</v>
      </c>
      <c r="U3730" s="25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7">
        <f t="shared" si="291"/>
        <v>72.400000000000006</v>
      </c>
      <c r="P3731" t="s">
        <v>8269</v>
      </c>
      <c r="Q3731" s="13" t="s">
        <v>8314</v>
      </c>
      <c r="R3731" t="s">
        <v>8315</v>
      </c>
      <c r="S3731" s="17">
        <f t="shared" si="292"/>
        <v>42041.205000000002</v>
      </c>
      <c r="T3731" s="17">
        <f t="shared" si="293"/>
        <v>42086.16333333333</v>
      </c>
      <c r="U3731" s="25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7">
        <f t="shared" si="291"/>
        <v>100</v>
      </c>
      <c r="P3732" t="s">
        <v>8269</v>
      </c>
      <c r="Q3732" s="13" t="s">
        <v>8314</v>
      </c>
      <c r="R3732" t="s">
        <v>8315</v>
      </c>
      <c r="S3732" s="17">
        <f t="shared" si="292"/>
        <v>42203.677766203706</v>
      </c>
      <c r="T3732" s="17">
        <f t="shared" si="293"/>
        <v>42233.677766203706</v>
      </c>
      <c r="U3732" s="25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7">
        <f t="shared" si="291"/>
        <v>51.67</v>
      </c>
      <c r="P3733" t="s">
        <v>8269</v>
      </c>
      <c r="Q3733" s="13" t="s">
        <v>8314</v>
      </c>
      <c r="R3733" t="s">
        <v>8315</v>
      </c>
      <c r="S3733" s="17">
        <f t="shared" si="292"/>
        <v>41983.752847222218</v>
      </c>
      <c r="T3733" s="17">
        <f t="shared" si="293"/>
        <v>42014.140972222223</v>
      </c>
      <c r="U3733" s="25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7">
        <f t="shared" si="291"/>
        <v>32.75</v>
      </c>
      <c r="P3734" t="s">
        <v>8269</v>
      </c>
      <c r="Q3734" s="13" t="s">
        <v>8314</v>
      </c>
      <c r="R3734" t="s">
        <v>8315</v>
      </c>
      <c r="S3734" s="17">
        <f t="shared" si="292"/>
        <v>41968.677465277782</v>
      </c>
      <c r="T3734" s="17">
        <f t="shared" si="293"/>
        <v>42028.5</v>
      </c>
      <c r="U3734" s="25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7">
        <f t="shared" si="291"/>
        <v>0</v>
      </c>
      <c r="P3735" t="s">
        <v>8269</v>
      </c>
      <c r="Q3735" s="13" t="s">
        <v>8314</v>
      </c>
      <c r="R3735" t="s">
        <v>8315</v>
      </c>
      <c r="S3735" s="17">
        <f t="shared" si="292"/>
        <v>42103.024398148147</v>
      </c>
      <c r="T3735" s="17">
        <f t="shared" si="293"/>
        <v>42112.9375</v>
      </c>
      <c r="U3735" s="2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7">
        <f t="shared" si="291"/>
        <v>61</v>
      </c>
      <c r="P3736" t="s">
        <v>8269</v>
      </c>
      <c r="Q3736" s="13" t="s">
        <v>8314</v>
      </c>
      <c r="R3736" t="s">
        <v>8315</v>
      </c>
      <c r="S3736" s="17">
        <f t="shared" si="292"/>
        <v>42089.901574074072</v>
      </c>
      <c r="T3736" s="17">
        <f t="shared" si="293"/>
        <v>42149.901574074072</v>
      </c>
      <c r="U3736" s="25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7">
        <f t="shared" si="291"/>
        <v>10</v>
      </c>
      <c r="P3737" t="s">
        <v>8269</v>
      </c>
      <c r="Q3737" s="13" t="s">
        <v>8314</v>
      </c>
      <c r="R3737" t="s">
        <v>8315</v>
      </c>
      <c r="S3737" s="17">
        <f t="shared" si="292"/>
        <v>42122.693159722221</v>
      </c>
      <c r="T3737" s="17">
        <f t="shared" si="293"/>
        <v>42152.693159722221</v>
      </c>
      <c r="U3737" s="25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7">
        <f t="shared" si="291"/>
        <v>10</v>
      </c>
      <c r="P3738" t="s">
        <v>8269</v>
      </c>
      <c r="Q3738" s="13" t="s">
        <v>8314</v>
      </c>
      <c r="R3738" t="s">
        <v>8315</v>
      </c>
      <c r="S3738" s="17">
        <f t="shared" si="292"/>
        <v>42048.711724537032</v>
      </c>
      <c r="T3738" s="17">
        <f t="shared" si="293"/>
        <v>42086.75</v>
      </c>
      <c r="U3738" s="25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7">
        <f t="shared" si="291"/>
        <v>37.5</v>
      </c>
      <c r="P3739" t="s">
        <v>8269</v>
      </c>
      <c r="Q3739" s="13" t="s">
        <v>8314</v>
      </c>
      <c r="R3739" t="s">
        <v>8315</v>
      </c>
      <c r="S3739" s="17">
        <f t="shared" si="292"/>
        <v>42297.691006944442</v>
      </c>
      <c r="T3739" s="17">
        <f t="shared" si="293"/>
        <v>42320.290972222225</v>
      </c>
      <c r="U3739" s="25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7">
        <f t="shared" si="291"/>
        <v>45</v>
      </c>
      <c r="P3740" t="s">
        <v>8269</v>
      </c>
      <c r="Q3740" s="13" t="s">
        <v>8314</v>
      </c>
      <c r="R3740" t="s">
        <v>8315</v>
      </c>
      <c r="S3740" s="17">
        <f t="shared" si="292"/>
        <v>41813.938715277778</v>
      </c>
      <c r="T3740" s="17">
        <f t="shared" si="293"/>
        <v>41835.916666666664</v>
      </c>
      <c r="U3740" s="25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7">
        <f t="shared" si="291"/>
        <v>100.63</v>
      </c>
      <c r="P3741" t="s">
        <v>8269</v>
      </c>
      <c r="Q3741" s="13" t="s">
        <v>8314</v>
      </c>
      <c r="R3741" t="s">
        <v>8315</v>
      </c>
      <c r="S3741" s="17">
        <f t="shared" si="292"/>
        <v>42548.449861111112</v>
      </c>
      <c r="T3741" s="17">
        <f t="shared" si="293"/>
        <v>42568.449861111112</v>
      </c>
      <c r="U3741" s="25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7">
        <f t="shared" si="291"/>
        <v>25.57</v>
      </c>
      <c r="P3742" t="s">
        <v>8269</v>
      </c>
      <c r="Q3742" s="13" t="s">
        <v>8314</v>
      </c>
      <c r="R3742" t="s">
        <v>8315</v>
      </c>
      <c r="S3742" s="17">
        <f t="shared" si="292"/>
        <v>41833.089756944442</v>
      </c>
      <c r="T3742" s="17">
        <f t="shared" si="293"/>
        <v>41863.079143518517</v>
      </c>
      <c r="U3742" s="25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7">
        <f t="shared" si="291"/>
        <v>0</v>
      </c>
      <c r="P3743" t="s">
        <v>8269</v>
      </c>
      <c r="Q3743" s="13" t="s">
        <v>8314</v>
      </c>
      <c r="R3743" t="s">
        <v>8315</v>
      </c>
      <c r="S3743" s="17">
        <f t="shared" si="292"/>
        <v>42325.920717592591</v>
      </c>
      <c r="T3743" s="17">
        <f t="shared" si="293"/>
        <v>42355.920717592591</v>
      </c>
      <c r="U3743" s="25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7">
        <f t="shared" si="291"/>
        <v>25</v>
      </c>
      <c r="P3744" t="s">
        <v>8269</v>
      </c>
      <c r="Q3744" s="13" t="s">
        <v>8314</v>
      </c>
      <c r="R3744" t="s">
        <v>8315</v>
      </c>
      <c r="S3744" s="17">
        <f t="shared" si="292"/>
        <v>41858.214629629627</v>
      </c>
      <c r="T3744" s="17">
        <f t="shared" si="293"/>
        <v>41888.214629629627</v>
      </c>
      <c r="U3744" s="25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7">
        <f t="shared" si="291"/>
        <v>0</v>
      </c>
      <c r="P3745" t="s">
        <v>8269</v>
      </c>
      <c r="Q3745" s="13" t="s">
        <v>8314</v>
      </c>
      <c r="R3745" t="s">
        <v>8315</v>
      </c>
      <c r="S3745" s="17">
        <f t="shared" si="292"/>
        <v>41793.710231481484</v>
      </c>
      <c r="T3745" s="17">
        <f t="shared" si="293"/>
        <v>41823.710231481484</v>
      </c>
      <c r="U3745" s="2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7">
        <f t="shared" si="291"/>
        <v>0</v>
      </c>
      <c r="P3746" t="s">
        <v>8269</v>
      </c>
      <c r="Q3746" s="13" t="s">
        <v>8314</v>
      </c>
      <c r="R3746" t="s">
        <v>8315</v>
      </c>
      <c r="S3746" s="17">
        <f t="shared" si="292"/>
        <v>41793.814259259263</v>
      </c>
      <c r="T3746" s="17">
        <f t="shared" si="293"/>
        <v>41825.165972222225</v>
      </c>
      <c r="U3746" s="25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7">
        <f t="shared" si="291"/>
        <v>10</v>
      </c>
      <c r="P3747" t="s">
        <v>8269</v>
      </c>
      <c r="Q3747" s="13" t="s">
        <v>8314</v>
      </c>
      <c r="R3747" t="s">
        <v>8315</v>
      </c>
      <c r="S3747" s="17">
        <f t="shared" si="292"/>
        <v>41831.697939814818</v>
      </c>
      <c r="T3747" s="17">
        <f t="shared" si="293"/>
        <v>41861.697939814818</v>
      </c>
      <c r="U3747" s="25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7">
        <f t="shared" si="291"/>
        <v>202</v>
      </c>
      <c r="P3748" t="s">
        <v>8269</v>
      </c>
      <c r="Q3748" s="13" t="s">
        <v>8314</v>
      </c>
      <c r="R3748" t="s">
        <v>8315</v>
      </c>
      <c r="S3748" s="17">
        <f t="shared" si="292"/>
        <v>42621.389340277776</v>
      </c>
      <c r="T3748" s="17">
        <f t="shared" si="293"/>
        <v>42651.389340277776</v>
      </c>
      <c r="U3748" s="25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7">
        <f t="shared" si="291"/>
        <v>25</v>
      </c>
      <c r="P3749" t="s">
        <v>8269</v>
      </c>
      <c r="Q3749" s="13" t="s">
        <v>8314</v>
      </c>
      <c r="R3749" t="s">
        <v>8315</v>
      </c>
      <c r="S3749" s="17">
        <f t="shared" si="292"/>
        <v>42164.299722222218</v>
      </c>
      <c r="T3749" s="17">
        <f t="shared" si="293"/>
        <v>42190.957638888889</v>
      </c>
      <c r="U3749" s="25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7">
        <f t="shared" si="291"/>
        <v>99.54</v>
      </c>
      <c r="P3750" t="s">
        <v>8303</v>
      </c>
      <c r="Q3750" s="13" t="s">
        <v>8314</v>
      </c>
      <c r="R3750" t="s">
        <v>8356</v>
      </c>
      <c r="S3750" s="17">
        <f t="shared" si="292"/>
        <v>42395.706435185188</v>
      </c>
      <c r="T3750" s="17">
        <f t="shared" si="293"/>
        <v>42416.249305555553</v>
      </c>
      <c r="U3750" s="25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7">
        <f t="shared" si="291"/>
        <v>75</v>
      </c>
      <c r="P3751" t="s">
        <v>8303</v>
      </c>
      <c r="Q3751" s="13" t="s">
        <v>8314</v>
      </c>
      <c r="R3751" t="s">
        <v>8356</v>
      </c>
      <c r="S3751" s="17">
        <f t="shared" si="292"/>
        <v>42458.127175925925</v>
      </c>
      <c r="T3751" s="17">
        <f t="shared" si="293"/>
        <v>42489.165972222225</v>
      </c>
      <c r="U3751" s="25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7">
        <f t="shared" si="291"/>
        <v>215.25</v>
      </c>
      <c r="P3752" t="s">
        <v>8303</v>
      </c>
      <c r="Q3752" s="13" t="s">
        <v>8314</v>
      </c>
      <c r="R3752" t="s">
        <v>8356</v>
      </c>
      <c r="S3752" s="17">
        <f t="shared" si="292"/>
        <v>42016.981574074074</v>
      </c>
      <c r="T3752" s="17">
        <f t="shared" si="293"/>
        <v>42045.332638888889</v>
      </c>
      <c r="U3752" s="25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7">
        <f t="shared" si="291"/>
        <v>120.55</v>
      </c>
      <c r="P3753" t="s">
        <v>8303</v>
      </c>
      <c r="Q3753" s="13" t="s">
        <v>8314</v>
      </c>
      <c r="R3753" t="s">
        <v>8356</v>
      </c>
      <c r="S3753" s="17">
        <f t="shared" si="292"/>
        <v>42403.035567129627</v>
      </c>
      <c r="T3753" s="17">
        <f t="shared" si="293"/>
        <v>42462.993900462956</v>
      </c>
      <c r="U3753" s="25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7">
        <f t="shared" si="291"/>
        <v>37.67</v>
      </c>
      <c r="P3754" t="s">
        <v>8303</v>
      </c>
      <c r="Q3754" s="13" t="s">
        <v>8314</v>
      </c>
      <c r="R3754" t="s">
        <v>8356</v>
      </c>
      <c r="S3754" s="17">
        <f t="shared" si="292"/>
        <v>42619.802488425921</v>
      </c>
      <c r="T3754" s="17">
        <f t="shared" si="293"/>
        <v>42659.875</v>
      </c>
      <c r="U3754" s="25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7">
        <f t="shared" si="291"/>
        <v>172.23</v>
      </c>
      <c r="P3755" t="s">
        <v>8303</v>
      </c>
      <c r="Q3755" s="13" t="s">
        <v>8314</v>
      </c>
      <c r="R3755" t="s">
        <v>8356</v>
      </c>
      <c r="S3755" s="17">
        <f t="shared" si="292"/>
        <v>42128.824074074073</v>
      </c>
      <c r="T3755" s="17">
        <f t="shared" si="293"/>
        <v>42158</v>
      </c>
      <c r="U3755" s="2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7">
        <f t="shared" si="291"/>
        <v>111.11</v>
      </c>
      <c r="P3756" t="s">
        <v>8303</v>
      </c>
      <c r="Q3756" s="13" t="s">
        <v>8314</v>
      </c>
      <c r="R3756" t="s">
        <v>8356</v>
      </c>
      <c r="S3756" s="17">
        <f t="shared" si="292"/>
        <v>41808.881215277775</v>
      </c>
      <c r="T3756" s="17">
        <f t="shared" si="293"/>
        <v>41846.207638888889</v>
      </c>
      <c r="U3756" s="25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7">
        <f t="shared" si="291"/>
        <v>25.46</v>
      </c>
      <c r="P3757" t="s">
        <v>8303</v>
      </c>
      <c r="Q3757" s="13" t="s">
        <v>8314</v>
      </c>
      <c r="R3757" t="s">
        <v>8356</v>
      </c>
      <c r="S3757" s="17">
        <f t="shared" si="292"/>
        <v>42445.866979166662</v>
      </c>
      <c r="T3757" s="17">
        <f t="shared" si="293"/>
        <v>42475.866979166662</v>
      </c>
      <c r="U3757" s="25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7">
        <f t="shared" si="291"/>
        <v>267.64999999999998</v>
      </c>
      <c r="P3758" t="s">
        <v>8303</v>
      </c>
      <c r="Q3758" s="13" t="s">
        <v>8314</v>
      </c>
      <c r="R3758" t="s">
        <v>8356</v>
      </c>
      <c r="S3758" s="17">
        <f t="shared" si="292"/>
        <v>41771.814791666664</v>
      </c>
      <c r="T3758" s="17">
        <f t="shared" si="293"/>
        <v>41801.814791666664</v>
      </c>
      <c r="U3758" s="25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7">
        <f t="shared" si="291"/>
        <v>75.959999999999994</v>
      </c>
      <c r="P3759" t="s">
        <v>8303</v>
      </c>
      <c r="Q3759" s="13" t="s">
        <v>8314</v>
      </c>
      <c r="R3759" t="s">
        <v>8356</v>
      </c>
      <c r="S3759" s="17">
        <f t="shared" si="292"/>
        <v>41954.850868055553</v>
      </c>
      <c r="T3759" s="17">
        <f t="shared" si="293"/>
        <v>41974.850868055553</v>
      </c>
      <c r="U3759" s="25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7">
        <f t="shared" si="291"/>
        <v>59.04</v>
      </c>
      <c r="P3760" t="s">
        <v>8303</v>
      </c>
      <c r="Q3760" s="13" t="s">
        <v>8314</v>
      </c>
      <c r="R3760" t="s">
        <v>8356</v>
      </c>
      <c r="S3760" s="17">
        <f t="shared" si="292"/>
        <v>41747.471504629626</v>
      </c>
      <c r="T3760" s="17">
        <f t="shared" si="293"/>
        <v>41778.208333333336</v>
      </c>
      <c r="U3760" s="25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7">
        <f t="shared" si="291"/>
        <v>50.11</v>
      </c>
      <c r="P3761" t="s">
        <v>8303</v>
      </c>
      <c r="Q3761" s="13" t="s">
        <v>8314</v>
      </c>
      <c r="R3761" t="s">
        <v>8356</v>
      </c>
      <c r="S3761" s="17">
        <f t="shared" si="292"/>
        <v>42182.108252314814</v>
      </c>
      <c r="T3761" s="17">
        <f t="shared" si="293"/>
        <v>42242.108252314814</v>
      </c>
      <c r="U3761" s="25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7">
        <f t="shared" si="291"/>
        <v>55.5</v>
      </c>
      <c r="P3762" t="s">
        <v>8303</v>
      </c>
      <c r="Q3762" s="13" t="s">
        <v>8314</v>
      </c>
      <c r="R3762" t="s">
        <v>8356</v>
      </c>
      <c r="S3762" s="17">
        <f t="shared" si="292"/>
        <v>41739.525300925925</v>
      </c>
      <c r="T3762" s="17">
        <f t="shared" si="293"/>
        <v>41764.525300925925</v>
      </c>
      <c r="U3762" s="25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7">
        <f t="shared" si="291"/>
        <v>166.67</v>
      </c>
      <c r="P3763" t="s">
        <v>8303</v>
      </c>
      <c r="Q3763" s="13" t="s">
        <v>8314</v>
      </c>
      <c r="R3763" t="s">
        <v>8356</v>
      </c>
      <c r="S3763" s="17">
        <f t="shared" si="292"/>
        <v>42173.466863425929</v>
      </c>
      <c r="T3763" s="17">
        <f t="shared" si="293"/>
        <v>42226.958333333328</v>
      </c>
      <c r="U3763" s="25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7">
        <f t="shared" si="291"/>
        <v>47.43</v>
      </c>
      <c r="P3764" t="s">
        <v>8303</v>
      </c>
      <c r="Q3764" s="13" t="s">
        <v>8314</v>
      </c>
      <c r="R3764" t="s">
        <v>8356</v>
      </c>
      <c r="S3764" s="17">
        <f t="shared" si="292"/>
        <v>42193.813530092593</v>
      </c>
      <c r="T3764" s="17">
        <f t="shared" si="293"/>
        <v>42218.813530092593</v>
      </c>
      <c r="U3764" s="25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7">
        <f t="shared" si="291"/>
        <v>64.94</v>
      </c>
      <c r="P3765" t="s">
        <v>8303</v>
      </c>
      <c r="Q3765" s="13" t="s">
        <v>8314</v>
      </c>
      <c r="R3765" t="s">
        <v>8356</v>
      </c>
      <c r="S3765" s="17">
        <f t="shared" si="292"/>
        <v>42065.750300925924</v>
      </c>
      <c r="T3765" s="17">
        <f t="shared" si="293"/>
        <v>42095.708634259259</v>
      </c>
      <c r="U3765" s="2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7">
        <f t="shared" si="291"/>
        <v>55.56</v>
      </c>
      <c r="P3766" t="s">
        <v>8303</v>
      </c>
      <c r="Q3766" s="13" t="s">
        <v>8314</v>
      </c>
      <c r="R3766" t="s">
        <v>8356</v>
      </c>
      <c r="S3766" s="17">
        <f t="shared" si="292"/>
        <v>42499.842962962968</v>
      </c>
      <c r="T3766" s="17">
        <f t="shared" si="293"/>
        <v>42519.024999999994</v>
      </c>
      <c r="U3766" s="25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7">
        <f t="shared" si="291"/>
        <v>74.22</v>
      </c>
      <c r="P3767" t="s">
        <v>8303</v>
      </c>
      <c r="Q3767" s="13" t="s">
        <v>8314</v>
      </c>
      <c r="R3767" t="s">
        <v>8356</v>
      </c>
      <c r="S3767" s="17">
        <f t="shared" si="292"/>
        <v>41820.776412037041</v>
      </c>
      <c r="T3767" s="17">
        <f t="shared" si="293"/>
        <v>41850.776412037041</v>
      </c>
      <c r="U3767" s="25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7">
        <f t="shared" si="291"/>
        <v>106.93</v>
      </c>
      <c r="P3768" t="s">
        <v>8303</v>
      </c>
      <c r="Q3768" s="13" t="s">
        <v>8314</v>
      </c>
      <c r="R3768" t="s">
        <v>8356</v>
      </c>
      <c r="S3768" s="17">
        <f t="shared" si="292"/>
        <v>41788.167187500003</v>
      </c>
      <c r="T3768" s="17">
        <f t="shared" si="293"/>
        <v>41823.167187500003</v>
      </c>
      <c r="U3768" s="25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7">
        <f t="shared" si="291"/>
        <v>41.7</v>
      </c>
      <c r="P3769" t="s">
        <v>8303</v>
      </c>
      <c r="Q3769" s="13" t="s">
        <v>8314</v>
      </c>
      <c r="R3769" t="s">
        <v>8356</v>
      </c>
      <c r="S3769" s="17">
        <f t="shared" si="292"/>
        <v>42050.019641203704</v>
      </c>
      <c r="T3769" s="17">
        <f t="shared" si="293"/>
        <v>42064.207638888889</v>
      </c>
      <c r="U3769" s="25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7">
        <f t="shared" si="291"/>
        <v>74.239999999999995</v>
      </c>
      <c r="P3770" t="s">
        <v>8303</v>
      </c>
      <c r="Q3770" s="13" t="s">
        <v>8314</v>
      </c>
      <c r="R3770" t="s">
        <v>8356</v>
      </c>
      <c r="S3770" s="17">
        <f t="shared" si="292"/>
        <v>41772.727893518517</v>
      </c>
      <c r="T3770" s="17">
        <f t="shared" si="293"/>
        <v>41802.727893518517</v>
      </c>
      <c r="U3770" s="25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7">
        <f t="shared" si="291"/>
        <v>73.33</v>
      </c>
      <c r="P3771" t="s">
        <v>8303</v>
      </c>
      <c r="Q3771" s="13" t="s">
        <v>8314</v>
      </c>
      <c r="R3771" t="s">
        <v>8356</v>
      </c>
      <c r="S3771" s="17">
        <f t="shared" si="292"/>
        <v>42445.598136574074</v>
      </c>
      <c r="T3771" s="17">
        <f t="shared" si="293"/>
        <v>42475.598136574074</v>
      </c>
      <c r="U3771" s="25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7">
        <f t="shared" si="291"/>
        <v>100</v>
      </c>
      <c r="P3772" t="s">
        <v>8303</v>
      </c>
      <c r="Q3772" s="13" t="s">
        <v>8314</v>
      </c>
      <c r="R3772" t="s">
        <v>8356</v>
      </c>
      <c r="S3772" s="17">
        <f t="shared" si="292"/>
        <v>42138.930671296301</v>
      </c>
      <c r="T3772" s="17">
        <f t="shared" si="293"/>
        <v>42168.930671296301</v>
      </c>
      <c r="U3772" s="25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7">
        <f t="shared" si="291"/>
        <v>38.42</v>
      </c>
      <c r="P3773" t="s">
        <v>8303</v>
      </c>
      <c r="Q3773" s="13" t="s">
        <v>8314</v>
      </c>
      <c r="R3773" t="s">
        <v>8356</v>
      </c>
      <c r="S3773" s="17">
        <f t="shared" si="292"/>
        <v>42493.857083333336</v>
      </c>
      <c r="T3773" s="17">
        <f t="shared" si="293"/>
        <v>42508</v>
      </c>
      <c r="U3773" s="25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7">
        <f t="shared" si="291"/>
        <v>166.97</v>
      </c>
      <c r="P3774" t="s">
        <v>8303</v>
      </c>
      <c r="Q3774" s="13" t="s">
        <v>8314</v>
      </c>
      <c r="R3774" t="s">
        <v>8356</v>
      </c>
      <c r="S3774" s="17">
        <f t="shared" si="292"/>
        <v>42682.616967592592</v>
      </c>
      <c r="T3774" s="17">
        <f t="shared" si="293"/>
        <v>42703.25</v>
      </c>
      <c r="U3774" s="25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7">
        <f t="shared" si="291"/>
        <v>94.91</v>
      </c>
      <c r="P3775" t="s">
        <v>8303</v>
      </c>
      <c r="Q3775" s="13" t="s">
        <v>8314</v>
      </c>
      <c r="R3775" t="s">
        <v>8356</v>
      </c>
      <c r="S3775" s="17">
        <f t="shared" si="292"/>
        <v>42656.005173611105</v>
      </c>
      <c r="T3775" s="17">
        <f t="shared" si="293"/>
        <v>42689.088888888888</v>
      </c>
      <c r="U3775" s="2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7">
        <f t="shared" si="291"/>
        <v>100</v>
      </c>
      <c r="P3776" t="s">
        <v>8303</v>
      </c>
      <c r="Q3776" s="13" t="s">
        <v>8314</v>
      </c>
      <c r="R3776" t="s">
        <v>8356</v>
      </c>
      <c r="S3776" s="17">
        <f t="shared" si="292"/>
        <v>42087.792303240742</v>
      </c>
      <c r="T3776" s="17">
        <f t="shared" si="293"/>
        <v>42103.792303240742</v>
      </c>
      <c r="U3776" s="25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7">
        <f t="shared" si="291"/>
        <v>143.21</v>
      </c>
      <c r="P3777" t="s">
        <v>8303</v>
      </c>
      <c r="Q3777" s="13" t="s">
        <v>8314</v>
      </c>
      <c r="R3777" t="s">
        <v>8356</v>
      </c>
      <c r="S3777" s="17">
        <f t="shared" si="292"/>
        <v>42075.942627314813</v>
      </c>
      <c r="T3777" s="17">
        <f t="shared" si="293"/>
        <v>42103.166666666672</v>
      </c>
      <c r="U3777" s="25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7">
        <f t="shared" ref="O3778:O3841" si="296">IFERROR(ROUND(E3778/M3778,2),0)</f>
        <v>90.82</v>
      </c>
      <c r="P3778" t="s">
        <v>8303</v>
      </c>
      <c r="Q3778" s="13" t="s">
        <v>8314</v>
      </c>
      <c r="R3778" t="s">
        <v>8356</v>
      </c>
      <c r="S3778" s="17">
        <f t="shared" si="292"/>
        <v>41814.367800925924</v>
      </c>
      <c r="T3778" s="17">
        <f t="shared" si="293"/>
        <v>41852.041666666664</v>
      </c>
      <c r="U3778" s="25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7">
        <f t="shared" si="296"/>
        <v>48.54</v>
      </c>
      <c r="P3779" t="s">
        <v>8303</v>
      </c>
      <c r="Q3779" s="13" t="s">
        <v>8314</v>
      </c>
      <c r="R3779" t="s">
        <v>8356</v>
      </c>
      <c r="S3779" s="17">
        <f t="shared" ref="S3779:S3842" si="297">(((K3779/60)/60)/24)+DATE(1970,1,1)</f>
        <v>41887.111354166671</v>
      </c>
      <c r="T3779" s="17">
        <f t="shared" ref="T3779:T3842" si="298">(((J3779/60)/60)/24)+DATE(1970,1,1)</f>
        <v>41909.166666666664</v>
      </c>
      <c r="U3779" s="25">
        <f t="shared" si="294"/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7">
        <f t="shared" si="296"/>
        <v>70.03</v>
      </c>
      <c r="P3780" t="s">
        <v>8303</v>
      </c>
      <c r="Q3780" s="13" t="s">
        <v>8314</v>
      </c>
      <c r="R3780" t="s">
        <v>8356</v>
      </c>
      <c r="S3780" s="17">
        <f t="shared" si="297"/>
        <v>41989.819212962961</v>
      </c>
      <c r="T3780" s="17">
        <f t="shared" si="298"/>
        <v>42049.819212962961</v>
      </c>
      <c r="U3780" s="25">
        <f t="shared" ref="U3780:U3843" si="299">YEAR(S3780)</f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7">
        <f t="shared" si="296"/>
        <v>135.63</v>
      </c>
      <c r="P3781" t="s">
        <v>8303</v>
      </c>
      <c r="Q3781" s="13" t="s">
        <v>8314</v>
      </c>
      <c r="R3781" t="s">
        <v>8356</v>
      </c>
      <c r="S3781" s="17">
        <f t="shared" si="297"/>
        <v>42425.735416666663</v>
      </c>
      <c r="T3781" s="17">
        <f t="shared" si="298"/>
        <v>42455.693750000006</v>
      </c>
      <c r="U3781" s="25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7">
        <f t="shared" si="296"/>
        <v>100</v>
      </c>
      <c r="P3782" t="s">
        <v>8303</v>
      </c>
      <c r="Q3782" s="13" t="s">
        <v>8314</v>
      </c>
      <c r="R3782" t="s">
        <v>8356</v>
      </c>
      <c r="S3782" s="17">
        <f t="shared" si="297"/>
        <v>42166.219733796301</v>
      </c>
      <c r="T3782" s="17">
        <f t="shared" si="298"/>
        <v>42198.837499999994</v>
      </c>
      <c r="U3782" s="25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7">
        <f t="shared" si="296"/>
        <v>94.9</v>
      </c>
      <c r="P3783" t="s">
        <v>8303</v>
      </c>
      <c r="Q3783" s="13" t="s">
        <v>8314</v>
      </c>
      <c r="R3783" t="s">
        <v>8356</v>
      </c>
      <c r="S3783" s="17">
        <f t="shared" si="297"/>
        <v>41865.882928240739</v>
      </c>
      <c r="T3783" s="17">
        <f t="shared" si="298"/>
        <v>41890.882928240739</v>
      </c>
      <c r="U3783" s="25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7">
        <f t="shared" si="296"/>
        <v>75.37</v>
      </c>
      <c r="P3784" t="s">
        <v>8303</v>
      </c>
      <c r="Q3784" s="13" t="s">
        <v>8314</v>
      </c>
      <c r="R3784" t="s">
        <v>8356</v>
      </c>
      <c r="S3784" s="17">
        <f t="shared" si="297"/>
        <v>42546.862233796302</v>
      </c>
      <c r="T3784" s="17">
        <f t="shared" si="298"/>
        <v>42575.958333333328</v>
      </c>
      <c r="U3784" s="25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7">
        <f t="shared" si="296"/>
        <v>64.459999999999994</v>
      </c>
      <c r="P3785" t="s">
        <v>8303</v>
      </c>
      <c r="Q3785" s="13" t="s">
        <v>8314</v>
      </c>
      <c r="R3785" t="s">
        <v>8356</v>
      </c>
      <c r="S3785" s="17">
        <f t="shared" si="297"/>
        <v>42420.140277777777</v>
      </c>
      <c r="T3785" s="17">
        <f t="shared" si="298"/>
        <v>42444.666666666672</v>
      </c>
      <c r="U3785" s="2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7">
        <f t="shared" si="296"/>
        <v>115</v>
      </c>
      <c r="P3786" t="s">
        <v>8303</v>
      </c>
      <c r="Q3786" s="13" t="s">
        <v>8314</v>
      </c>
      <c r="R3786" t="s">
        <v>8356</v>
      </c>
      <c r="S3786" s="17">
        <f t="shared" si="297"/>
        <v>42531.980694444443</v>
      </c>
      <c r="T3786" s="17">
        <f t="shared" si="298"/>
        <v>42561.980694444443</v>
      </c>
      <c r="U3786" s="25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7">
        <f t="shared" si="296"/>
        <v>100.5</v>
      </c>
      <c r="P3787" t="s">
        <v>8303</v>
      </c>
      <c r="Q3787" s="13" t="s">
        <v>8314</v>
      </c>
      <c r="R3787" t="s">
        <v>8356</v>
      </c>
      <c r="S3787" s="17">
        <f t="shared" si="297"/>
        <v>42548.63853009259</v>
      </c>
      <c r="T3787" s="17">
        <f t="shared" si="298"/>
        <v>42584.418749999997</v>
      </c>
      <c r="U3787" s="25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7">
        <f t="shared" si="296"/>
        <v>93.77</v>
      </c>
      <c r="P3788" t="s">
        <v>8303</v>
      </c>
      <c r="Q3788" s="13" t="s">
        <v>8314</v>
      </c>
      <c r="R3788" t="s">
        <v>8356</v>
      </c>
      <c r="S3788" s="17">
        <f t="shared" si="297"/>
        <v>42487.037905092591</v>
      </c>
      <c r="T3788" s="17">
        <f t="shared" si="298"/>
        <v>42517.037905092591</v>
      </c>
      <c r="U3788" s="25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7">
        <f t="shared" si="296"/>
        <v>35.1</v>
      </c>
      <c r="P3789" t="s">
        <v>8303</v>
      </c>
      <c r="Q3789" s="13" t="s">
        <v>8314</v>
      </c>
      <c r="R3789" t="s">
        <v>8356</v>
      </c>
      <c r="S3789" s="17">
        <f t="shared" si="297"/>
        <v>42167.534791666665</v>
      </c>
      <c r="T3789" s="17">
        <f t="shared" si="298"/>
        <v>42196.165972222225</v>
      </c>
      <c r="U3789" s="25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7">
        <f t="shared" si="296"/>
        <v>500</v>
      </c>
      <c r="P3790" t="s">
        <v>8303</v>
      </c>
      <c r="Q3790" s="13" t="s">
        <v>8314</v>
      </c>
      <c r="R3790" t="s">
        <v>8356</v>
      </c>
      <c r="S3790" s="17">
        <f t="shared" si="297"/>
        <v>42333.695821759262</v>
      </c>
      <c r="T3790" s="17">
        <f t="shared" si="298"/>
        <v>42361.679166666669</v>
      </c>
      <c r="U3790" s="25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7">
        <f t="shared" si="296"/>
        <v>29</v>
      </c>
      <c r="P3791" t="s">
        <v>8303</v>
      </c>
      <c r="Q3791" s="13" t="s">
        <v>8314</v>
      </c>
      <c r="R3791" t="s">
        <v>8356</v>
      </c>
      <c r="S3791" s="17">
        <f t="shared" si="297"/>
        <v>42138.798819444448</v>
      </c>
      <c r="T3791" s="17">
        <f t="shared" si="298"/>
        <v>42170.798819444448</v>
      </c>
      <c r="U3791" s="25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7">
        <f t="shared" si="296"/>
        <v>0</v>
      </c>
      <c r="P3792" t="s">
        <v>8303</v>
      </c>
      <c r="Q3792" s="13" t="s">
        <v>8314</v>
      </c>
      <c r="R3792" t="s">
        <v>8356</v>
      </c>
      <c r="S3792" s="17">
        <f t="shared" si="297"/>
        <v>42666.666932870372</v>
      </c>
      <c r="T3792" s="17">
        <f t="shared" si="298"/>
        <v>42696.708599537036</v>
      </c>
      <c r="U3792" s="25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7">
        <f t="shared" si="296"/>
        <v>0</v>
      </c>
      <c r="P3793" t="s">
        <v>8303</v>
      </c>
      <c r="Q3793" s="13" t="s">
        <v>8314</v>
      </c>
      <c r="R3793" t="s">
        <v>8356</v>
      </c>
      <c r="S3793" s="17">
        <f t="shared" si="297"/>
        <v>41766.692037037035</v>
      </c>
      <c r="T3793" s="17">
        <f t="shared" si="298"/>
        <v>41826.692037037035</v>
      </c>
      <c r="U3793" s="25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7">
        <f t="shared" si="296"/>
        <v>17.5</v>
      </c>
      <c r="P3794" t="s">
        <v>8303</v>
      </c>
      <c r="Q3794" s="13" t="s">
        <v>8314</v>
      </c>
      <c r="R3794" t="s">
        <v>8356</v>
      </c>
      <c r="S3794" s="17">
        <f t="shared" si="297"/>
        <v>42170.447013888886</v>
      </c>
      <c r="T3794" s="17">
        <f t="shared" si="298"/>
        <v>42200.447013888886</v>
      </c>
      <c r="U3794" s="25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7">
        <f t="shared" si="296"/>
        <v>174</v>
      </c>
      <c r="P3795" t="s">
        <v>8303</v>
      </c>
      <c r="Q3795" s="13" t="s">
        <v>8314</v>
      </c>
      <c r="R3795" t="s">
        <v>8356</v>
      </c>
      <c r="S3795" s="17">
        <f t="shared" si="297"/>
        <v>41968.938993055555</v>
      </c>
      <c r="T3795" s="17">
        <f t="shared" si="298"/>
        <v>41989.938993055555</v>
      </c>
      <c r="U3795" s="2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7">
        <f t="shared" si="296"/>
        <v>50</v>
      </c>
      <c r="P3796" t="s">
        <v>8303</v>
      </c>
      <c r="Q3796" s="13" t="s">
        <v>8314</v>
      </c>
      <c r="R3796" t="s">
        <v>8356</v>
      </c>
      <c r="S3796" s="17">
        <f t="shared" si="297"/>
        <v>42132.58048611111</v>
      </c>
      <c r="T3796" s="17">
        <f t="shared" si="298"/>
        <v>42162.58048611111</v>
      </c>
      <c r="U3796" s="25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7">
        <f t="shared" si="296"/>
        <v>5</v>
      </c>
      <c r="P3797" t="s">
        <v>8303</v>
      </c>
      <c r="Q3797" s="13" t="s">
        <v>8314</v>
      </c>
      <c r="R3797" t="s">
        <v>8356</v>
      </c>
      <c r="S3797" s="17">
        <f t="shared" si="297"/>
        <v>42201.436226851853</v>
      </c>
      <c r="T3797" s="17">
        <f t="shared" si="298"/>
        <v>42244.9375</v>
      </c>
      <c r="U3797" s="25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7">
        <f t="shared" si="296"/>
        <v>1</v>
      </c>
      <c r="P3798" t="s">
        <v>8303</v>
      </c>
      <c r="Q3798" s="13" t="s">
        <v>8314</v>
      </c>
      <c r="R3798" t="s">
        <v>8356</v>
      </c>
      <c r="S3798" s="17">
        <f t="shared" si="297"/>
        <v>42689.029583333337</v>
      </c>
      <c r="T3798" s="17">
        <f t="shared" si="298"/>
        <v>42749.029583333337</v>
      </c>
      <c r="U3798" s="25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7">
        <f t="shared" si="296"/>
        <v>145.41</v>
      </c>
      <c r="P3799" t="s">
        <v>8303</v>
      </c>
      <c r="Q3799" s="13" t="s">
        <v>8314</v>
      </c>
      <c r="R3799" t="s">
        <v>8356</v>
      </c>
      <c r="S3799" s="17">
        <f t="shared" si="297"/>
        <v>42084.881539351853</v>
      </c>
      <c r="T3799" s="17">
        <f t="shared" si="298"/>
        <v>42114.881539351853</v>
      </c>
      <c r="U3799" s="25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7">
        <f t="shared" si="296"/>
        <v>205</v>
      </c>
      <c r="P3800" t="s">
        <v>8303</v>
      </c>
      <c r="Q3800" s="13" t="s">
        <v>8314</v>
      </c>
      <c r="R3800" t="s">
        <v>8356</v>
      </c>
      <c r="S3800" s="17">
        <f t="shared" si="297"/>
        <v>41831.722777777781</v>
      </c>
      <c r="T3800" s="17">
        <f t="shared" si="298"/>
        <v>41861.722777777781</v>
      </c>
      <c r="U3800" s="25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7">
        <f t="shared" si="296"/>
        <v>100.5</v>
      </c>
      <c r="P3801" t="s">
        <v>8303</v>
      </c>
      <c r="Q3801" s="13" t="s">
        <v>8314</v>
      </c>
      <c r="R3801" t="s">
        <v>8356</v>
      </c>
      <c r="S3801" s="17">
        <f t="shared" si="297"/>
        <v>42410.93105324074</v>
      </c>
      <c r="T3801" s="17">
        <f t="shared" si="298"/>
        <v>42440.93105324074</v>
      </c>
      <c r="U3801" s="25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7">
        <f t="shared" si="296"/>
        <v>55.06</v>
      </c>
      <c r="P3802" t="s">
        <v>8303</v>
      </c>
      <c r="Q3802" s="13" t="s">
        <v>8314</v>
      </c>
      <c r="R3802" t="s">
        <v>8356</v>
      </c>
      <c r="S3802" s="17">
        <f t="shared" si="297"/>
        <v>41982.737071759257</v>
      </c>
      <c r="T3802" s="17">
        <f t="shared" si="298"/>
        <v>42015.207638888889</v>
      </c>
      <c r="U3802" s="25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7">
        <f t="shared" si="296"/>
        <v>47.33</v>
      </c>
      <c r="P3803" t="s">
        <v>8303</v>
      </c>
      <c r="Q3803" s="13" t="s">
        <v>8314</v>
      </c>
      <c r="R3803" t="s">
        <v>8356</v>
      </c>
      <c r="S3803" s="17">
        <f t="shared" si="297"/>
        <v>41975.676111111112</v>
      </c>
      <c r="T3803" s="17">
        <f t="shared" si="298"/>
        <v>42006.676111111112</v>
      </c>
      <c r="U3803" s="25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7">
        <f t="shared" si="296"/>
        <v>0</v>
      </c>
      <c r="P3804" t="s">
        <v>8303</v>
      </c>
      <c r="Q3804" s="13" t="s">
        <v>8314</v>
      </c>
      <c r="R3804" t="s">
        <v>8356</v>
      </c>
      <c r="S3804" s="17">
        <f t="shared" si="297"/>
        <v>42269.126226851848</v>
      </c>
      <c r="T3804" s="17">
        <f t="shared" si="298"/>
        <v>42299.126226851848</v>
      </c>
      <c r="U3804" s="25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7">
        <f t="shared" si="296"/>
        <v>58.95</v>
      </c>
      <c r="P3805" t="s">
        <v>8303</v>
      </c>
      <c r="Q3805" s="13" t="s">
        <v>8314</v>
      </c>
      <c r="R3805" t="s">
        <v>8356</v>
      </c>
      <c r="S3805" s="17">
        <f t="shared" si="297"/>
        <v>42403.971851851849</v>
      </c>
      <c r="T3805" s="17">
        <f t="shared" si="298"/>
        <v>42433.971851851849</v>
      </c>
      <c r="U3805" s="2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7">
        <f t="shared" si="296"/>
        <v>0</v>
      </c>
      <c r="P3806" t="s">
        <v>8303</v>
      </c>
      <c r="Q3806" s="13" t="s">
        <v>8314</v>
      </c>
      <c r="R3806" t="s">
        <v>8356</v>
      </c>
      <c r="S3806" s="17">
        <f t="shared" si="297"/>
        <v>42527.00953703704</v>
      </c>
      <c r="T3806" s="17">
        <f t="shared" si="298"/>
        <v>42582.291666666672</v>
      </c>
      <c r="U3806" s="25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7">
        <f t="shared" si="296"/>
        <v>1.5</v>
      </c>
      <c r="P3807" t="s">
        <v>8303</v>
      </c>
      <c r="Q3807" s="13" t="s">
        <v>8314</v>
      </c>
      <c r="R3807" t="s">
        <v>8356</v>
      </c>
      <c r="S3807" s="17">
        <f t="shared" si="297"/>
        <v>41849.887037037035</v>
      </c>
      <c r="T3807" s="17">
        <f t="shared" si="298"/>
        <v>41909.887037037035</v>
      </c>
      <c r="U3807" s="25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7">
        <f t="shared" si="296"/>
        <v>5</v>
      </c>
      <c r="P3808" t="s">
        <v>8303</v>
      </c>
      <c r="Q3808" s="13" t="s">
        <v>8314</v>
      </c>
      <c r="R3808" t="s">
        <v>8356</v>
      </c>
      <c r="S3808" s="17">
        <f t="shared" si="297"/>
        <v>41799.259039351848</v>
      </c>
      <c r="T3808" s="17">
        <f t="shared" si="298"/>
        <v>41819.259039351848</v>
      </c>
      <c r="U3808" s="25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7">
        <f t="shared" si="296"/>
        <v>50.56</v>
      </c>
      <c r="P3809" t="s">
        <v>8303</v>
      </c>
      <c r="Q3809" s="13" t="s">
        <v>8314</v>
      </c>
      <c r="R3809" t="s">
        <v>8356</v>
      </c>
      <c r="S3809" s="17">
        <f t="shared" si="297"/>
        <v>42090.909016203703</v>
      </c>
      <c r="T3809" s="17">
        <f t="shared" si="298"/>
        <v>42097.909016203703</v>
      </c>
      <c r="U3809" s="25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7">
        <f t="shared" si="296"/>
        <v>41.67</v>
      </c>
      <c r="P3810" t="s">
        <v>8269</v>
      </c>
      <c r="Q3810" s="13" t="s">
        <v>8314</v>
      </c>
      <c r="R3810" t="s">
        <v>8315</v>
      </c>
      <c r="S3810" s="17">
        <f t="shared" si="297"/>
        <v>42059.453923611116</v>
      </c>
      <c r="T3810" s="17">
        <f t="shared" si="298"/>
        <v>42119.412256944444</v>
      </c>
      <c r="U3810" s="25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7">
        <f t="shared" si="296"/>
        <v>53.29</v>
      </c>
      <c r="P3811" t="s">
        <v>8269</v>
      </c>
      <c r="Q3811" s="13" t="s">
        <v>8314</v>
      </c>
      <c r="R3811" t="s">
        <v>8315</v>
      </c>
      <c r="S3811" s="17">
        <f t="shared" si="297"/>
        <v>41800.526701388888</v>
      </c>
      <c r="T3811" s="17">
        <f t="shared" si="298"/>
        <v>41850.958333333336</v>
      </c>
      <c r="U3811" s="25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7">
        <f t="shared" si="296"/>
        <v>70.23</v>
      </c>
      <c r="P3812" t="s">
        <v>8269</v>
      </c>
      <c r="Q3812" s="13" t="s">
        <v>8314</v>
      </c>
      <c r="R3812" t="s">
        <v>8315</v>
      </c>
      <c r="S3812" s="17">
        <f t="shared" si="297"/>
        <v>42054.849050925928</v>
      </c>
      <c r="T3812" s="17">
        <f t="shared" si="298"/>
        <v>42084.807384259257</v>
      </c>
      <c r="U3812" s="25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7">
        <f t="shared" si="296"/>
        <v>43.42</v>
      </c>
      <c r="P3813" t="s">
        <v>8269</v>
      </c>
      <c r="Q3813" s="13" t="s">
        <v>8314</v>
      </c>
      <c r="R3813" t="s">
        <v>8315</v>
      </c>
      <c r="S3813" s="17">
        <f t="shared" si="297"/>
        <v>42487.62700231481</v>
      </c>
      <c r="T3813" s="17">
        <f t="shared" si="298"/>
        <v>42521.458333333328</v>
      </c>
      <c r="U3813" s="25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7">
        <f t="shared" si="296"/>
        <v>199.18</v>
      </c>
      <c r="P3814" t="s">
        <v>8269</v>
      </c>
      <c r="Q3814" s="13" t="s">
        <v>8314</v>
      </c>
      <c r="R3814" t="s">
        <v>8315</v>
      </c>
      <c r="S3814" s="17">
        <f t="shared" si="297"/>
        <v>42109.751250000001</v>
      </c>
      <c r="T3814" s="17">
        <f t="shared" si="298"/>
        <v>42156.165972222225</v>
      </c>
      <c r="U3814" s="25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7">
        <f t="shared" si="296"/>
        <v>78.52</v>
      </c>
      <c r="P3815" t="s">
        <v>8269</v>
      </c>
      <c r="Q3815" s="13" t="s">
        <v>8314</v>
      </c>
      <c r="R3815" t="s">
        <v>8315</v>
      </c>
      <c r="S3815" s="17">
        <f t="shared" si="297"/>
        <v>42497.275706018518</v>
      </c>
      <c r="T3815" s="17">
        <f t="shared" si="298"/>
        <v>42535.904861111107</v>
      </c>
      <c r="U3815" s="2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7">
        <f t="shared" si="296"/>
        <v>61.82</v>
      </c>
      <c r="P3816" t="s">
        <v>8269</v>
      </c>
      <c r="Q3816" s="13" t="s">
        <v>8314</v>
      </c>
      <c r="R3816" t="s">
        <v>8315</v>
      </c>
      <c r="S3816" s="17">
        <f t="shared" si="297"/>
        <v>42058.904074074075</v>
      </c>
      <c r="T3816" s="17">
        <f t="shared" si="298"/>
        <v>42095.165972222225</v>
      </c>
      <c r="U3816" s="25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7">
        <f t="shared" si="296"/>
        <v>50</v>
      </c>
      <c r="P3817" t="s">
        <v>8269</v>
      </c>
      <c r="Q3817" s="13" t="s">
        <v>8314</v>
      </c>
      <c r="R3817" t="s">
        <v>8315</v>
      </c>
      <c r="S3817" s="17">
        <f t="shared" si="297"/>
        <v>42207.259918981479</v>
      </c>
      <c r="T3817" s="17">
        <f t="shared" si="298"/>
        <v>42236.958333333328</v>
      </c>
      <c r="U3817" s="25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7">
        <f t="shared" si="296"/>
        <v>48.34</v>
      </c>
      <c r="P3818" t="s">
        <v>8269</v>
      </c>
      <c r="Q3818" s="13" t="s">
        <v>8314</v>
      </c>
      <c r="R3818" t="s">
        <v>8315</v>
      </c>
      <c r="S3818" s="17">
        <f t="shared" si="297"/>
        <v>41807.690081018518</v>
      </c>
      <c r="T3818" s="17">
        <f t="shared" si="298"/>
        <v>41837.690081018518</v>
      </c>
      <c r="U3818" s="25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7">
        <f t="shared" si="296"/>
        <v>107.25</v>
      </c>
      <c r="P3819" t="s">
        <v>8269</v>
      </c>
      <c r="Q3819" s="13" t="s">
        <v>8314</v>
      </c>
      <c r="R3819" t="s">
        <v>8315</v>
      </c>
      <c r="S3819" s="17">
        <f t="shared" si="297"/>
        <v>42284.69694444444</v>
      </c>
      <c r="T3819" s="17">
        <f t="shared" si="298"/>
        <v>42301.165972222225</v>
      </c>
      <c r="U3819" s="25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7">
        <f t="shared" si="296"/>
        <v>57</v>
      </c>
      <c r="P3820" t="s">
        <v>8269</v>
      </c>
      <c r="Q3820" s="13" t="s">
        <v>8314</v>
      </c>
      <c r="R3820" t="s">
        <v>8315</v>
      </c>
      <c r="S3820" s="17">
        <f t="shared" si="297"/>
        <v>42045.84238425926</v>
      </c>
      <c r="T3820" s="17">
        <f t="shared" si="298"/>
        <v>42075.800717592589</v>
      </c>
      <c r="U3820" s="25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7">
        <f t="shared" si="296"/>
        <v>40.92</v>
      </c>
      <c r="P3821" t="s">
        <v>8269</v>
      </c>
      <c r="Q3821" s="13" t="s">
        <v>8314</v>
      </c>
      <c r="R3821" t="s">
        <v>8315</v>
      </c>
      <c r="S3821" s="17">
        <f t="shared" si="297"/>
        <v>42184.209537037037</v>
      </c>
      <c r="T3821" s="17">
        <f t="shared" si="298"/>
        <v>42202.876388888893</v>
      </c>
      <c r="U3821" s="25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7">
        <f t="shared" si="296"/>
        <v>21.5</v>
      </c>
      <c r="P3822" t="s">
        <v>8269</v>
      </c>
      <c r="Q3822" s="13" t="s">
        <v>8314</v>
      </c>
      <c r="R3822" t="s">
        <v>8315</v>
      </c>
      <c r="S3822" s="17">
        <f t="shared" si="297"/>
        <v>42160.651817129634</v>
      </c>
      <c r="T3822" s="17">
        <f t="shared" si="298"/>
        <v>42190.651817129634</v>
      </c>
      <c r="U3822" s="25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7">
        <f t="shared" si="296"/>
        <v>79.540000000000006</v>
      </c>
      <c r="P3823" t="s">
        <v>8269</v>
      </c>
      <c r="Q3823" s="13" t="s">
        <v>8314</v>
      </c>
      <c r="R3823" t="s">
        <v>8315</v>
      </c>
      <c r="S3823" s="17">
        <f t="shared" si="297"/>
        <v>42341.180636574078</v>
      </c>
      <c r="T3823" s="17">
        <f t="shared" si="298"/>
        <v>42373.180636574078</v>
      </c>
      <c r="U3823" s="25">
        <f t="shared" si="299"/>
        <v>2015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7">
        <f t="shared" si="296"/>
        <v>72.38</v>
      </c>
      <c r="P3824" t="s">
        <v>8269</v>
      </c>
      <c r="Q3824" s="13" t="s">
        <v>8314</v>
      </c>
      <c r="R3824" t="s">
        <v>8315</v>
      </c>
      <c r="S3824" s="17">
        <f t="shared" si="297"/>
        <v>42329.838159722218</v>
      </c>
      <c r="T3824" s="17">
        <f t="shared" si="298"/>
        <v>42388.957638888889</v>
      </c>
      <c r="U3824" s="25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7">
        <f t="shared" si="296"/>
        <v>64.63</v>
      </c>
      <c r="P3825" t="s">
        <v>8269</v>
      </c>
      <c r="Q3825" s="13" t="s">
        <v>8314</v>
      </c>
      <c r="R3825" t="s">
        <v>8315</v>
      </c>
      <c r="S3825" s="17">
        <f t="shared" si="297"/>
        <v>42170.910231481481</v>
      </c>
      <c r="T3825" s="17">
        <f t="shared" si="298"/>
        <v>42205.165972222225</v>
      </c>
      <c r="U3825" s="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7">
        <f t="shared" si="296"/>
        <v>38.57</v>
      </c>
      <c r="P3826" t="s">
        <v>8269</v>
      </c>
      <c r="Q3826" s="13" t="s">
        <v>8314</v>
      </c>
      <c r="R3826" t="s">
        <v>8315</v>
      </c>
      <c r="S3826" s="17">
        <f t="shared" si="297"/>
        <v>42571.626192129625</v>
      </c>
      <c r="T3826" s="17">
        <f t="shared" si="298"/>
        <v>42583.570138888885</v>
      </c>
      <c r="U3826" s="25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7">
        <f t="shared" si="296"/>
        <v>107.57</v>
      </c>
      <c r="P3827" t="s">
        <v>8269</v>
      </c>
      <c r="Q3827" s="13" t="s">
        <v>8314</v>
      </c>
      <c r="R3827" t="s">
        <v>8315</v>
      </c>
      <c r="S3827" s="17">
        <f t="shared" si="297"/>
        <v>42151.069606481484</v>
      </c>
      <c r="T3827" s="17">
        <f t="shared" si="298"/>
        <v>42172.069606481484</v>
      </c>
      <c r="U3827" s="25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7">
        <f t="shared" si="296"/>
        <v>27.5</v>
      </c>
      <c r="P3828" t="s">
        <v>8269</v>
      </c>
      <c r="Q3828" s="13" t="s">
        <v>8314</v>
      </c>
      <c r="R3828" t="s">
        <v>8315</v>
      </c>
      <c r="S3828" s="17">
        <f t="shared" si="297"/>
        <v>42101.423541666663</v>
      </c>
      <c r="T3828" s="17">
        <f t="shared" si="298"/>
        <v>42131.423541666663</v>
      </c>
      <c r="U3828" s="25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7">
        <f t="shared" si="296"/>
        <v>70.459999999999994</v>
      </c>
      <c r="P3829" t="s">
        <v>8269</v>
      </c>
      <c r="Q3829" s="13" t="s">
        <v>8314</v>
      </c>
      <c r="R3829" t="s">
        <v>8315</v>
      </c>
      <c r="S3829" s="17">
        <f t="shared" si="297"/>
        <v>42034.928252314814</v>
      </c>
      <c r="T3829" s="17">
        <f t="shared" si="298"/>
        <v>42090</v>
      </c>
      <c r="U3829" s="25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7">
        <f t="shared" si="296"/>
        <v>178.57</v>
      </c>
      <c r="P3830" t="s">
        <v>8269</v>
      </c>
      <c r="Q3830" s="13" t="s">
        <v>8314</v>
      </c>
      <c r="R3830" t="s">
        <v>8315</v>
      </c>
      <c r="S3830" s="17">
        <f t="shared" si="297"/>
        <v>41944.527627314819</v>
      </c>
      <c r="T3830" s="17">
        <f t="shared" si="298"/>
        <v>42004.569293981483</v>
      </c>
      <c r="U3830" s="25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7">
        <f t="shared" si="296"/>
        <v>62.63</v>
      </c>
      <c r="P3831" t="s">
        <v>8269</v>
      </c>
      <c r="Q3831" s="13" t="s">
        <v>8314</v>
      </c>
      <c r="R3831" t="s">
        <v>8315</v>
      </c>
      <c r="S3831" s="17">
        <f t="shared" si="297"/>
        <v>42593.865405092598</v>
      </c>
      <c r="T3831" s="17">
        <f t="shared" si="298"/>
        <v>42613.865405092598</v>
      </c>
      <c r="U3831" s="25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7">
        <f t="shared" si="296"/>
        <v>75</v>
      </c>
      <c r="P3832" t="s">
        <v>8269</v>
      </c>
      <c r="Q3832" s="13" t="s">
        <v>8314</v>
      </c>
      <c r="R3832" t="s">
        <v>8315</v>
      </c>
      <c r="S3832" s="17">
        <f t="shared" si="297"/>
        <v>42503.740868055553</v>
      </c>
      <c r="T3832" s="17">
        <f t="shared" si="298"/>
        <v>42517.740868055553</v>
      </c>
      <c r="U3832" s="25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7">
        <f t="shared" si="296"/>
        <v>58.9</v>
      </c>
      <c r="P3833" t="s">
        <v>8269</v>
      </c>
      <c r="Q3833" s="13" t="s">
        <v>8314</v>
      </c>
      <c r="R3833" t="s">
        <v>8315</v>
      </c>
      <c r="S3833" s="17">
        <f t="shared" si="297"/>
        <v>41927.848900462966</v>
      </c>
      <c r="T3833" s="17">
        <f t="shared" si="298"/>
        <v>41948.890567129631</v>
      </c>
      <c r="U3833" s="25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7">
        <f t="shared" si="296"/>
        <v>139.56</v>
      </c>
      <c r="P3834" t="s">
        <v>8269</v>
      </c>
      <c r="Q3834" s="13" t="s">
        <v>8314</v>
      </c>
      <c r="R3834" t="s">
        <v>8315</v>
      </c>
      <c r="S3834" s="17">
        <f t="shared" si="297"/>
        <v>42375.114988425921</v>
      </c>
      <c r="T3834" s="17">
        <f t="shared" si="298"/>
        <v>42420.114988425921</v>
      </c>
      <c r="U3834" s="25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7">
        <f t="shared" si="296"/>
        <v>70</v>
      </c>
      <c r="P3835" t="s">
        <v>8269</v>
      </c>
      <c r="Q3835" s="13" t="s">
        <v>8314</v>
      </c>
      <c r="R3835" t="s">
        <v>8315</v>
      </c>
      <c r="S3835" s="17">
        <f t="shared" si="297"/>
        <v>41963.872361111105</v>
      </c>
      <c r="T3835" s="17">
        <f t="shared" si="298"/>
        <v>41974.797916666663</v>
      </c>
      <c r="U3835" s="2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7">
        <f t="shared" si="296"/>
        <v>57.39</v>
      </c>
      <c r="P3836" t="s">
        <v>8269</v>
      </c>
      <c r="Q3836" s="13" t="s">
        <v>8314</v>
      </c>
      <c r="R3836" t="s">
        <v>8315</v>
      </c>
      <c r="S3836" s="17">
        <f t="shared" si="297"/>
        <v>42143.445219907408</v>
      </c>
      <c r="T3836" s="17">
        <f t="shared" si="298"/>
        <v>42173.445219907408</v>
      </c>
      <c r="U3836" s="25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7">
        <f t="shared" si="296"/>
        <v>40</v>
      </c>
      <c r="P3837" t="s">
        <v>8269</v>
      </c>
      <c r="Q3837" s="13" t="s">
        <v>8314</v>
      </c>
      <c r="R3837" t="s">
        <v>8315</v>
      </c>
      <c r="S3837" s="17">
        <f t="shared" si="297"/>
        <v>42460.94222222222</v>
      </c>
      <c r="T3837" s="17">
        <f t="shared" si="298"/>
        <v>42481.94222222222</v>
      </c>
      <c r="U3837" s="25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7">
        <f t="shared" si="296"/>
        <v>64.290000000000006</v>
      </c>
      <c r="P3838" t="s">
        <v>8269</v>
      </c>
      <c r="Q3838" s="13" t="s">
        <v>8314</v>
      </c>
      <c r="R3838" t="s">
        <v>8315</v>
      </c>
      <c r="S3838" s="17">
        <f t="shared" si="297"/>
        <v>42553.926527777774</v>
      </c>
      <c r="T3838" s="17">
        <f t="shared" si="298"/>
        <v>42585.172916666663</v>
      </c>
      <c r="U3838" s="25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7">
        <f t="shared" si="296"/>
        <v>120.12</v>
      </c>
      <c r="P3839" t="s">
        <v>8269</v>
      </c>
      <c r="Q3839" s="13" t="s">
        <v>8314</v>
      </c>
      <c r="R3839" t="s">
        <v>8315</v>
      </c>
      <c r="S3839" s="17">
        <f t="shared" si="297"/>
        <v>42152.765717592592</v>
      </c>
      <c r="T3839" s="17">
        <f t="shared" si="298"/>
        <v>42188.765717592592</v>
      </c>
      <c r="U3839" s="25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7">
        <f t="shared" si="296"/>
        <v>1008.24</v>
      </c>
      <c r="P3840" t="s">
        <v>8269</v>
      </c>
      <c r="Q3840" s="13" t="s">
        <v>8314</v>
      </c>
      <c r="R3840" t="s">
        <v>8315</v>
      </c>
      <c r="S3840" s="17">
        <f t="shared" si="297"/>
        <v>42116.710752314815</v>
      </c>
      <c r="T3840" s="17">
        <f t="shared" si="298"/>
        <v>42146.710752314815</v>
      </c>
      <c r="U3840" s="25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7">
        <f t="shared" si="296"/>
        <v>63.28</v>
      </c>
      <c r="P3841" t="s">
        <v>8269</v>
      </c>
      <c r="Q3841" s="13" t="s">
        <v>8314</v>
      </c>
      <c r="R3841" t="s">
        <v>8315</v>
      </c>
      <c r="S3841" s="17">
        <f t="shared" si="297"/>
        <v>42155.142638888887</v>
      </c>
      <c r="T3841" s="17">
        <f t="shared" si="298"/>
        <v>42215.142638888887</v>
      </c>
      <c r="U3841" s="25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7">
        <f t="shared" ref="O3842:O3905" si="301">IFERROR(ROUND(E3842/M3842,2),0)</f>
        <v>21.67</v>
      </c>
      <c r="P3842" t="s">
        <v>8269</v>
      </c>
      <c r="Q3842" s="13" t="s">
        <v>8314</v>
      </c>
      <c r="R3842" t="s">
        <v>8315</v>
      </c>
      <c r="S3842" s="17">
        <f t="shared" si="297"/>
        <v>42432.701724537037</v>
      </c>
      <c r="T3842" s="17">
        <f t="shared" si="298"/>
        <v>42457.660057870366</v>
      </c>
      <c r="U3842" s="25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7">
        <f t="shared" si="301"/>
        <v>25.65</v>
      </c>
      <c r="P3843" t="s">
        <v>8269</v>
      </c>
      <c r="Q3843" s="13" t="s">
        <v>8314</v>
      </c>
      <c r="R3843" t="s">
        <v>8315</v>
      </c>
      <c r="S3843" s="17">
        <f t="shared" ref="S3843:S3906" si="302">(((K3843/60)/60)/24)+DATE(1970,1,1)</f>
        <v>41780.785729166666</v>
      </c>
      <c r="T3843" s="17">
        <f t="shared" ref="T3843:T3906" si="303">(((J3843/60)/60)/24)+DATE(1970,1,1)</f>
        <v>41840.785729166666</v>
      </c>
      <c r="U3843" s="25">
        <f t="shared" si="299"/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7">
        <f t="shared" si="301"/>
        <v>47.7</v>
      </c>
      <c r="P3844" t="s">
        <v>8269</v>
      </c>
      <c r="Q3844" s="13" t="s">
        <v>8314</v>
      </c>
      <c r="R3844" t="s">
        <v>8315</v>
      </c>
      <c r="S3844" s="17">
        <f t="shared" si="302"/>
        <v>41740.493657407409</v>
      </c>
      <c r="T3844" s="17">
        <f t="shared" si="303"/>
        <v>41770.493657407409</v>
      </c>
      <c r="U3844" s="25">
        <f t="shared" ref="U3844:U3907" si="304">YEAR(S3844)</f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7">
        <f t="shared" si="301"/>
        <v>56.05</v>
      </c>
      <c r="P3845" t="s">
        <v>8269</v>
      </c>
      <c r="Q3845" s="13" t="s">
        <v>8314</v>
      </c>
      <c r="R3845" t="s">
        <v>8315</v>
      </c>
      <c r="S3845" s="17">
        <f t="shared" si="302"/>
        <v>41766.072500000002</v>
      </c>
      <c r="T3845" s="17">
        <f t="shared" si="303"/>
        <v>41791.072500000002</v>
      </c>
      <c r="U3845" s="2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7">
        <f t="shared" si="301"/>
        <v>81.319999999999993</v>
      </c>
      <c r="P3846" t="s">
        <v>8269</v>
      </c>
      <c r="Q3846" s="13" t="s">
        <v>8314</v>
      </c>
      <c r="R3846" t="s">
        <v>8315</v>
      </c>
      <c r="S3846" s="17">
        <f t="shared" si="302"/>
        <v>41766.617291666669</v>
      </c>
      <c r="T3846" s="17">
        <f t="shared" si="303"/>
        <v>41793.290972222225</v>
      </c>
      <c r="U3846" s="25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7">
        <f t="shared" si="301"/>
        <v>70.17</v>
      </c>
      <c r="P3847" t="s">
        <v>8269</v>
      </c>
      <c r="Q3847" s="13" t="s">
        <v>8314</v>
      </c>
      <c r="R3847" t="s">
        <v>8315</v>
      </c>
      <c r="S3847" s="17">
        <f t="shared" si="302"/>
        <v>42248.627013888887</v>
      </c>
      <c r="T3847" s="17">
        <f t="shared" si="303"/>
        <v>42278.627013888887</v>
      </c>
      <c r="U3847" s="25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7">
        <f t="shared" si="301"/>
        <v>23.63</v>
      </c>
      <c r="P3848" t="s">
        <v>8269</v>
      </c>
      <c r="Q3848" s="13" t="s">
        <v>8314</v>
      </c>
      <c r="R3848" t="s">
        <v>8315</v>
      </c>
      <c r="S3848" s="17">
        <f t="shared" si="302"/>
        <v>41885.221550925926</v>
      </c>
      <c r="T3848" s="17">
        <f t="shared" si="303"/>
        <v>41916.290972222225</v>
      </c>
      <c r="U3848" s="25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7">
        <f t="shared" si="301"/>
        <v>188.56</v>
      </c>
      <c r="P3849" t="s">
        <v>8269</v>
      </c>
      <c r="Q3849" s="13" t="s">
        <v>8314</v>
      </c>
      <c r="R3849" t="s">
        <v>8315</v>
      </c>
      <c r="S3849" s="17">
        <f t="shared" si="302"/>
        <v>42159.224432870367</v>
      </c>
      <c r="T3849" s="17">
        <f t="shared" si="303"/>
        <v>42204.224432870367</v>
      </c>
      <c r="U3849" s="25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7">
        <f t="shared" si="301"/>
        <v>49.51</v>
      </c>
      <c r="P3850" t="s">
        <v>8269</v>
      </c>
      <c r="Q3850" s="13" t="s">
        <v>8314</v>
      </c>
      <c r="R3850" t="s">
        <v>8315</v>
      </c>
      <c r="S3850" s="17">
        <f t="shared" si="302"/>
        <v>42265.817002314812</v>
      </c>
      <c r="T3850" s="17">
        <f t="shared" si="303"/>
        <v>42295.817002314812</v>
      </c>
      <c r="U3850" s="25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7">
        <f t="shared" si="301"/>
        <v>75.459999999999994</v>
      </c>
      <c r="P3851" t="s">
        <v>8269</v>
      </c>
      <c r="Q3851" s="13" t="s">
        <v>8314</v>
      </c>
      <c r="R3851" t="s">
        <v>8315</v>
      </c>
      <c r="S3851" s="17">
        <f t="shared" si="302"/>
        <v>42136.767175925925</v>
      </c>
      <c r="T3851" s="17">
        <f t="shared" si="303"/>
        <v>42166.767175925925</v>
      </c>
      <c r="U3851" s="25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7">
        <f t="shared" si="301"/>
        <v>9.5</v>
      </c>
      <c r="P3852" t="s">
        <v>8269</v>
      </c>
      <c r="Q3852" s="13" t="s">
        <v>8314</v>
      </c>
      <c r="R3852" t="s">
        <v>8315</v>
      </c>
      <c r="S3852" s="17">
        <f t="shared" si="302"/>
        <v>41975.124340277776</v>
      </c>
      <c r="T3852" s="17">
        <f t="shared" si="303"/>
        <v>42005.124340277776</v>
      </c>
      <c r="U3852" s="25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7">
        <f t="shared" si="301"/>
        <v>35.5</v>
      </c>
      <c r="P3853" t="s">
        <v>8269</v>
      </c>
      <c r="Q3853" s="13" t="s">
        <v>8314</v>
      </c>
      <c r="R3853" t="s">
        <v>8315</v>
      </c>
      <c r="S3853" s="17">
        <f t="shared" si="302"/>
        <v>42172.439571759256</v>
      </c>
      <c r="T3853" s="17">
        <f t="shared" si="303"/>
        <v>42202.439571759256</v>
      </c>
      <c r="U3853" s="25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7">
        <f t="shared" si="301"/>
        <v>10</v>
      </c>
      <c r="P3854" t="s">
        <v>8269</v>
      </c>
      <c r="Q3854" s="13" t="s">
        <v>8314</v>
      </c>
      <c r="R3854" t="s">
        <v>8315</v>
      </c>
      <c r="S3854" s="17">
        <f t="shared" si="302"/>
        <v>42065.190694444449</v>
      </c>
      <c r="T3854" s="17">
        <f t="shared" si="303"/>
        <v>42090.149027777778</v>
      </c>
      <c r="U3854" s="25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7">
        <f t="shared" si="301"/>
        <v>13</v>
      </c>
      <c r="P3855" t="s">
        <v>8269</v>
      </c>
      <c r="Q3855" s="13" t="s">
        <v>8314</v>
      </c>
      <c r="R3855" t="s">
        <v>8315</v>
      </c>
      <c r="S3855" s="17">
        <f t="shared" si="302"/>
        <v>41848.84002314815</v>
      </c>
      <c r="T3855" s="17">
        <f t="shared" si="303"/>
        <v>41883.84002314815</v>
      </c>
      <c r="U3855" s="2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7">
        <f t="shared" si="301"/>
        <v>89.4</v>
      </c>
      <c r="P3856" t="s">
        <v>8269</v>
      </c>
      <c r="Q3856" s="13" t="s">
        <v>8314</v>
      </c>
      <c r="R3856" t="s">
        <v>8315</v>
      </c>
      <c r="S3856" s="17">
        <f t="shared" si="302"/>
        <v>42103.884930555556</v>
      </c>
      <c r="T3856" s="17">
        <f t="shared" si="303"/>
        <v>42133.884930555556</v>
      </c>
      <c r="U3856" s="25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7">
        <f t="shared" si="301"/>
        <v>25</v>
      </c>
      <c r="P3857" t="s">
        <v>8269</v>
      </c>
      <c r="Q3857" s="13" t="s">
        <v>8314</v>
      </c>
      <c r="R3857" t="s">
        <v>8315</v>
      </c>
      <c r="S3857" s="17">
        <f t="shared" si="302"/>
        <v>42059.970729166671</v>
      </c>
      <c r="T3857" s="17">
        <f t="shared" si="303"/>
        <v>42089.929062499999</v>
      </c>
      <c r="U3857" s="25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7">
        <f t="shared" si="301"/>
        <v>1</v>
      </c>
      <c r="P3858" t="s">
        <v>8269</v>
      </c>
      <c r="Q3858" s="13" t="s">
        <v>8314</v>
      </c>
      <c r="R3858" t="s">
        <v>8315</v>
      </c>
      <c r="S3858" s="17">
        <f t="shared" si="302"/>
        <v>42041.743090277778</v>
      </c>
      <c r="T3858" s="17">
        <f t="shared" si="303"/>
        <v>42071.701423611114</v>
      </c>
      <c r="U3858" s="25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7">
        <f t="shared" si="301"/>
        <v>65</v>
      </c>
      <c r="P3859" t="s">
        <v>8269</v>
      </c>
      <c r="Q3859" s="13" t="s">
        <v>8314</v>
      </c>
      <c r="R3859" t="s">
        <v>8315</v>
      </c>
      <c r="S3859" s="17">
        <f t="shared" si="302"/>
        <v>41829.73715277778</v>
      </c>
      <c r="T3859" s="17">
        <f t="shared" si="303"/>
        <v>41852.716666666667</v>
      </c>
      <c r="U3859" s="25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7">
        <f t="shared" si="301"/>
        <v>10</v>
      </c>
      <c r="P3860" t="s">
        <v>8269</v>
      </c>
      <c r="Q3860" s="13" t="s">
        <v>8314</v>
      </c>
      <c r="R3860" t="s">
        <v>8315</v>
      </c>
      <c r="S3860" s="17">
        <f t="shared" si="302"/>
        <v>42128.431064814817</v>
      </c>
      <c r="T3860" s="17">
        <f t="shared" si="303"/>
        <v>42146.875</v>
      </c>
      <c r="U3860" s="25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7">
        <f t="shared" si="301"/>
        <v>1</v>
      </c>
      <c r="P3861" t="s">
        <v>8269</v>
      </c>
      <c r="Q3861" s="13" t="s">
        <v>8314</v>
      </c>
      <c r="R3861" t="s">
        <v>8315</v>
      </c>
      <c r="S3861" s="17">
        <f t="shared" si="302"/>
        <v>41789.893599537041</v>
      </c>
      <c r="T3861" s="17">
        <f t="shared" si="303"/>
        <v>41815.875</v>
      </c>
      <c r="U3861" s="25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7">
        <f t="shared" si="301"/>
        <v>81.540000000000006</v>
      </c>
      <c r="P3862" t="s">
        <v>8269</v>
      </c>
      <c r="Q3862" s="13" t="s">
        <v>8314</v>
      </c>
      <c r="R3862" t="s">
        <v>8315</v>
      </c>
      <c r="S3862" s="17">
        <f t="shared" si="302"/>
        <v>41833.660995370366</v>
      </c>
      <c r="T3862" s="17">
        <f t="shared" si="303"/>
        <v>41863.660995370366</v>
      </c>
      <c r="U3862" s="25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7">
        <f t="shared" si="301"/>
        <v>100</v>
      </c>
      <c r="P3863" t="s">
        <v>8269</v>
      </c>
      <c r="Q3863" s="13" t="s">
        <v>8314</v>
      </c>
      <c r="R3863" t="s">
        <v>8315</v>
      </c>
      <c r="S3863" s="17">
        <f t="shared" si="302"/>
        <v>41914.590011574073</v>
      </c>
      <c r="T3863" s="17">
        <f t="shared" si="303"/>
        <v>41955.907638888893</v>
      </c>
      <c r="U3863" s="25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7">
        <f t="shared" si="301"/>
        <v>1</v>
      </c>
      <c r="P3864" t="s">
        <v>8269</v>
      </c>
      <c r="Q3864" s="13" t="s">
        <v>8314</v>
      </c>
      <c r="R3864" t="s">
        <v>8315</v>
      </c>
      <c r="S3864" s="17">
        <f t="shared" si="302"/>
        <v>42611.261064814811</v>
      </c>
      <c r="T3864" s="17">
        <f t="shared" si="303"/>
        <v>42625.707638888889</v>
      </c>
      <c r="U3864" s="25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7">
        <f t="shared" si="301"/>
        <v>0</v>
      </c>
      <c r="P3865" t="s">
        <v>8269</v>
      </c>
      <c r="Q3865" s="13" t="s">
        <v>8314</v>
      </c>
      <c r="R3865" t="s">
        <v>8315</v>
      </c>
      <c r="S3865" s="17">
        <f t="shared" si="302"/>
        <v>42253.633159722223</v>
      </c>
      <c r="T3865" s="17">
        <f t="shared" si="303"/>
        <v>42313.674826388888</v>
      </c>
      <c r="U3865" s="2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7">
        <f t="shared" si="301"/>
        <v>20</v>
      </c>
      <c r="P3866" t="s">
        <v>8269</v>
      </c>
      <c r="Q3866" s="13" t="s">
        <v>8314</v>
      </c>
      <c r="R3866" t="s">
        <v>8315</v>
      </c>
      <c r="S3866" s="17">
        <f t="shared" si="302"/>
        <v>42295.891828703709</v>
      </c>
      <c r="T3866" s="17">
        <f t="shared" si="303"/>
        <v>42325.933495370366</v>
      </c>
      <c r="U3866" s="25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7">
        <f t="shared" si="301"/>
        <v>46.43</v>
      </c>
      <c r="P3867" t="s">
        <v>8269</v>
      </c>
      <c r="Q3867" s="13" t="s">
        <v>8314</v>
      </c>
      <c r="R3867" t="s">
        <v>8315</v>
      </c>
      <c r="S3867" s="17">
        <f t="shared" si="302"/>
        <v>41841.651597222226</v>
      </c>
      <c r="T3867" s="17">
        <f t="shared" si="303"/>
        <v>41881.229166666664</v>
      </c>
      <c r="U3867" s="25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7">
        <f t="shared" si="301"/>
        <v>5.5</v>
      </c>
      <c r="P3868" t="s">
        <v>8269</v>
      </c>
      <c r="Q3868" s="13" t="s">
        <v>8314</v>
      </c>
      <c r="R3868" t="s">
        <v>8315</v>
      </c>
      <c r="S3868" s="17">
        <f t="shared" si="302"/>
        <v>42402.947002314817</v>
      </c>
      <c r="T3868" s="17">
        <f t="shared" si="303"/>
        <v>42452.145138888889</v>
      </c>
      <c r="U3868" s="25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7">
        <f t="shared" si="301"/>
        <v>50.2</v>
      </c>
      <c r="P3869" t="s">
        <v>8269</v>
      </c>
      <c r="Q3869" s="13" t="s">
        <v>8314</v>
      </c>
      <c r="R3869" t="s">
        <v>8315</v>
      </c>
      <c r="S3869" s="17">
        <f t="shared" si="302"/>
        <v>42509.814108796301</v>
      </c>
      <c r="T3869" s="17">
        <f t="shared" si="303"/>
        <v>42539.814108796301</v>
      </c>
      <c r="U3869" s="25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7">
        <f t="shared" si="301"/>
        <v>10</v>
      </c>
      <c r="P3870" t="s">
        <v>8303</v>
      </c>
      <c r="Q3870" s="13" t="s">
        <v>8314</v>
      </c>
      <c r="R3870" t="s">
        <v>8356</v>
      </c>
      <c r="S3870" s="17">
        <f t="shared" si="302"/>
        <v>41865.659780092588</v>
      </c>
      <c r="T3870" s="17">
        <f t="shared" si="303"/>
        <v>41890.659780092588</v>
      </c>
      <c r="U3870" s="25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7">
        <f t="shared" si="301"/>
        <v>30.13</v>
      </c>
      <c r="P3871" t="s">
        <v>8303</v>
      </c>
      <c r="Q3871" s="13" t="s">
        <v>8314</v>
      </c>
      <c r="R3871" t="s">
        <v>8356</v>
      </c>
      <c r="S3871" s="17">
        <f t="shared" si="302"/>
        <v>42047.724444444444</v>
      </c>
      <c r="T3871" s="17">
        <f t="shared" si="303"/>
        <v>42077.132638888885</v>
      </c>
      <c r="U3871" s="25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7">
        <f t="shared" si="301"/>
        <v>150</v>
      </c>
      <c r="P3872" t="s">
        <v>8303</v>
      </c>
      <c r="Q3872" s="13" t="s">
        <v>8314</v>
      </c>
      <c r="R3872" t="s">
        <v>8356</v>
      </c>
      <c r="S3872" s="17">
        <f t="shared" si="302"/>
        <v>41793.17219907407</v>
      </c>
      <c r="T3872" s="17">
        <f t="shared" si="303"/>
        <v>41823.17219907407</v>
      </c>
      <c r="U3872" s="25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7">
        <f t="shared" si="301"/>
        <v>13.33</v>
      </c>
      <c r="P3873" t="s">
        <v>8303</v>
      </c>
      <c r="Q3873" s="13" t="s">
        <v>8314</v>
      </c>
      <c r="R3873" t="s">
        <v>8356</v>
      </c>
      <c r="S3873" s="17">
        <f t="shared" si="302"/>
        <v>42763.780671296292</v>
      </c>
      <c r="T3873" s="17">
        <f t="shared" si="303"/>
        <v>42823.739004629635</v>
      </c>
      <c r="U3873" s="25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7">
        <f t="shared" si="301"/>
        <v>0</v>
      </c>
      <c r="P3874" t="s">
        <v>8303</v>
      </c>
      <c r="Q3874" s="13" t="s">
        <v>8314</v>
      </c>
      <c r="R3874" t="s">
        <v>8356</v>
      </c>
      <c r="S3874" s="17">
        <f t="shared" si="302"/>
        <v>42180.145787037036</v>
      </c>
      <c r="T3874" s="17">
        <f t="shared" si="303"/>
        <v>42230.145787037036</v>
      </c>
      <c r="U3874" s="25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7">
        <f t="shared" si="301"/>
        <v>0</v>
      </c>
      <c r="P3875" t="s">
        <v>8303</v>
      </c>
      <c r="Q3875" s="13" t="s">
        <v>8314</v>
      </c>
      <c r="R3875" t="s">
        <v>8356</v>
      </c>
      <c r="S3875" s="17">
        <f t="shared" si="302"/>
        <v>42255.696006944447</v>
      </c>
      <c r="T3875" s="17">
        <f t="shared" si="303"/>
        <v>42285.696006944447</v>
      </c>
      <c r="U3875" s="2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7">
        <f t="shared" si="301"/>
        <v>0</v>
      </c>
      <c r="P3876" t="s">
        <v>8303</v>
      </c>
      <c r="Q3876" s="13" t="s">
        <v>8314</v>
      </c>
      <c r="R3876" t="s">
        <v>8356</v>
      </c>
      <c r="S3876" s="17">
        <f t="shared" si="302"/>
        <v>42007.016458333332</v>
      </c>
      <c r="T3876" s="17">
        <f t="shared" si="303"/>
        <v>42028.041666666672</v>
      </c>
      <c r="U3876" s="25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7">
        <f t="shared" si="301"/>
        <v>0</v>
      </c>
      <c r="P3877" t="s">
        <v>8303</v>
      </c>
      <c r="Q3877" s="13" t="s">
        <v>8314</v>
      </c>
      <c r="R3877" t="s">
        <v>8356</v>
      </c>
      <c r="S3877" s="17">
        <f t="shared" si="302"/>
        <v>42615.346817129626</v>
      </c>
      <c r="T3877" s="17">
        <f t="shared" si="303"/>
        <v>42616.416666666672</v>
      </c>
      <c r="U3877" s="25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7">
        <f t="shared" si="301"/>
        <v>44.76</v>
      </c>
      <c r="P3878" t="s">
        <v>8303</v>
      </c>
      <c r="Q3878" s="13" t="s">
        <v>8314</v>
      </c>
      <c r="R3878" t="s">
        <v>8356</v>
      </c>
      <c r="S3878" s="17">
        <f t="shared" si="302"/>
        <v>42372.624166666668</v>
      </c>
      <c r="T3878" s="17">
        <f t="shared" si="303"/>
        <v>42402.624166666668</v>
      </c>
      <c r="U3878" s="25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7">
        <f t="shared" si="301"/>
        <v>88.64</v>
      </c>
      <c r="P3879" t="s">
        <v>8303</v>
      </c>
      <c r="Q3879" s="13" t="s">
        <v>8314</v>
      </c>
      <c r="R3879" t="s">
        <v>8356</v>
      </c>
      <c r="S3879" s="17">
        <f t="shared" si="302"/>
        <v>42682.67768518519</v>
      </c>
      <c r="T3879" s="17">
        <f t="shared" si="303"/>
        <v>42712.67768518519</v>
      </c>
      <c r="U3879" s="25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7">
        <f t="shared" si="301"/>
        <v>10</v>
      </c>
      <c r="P3880" t="s">
        <v>8303</v>
      </c>
      <c r="Q3880" s="13" t="s">
        <v>8314</v>
      </c>
      <c r="R3880" t="s">
        <v>8356</v>
      </c>
      <c r="S3880" s="17">
        <f t="shared" si="302"/>
        <v>42154.818819444445</v>
      </c>
      <c r="T3880" s="17">
        <f t="shared" si="303"/>
        <v>42185.165972222225</v>
      </c>
      <c r="U3880" s="25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7">
        <f t="shared" si="301"/>
        <v>0</v>
      </c>
      <c r="P3881" t="s">
        <v>8303</v>
      </c>
      <c r="Q3881" s="13" t="s">
        <v>8314</v>
      </c>
      <c r="R3881" t="s">
        <v>8356</v>
      </c>
      <c r="S3881" s="17">
        <f t="shared" si="302"/>
        <v>41999.861064814817</v>
      </c>
      <c r="T3881" s="17">
        <f t="shared" si="303"/>
        <v>42029.861064814817</v>
      </c>
      <c r="U3881" s="25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7">
        <f t="shared" si="301"/>
        <v>57.65</v>
      </c>
      <c r="P3882" t="s">
        <v>8303</v>
      </c>
      <c r="Q3882" s="13" t="s">
        <v>8314</v>
      </c>
      <c r="R3882" t="s">
        <v>8356</v>
      </c>
      <c r="S3882" s="17">
        <f t="shared" si="302"/>
        <v>41815.815046296295</v>
      </c>
      <c r="T3882" s="17">
        <f t="shared" si="303"/>
        <v>41850.958333333336</v>
      </c>
      <c r="U3882" s="25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7">
        <f t="shared" si="301"/>
        <v>25</v>
      </c>
      <c r="P3883" t="s">
        <v>8303</v>
      </c>
      <c r="Q3883" s="13" t="s">
        <v>8314</v>
      </c>
      <c r="R3883" t="s">
        <v>8356</v>
      </c>
      <c r="S3883" s="17">
        <f t="shared" si="302"/>
        <v>42756.018506944441</v>
      </c>
      <c r="T3883" s="17">
        <f t="shared" si="303"/>
        <v>42786.018506944441</v>
      </c>
      <c r="U3883" s="25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7">
        <f t="shared" si="301"/>
        <v>0</v>
      </c>
      <c r="P3884" t="s">
        <v>8303</v>
      </c>
      <c r="Q3884" s="13" t="s">
        <v>8314</v>
      </c>
      <c r="R3884" t="s">
        <v>8356</v>
      </c>
      <c r="S3884" s="17">
        <f t="shared" si="302"/>
        <v>42373.983449074076</v>
      </c>
      <c r="T3884" s="17">
        <f t="shared" si="303"/>
        <v>42400.960416666669</v>
      </c>
      <c r="U3884" s="25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7">
        <f t="shared" si="301"/>
        <v>0</v>
      </c>
      <c r="P3885" t="s">
        <v>8303</v>
      </c>
      <c r="Q3885" s="13" t="s">
        <v>8314</v>
      </c>
      <c r="R3885" t="s">
        <v>8356</v>
      </c>
      <c r="S3885" s="17">
        <f t="shared" si="302"/>
        <v>41854.602650462963</v>
      </c>
      <c r="T3885" s="17">
        <f t="shared" si="303"/>
        <v>41884.602650462963</v>
      </c>
      <c r="U3885" s="2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7">
        <f t="shared" si="301"/>
        <v>0</v>
      </c>
      <c r="P3886" t="s">
        <v>8303</v>
      </c>
      <c r="Q3886" s="13" t="s">
        <v>8314</v>
      </c>
      <c r="R3886" t="s">
        <v>8356</v>
      </c>
      <c r="S3886" s="17">
        <f t="shared" si="302"/>
        <v>42065.791574074072</v>
      </c>
      <c r="T3886" s="17">
        <f t="shared" si="303"/>
        <v>42090.749907407408</v>
      </c>
      <c r="U3886" s="25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7">
        <f t="shared" si="301"/>
        <v>0</v>
      </c>
      <c r="P3887" t="s">
        <v>8303</v>
      </c>
      <c r="Q3887" s="13" t="s">
        <v>8314</v>
      </c>
      <c r="R3887" t="s">
        <v>8356</v>
      </c>
      <c r="S3887" s="17">
        <f t="shared" si="302"/>
        <v>42469.951284722221</v>
      </c>
      <c r="T3887" s="17">
        <f t="shared" si="303"/>
        <v>42499.951284722221</v>
      </c>
      <c r="U3887" s="25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7">
        <f t="shared" si="301"/>
        <v>0</v>
      </c>
      <c r="P3888" t="s">
        <v>8303</v>
      </c>
      <c r="Q3888" s="13" t="s">
        <v>8314</v>
      </c>
      <c r="R3888" t="s">
        <v>8356</v>
      </c>
      <c r="S3888" s="17">
        <f t="shared" si="302"/>
        <v>41954.228032407409</v>
      </c>
      <c r="T3888" s="17">
        <f t="shared" si="303"/>
        <v>41984.228032407409</v>
      </c>
      <c r="U3888" s="25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7">
        <f t="shared" si="301"/>
        <v>17.5</v>
      </c>
      <c r="P3889" t="s">
        <v>8303</v>
      </c>
      <c r="Q3889" s="13" t="s">
        <v>8314</v>
      </c>
      <c r="R3889" t="s">
        <v>8356</v>
      </c>
      <c r="S3889" s="17">
        <f t="shared" si="302"/>
        <v>42079.857974537037</v>
      </c>
      <c r="T3889" s="17">
        <f t="shared" si="303"/>
        <v>42125.916666666672</v>
      </c>
      <c r="U3889" s="25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7">
        <f t="shared" si="301"/>
        <v>38.71</v>
      </c>
      <c r="P3890" t="s">
        <v>8269</v>
      </c>
      <c r="Q3890" s="13" t="s">
        <v>8314</v>
      </c>
      <c r="R3890" t="s">
        <v>8315</v>
      </c>
      <c r="S3890" s="17">
        <f t="shared" si="302"/>
        <v>42762.545810185184</v>
      </c>
      <c r="T3890" s="17">
        <f t="shared" si="303"/>
        <v>42792.545810185184</v>
      </c>
      <c r="U3890" s="25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7">
        <f t="shared" si="301"/>
        <v>13.11</v>
      </c>
      <c r="P3891" t="s">
        <v>8269</v>
      </c>
      <c r="Q3891" s="13" t="s">
        <v>8314</v>
      </c>
      <c r="R3891" t="s">
        <v>8315</v>
      </c>
      <c r="S3891" s="17">
        <f t="shared" si="302"/>
        <v>41977.004976851851</v>
      </c>
      <c r="T3891" s="17">
        <f t="shared" si="303"/>
        <v>42008.976388888885</v>
      </c>
      <c r="U3891" s="25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7">
        <f t="shared" si="301"/>
        <v>315.5</v>
      </c>
      <c r="P3892" t="s">
        <v>8269</v>
      </c>
      <c r="Q3892" s="13" t="s">
        <v>8314</v>
      </c>
      <c r="R3892" t="s">
        <v>8315</v>
      </c>
      <c r="S3892" s="17">
        <f t="shared" si="302"/>
        <v>42171.758611111116</v>
      </c>
      <c r="T3892" s="17">
        <f t="shared" si="303"/>
        <v>42231.758611111116</v>
      </c>
      <c r="U3892" s="25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7">
        <f t="shared" si="301"/>
        <v>37.14</v>
      </c>
      <c r="P3893" t="s">
        <v>8269</v>
      </c>
      <c r="Q3893" s="13" t="s">
        <v>8314</v>
      </c>
      <c r="R3893" t="s">
        <v>8315</v>
      </c>
      <c r="S3893" s="17">
        <f t="shared" si="302"/>
        <v>42056.1324537037</v>
      </c>
      <c r="T3893" s="17">
        <f t="shared" si="303"/>
        <v>42086.207638888889</v>
      </c>
      <c r="U3893" s="25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7">
        <f t="shared" si="301"/>
        <v>0</v>
      </c>
      <c r="P3894" t="s">
        <v>8269</v>
      </c>
      <c r="Q3894" s="13" t="s">
        <v>8314</v>
      </c>
      <c r="R3894" t="s">
        <v>8315</v>
      </c>
      <c r="S3894" s="17">
        <f t="shared" si="302"/>
        <v>41867.652280092596</v>
      </c>
      <c r="T3894" s="17">
        <f t="shared" si="303"/>
        <v>41875.291666666664</v>
      </c>
      <c r="U3894" s="25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7">
        <f t="shared" si="301"/>
        <v>128.27000000000001</v>
      </c>
      <c r="P3895" t="s">
        <v>8269</v>
      </c>
      <c r="Q3895" s="13" t="s">
        <v>8314</v>
      </c>
      <c r="R3895" t="s">
        <v>8315</v>
      </c>
      <c r="S3895" s="17">
        <f t="shared" si="302"/>
        <v>41779.657870370371</v>
      </c>
      <c r="T3895" s="17">
        <f t="shared" si="303"/>
        <v>41821.25</v>
      </c>
      <c r="U3895" s="2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7">
        <f t="shared" si="301"/>
        <v>47.27</v>
      </c>
      <c r="P3896" t="s">
        <v>8269</v>
      </c>
      <c r="Q3896" s="13" t="s">
        <v>8314</v>
      </c>
      <c r="R3896" t="s">
        <v>8315</v>
      </c>
      <c r="S3896" s="17">
        <f t="shared" si="302"/>
        <v>42679.958472222221</v>
      </c>
      <c r="T3896" s="17">
        <f t="shared" si="303"/>
        <v>42710.207638888889</v>
      </c>
      <c r="U3896" s="25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7">
        <f t="shared" si="301"/>
        <v>50</v>
      </c>
      <c r="P3897" t="s">
        <v>8269</v>
      </c>
      <c r="Q3897" s="13" t="s">
        <v>8314</v>
      </c>
      <c r="R3897" t="s">
        <v>8315</v>
      </c>
      <c r="S3897" s="17">
        <f t="shared" si="302"/>
        <v>42032.250208333338</v>
      </c>
      <c r="T3897" s="17">
        <f t="shared" si="303"/>
        <v>42063.250208333338</v>
      </c>
      <c r="U3897" s="25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7">
        <f t="shared" si="301"/>
        <v>42.5</v>
      </c>
      <c r="P3898" t="s">
        <v>8269</v>
      </c>
      <c r="Q3898" s="13" t="s">
        <v>8314</v>
      </c>
      <c r="R3898" t="s">
        <v>8315</v>
      </c>
      <c r="S3898" s="17">
        <f t="shared" si="302"/>
        <v>41793.191875000004</v>
      </c>
      <c r="T3898" s="17">
        <f t="shared" si="303"/>
        <v>41807.191875000004</v>
      </c>
      <c r="U3898" s="25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7">
        <f t="shared" si="301"/>
        <v>44</v>
      </c>
      <c r="P3899" t="s">
        <v>8269</v>
      </c>
      <c r="Q3899" s="13" t="s">
        <v>8314</v>
      </c>
      <c r="R3899" t="s">
        <v>8315</v>
      </c>
      <c r="S3899" s="17">
        <f t="shared" si="302"/>
        <v>41982.87364583333</v>
      </c>
      <c r="T3899" s="17">
        <f t="shared" si="303"/>
        <v>42012.87364583333</v>
      </c>
      <c r="U3899" s="25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7">
        <f t="shared" si="301"/>
        <v>50.88</v>
      </c>
      <c r="P3900" t="s">
        <v>8269</v>
      </c>
      <c r="Q3900" s="13" t="s">
        <v>8314</v>
      </c>
      <c r="R3900" t="s">
        <v>8315</v>
      </c>
      <c r="S3900" s="17">
        <f t="shared" si="302"/>
        <v>42193.482291666667</v>
      </c>
      <c r="T3900" s="17">
        <f t="shared" si="303"/>
        <v>42233.666666666672</v>
      </c>
      <c r="U3900" s="25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7">
        <f t="shared" si="301"/>
        <v>62.5</v>
      </c>
      <c r="P3901" t="s">
        <v>8269</v>
      </c>
      <c r="Q3901" s="13" t="s">
        <v>8314</v>
      </c>
      <c r="R3901" t="s">
        <v>8315</v>
      </c>
      <c r="S3901" s="17">
        <f t="shared" si="302"/>
        <v>41843.775011574071</v>
      </c>
      <c r="T3901" s="17">
        <f t="shared" si="303"/>
        <v>41863.775011574071</v>
      </c>
      <c r="U3901" s="25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7">
        <f t="shared" si="301"/>
        <v>27</v>
      </c>
      <c r="P3902" t="s">
        <v>8269</v>
      </c>
      <c r="Q3902" s="13" t="s">
        <v>8314</v>
      </c>
      <c r="R3902" t="s">
        <v>8315</v>
      </c>
      <c r="S3902" s="17">
        <f t="shared" si="302"/>
        <v>42136.092488425929</v>
      </c>
      <c r="T3902" s="17">
        <f t="shared" si="303"/>
        <v>42166.092488425929</v>
      </c>
      <c r="U3902" s="25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7">
        <f t="shared" si="301"/>
        <v>25</v>
      </c>
      <c r="P3903" t="s">
        <v>8269</v>
      </c>
      <c r="Q3903" s="13" t="s">
        <v>8314</v>
      </c>
      <c r="R3903" t="s">
        <v>8315</v>
      </c>
      <c r="S3903" s="17">
        <f t="shared" si="302"/>
        <v>42317.826377314821</v>
      </c>
      <c r="T3903" s="17">
        <f t="shared" si="303"/>
        <v>42357.826377314821</v>
      </c>
      <c r="U3903" s="25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7">
        <f t="shared" si="301"/>
        <v>47.26</v>
      </c>
      <c r="P3904" t="s">
        <v>8269</v>
      </c>
      <c r="Q3904" s="13" t="s">
        <v>8314</v>
      </c>
      <c r="R3904" t="s">
        <v>8315</v>
      </c>
      <c r="S3904" s="17">
        <f t="shared" si="302"/>
        <v>42663.468078703707</v>
      </c>
      <c r="T3904" s="17">
        <f t="shared" si="303"/>
        <v>42688.509745370371</v>
      </c>
      <c r="U3904" s="25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7">
        <f t="shared" si="301"/>
        <v>0</v>
      </c>
      <c r="P3905" t="s">
        <v>8269</v>
      </c>
      <c r="Q3905" s="13" t="s">
        <v>8314</v>
      </c>
      <c r="R3905" t="s">
        <v>8315</v>
      </c>
      <c r="S3905" s="17">
        <f t="shared" si="302"/>
        <v>42186.01116898148</v>
      </c>
      <c r="T3905" s="17">
        <f t="shared" si="303"/>
        <v>42230.818055555559</v>
      </c>
      <c r="U3905" s="2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7">
        <f t="shared" ref="O3906:O3969" si="306">IFERROR(ROUND(E3906/M3906,2),0)</f>
        <v>1.5</v>
      </c>
      <c r="P3906" t="s">
        <v>8269</v>
      </c>
      <c r="Q3906" s="13" t="s">
        <v>8314</v>
      </c>
      <c r="R3906" t="s">
        <v>8315</v>
      </c>
      <c r="S3906" s="17">
        <f t="shared" si="302"/>
        <v>42095.229166666672</v>
      </c>
      <c r="T3906" s="17">
        <f t="shared" si="303"/>
        <v>42109.211111111115</v>
      </c>
      <c r="U3906" s="25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7">
        <f t="shared" si="306"/>
        <v>24.71</v>
      </c>
      <c r="P3907" t="s">
        <v>8269</v>
      </c>
      <c r="Q3907" s="13" t="s">
        <v>8314</v>
      </c>
      <c r="R3907" t="s">
        <v>8315</v>
      </c>
      <c r="S3907" s="17">
        <f t="shared" ref="S3907:S3970" si="307">(((K3907/60)/60)/24)+DATE(1970,1,1)</f>
        <v>42124.623877314814</v>
      </c>
      <c r="T3907" s="17">
        <f t="shared" ref="T3907:T3970" si="308">(((J3907/60)/60)/24)+DATE(1970,1,1)</f>
        <v>42166.958333333328</v>
      </c>
      <c r="U3907" s="25">
        <f t="shared" si="304"/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7">
        <f t="shared" si="306"/>
        <v>63.13</v>
      </c>
      <c r="P3908" t="s">
        <v>8269</v>
      </c>
      <c r="Q3908" s="13" t="s">
        <v>8314</v>
      </c>
      <c r="R3908" t="s">
        <v>8315</v>
      </c>
      <c r="S3908" s="17">
        <f t="shared" si="307"/>
        <v>42143.917743055557</v>
      </c>
      <c r="T3908" s="17">
        <f t="shared" si="308"/>
        <v>42181.559027777781</v>
      </c>
      <c r="U3908" s="25">
        <f t="shared" ref="U3908:U3971" si="309">YEAR(S3908)</f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7">
        <f t="shared" si="306"/>
        <v>38.25</v>
      </c>
      <c r="P3909" t="s">
        <v>8269</v>
      </c>
      <c r="Q3909" s="13" t="s">
        <v>8314</v>
      </c>
      <c r="R3909" t="s">
        <v>8315</v>
      </c>
      <c r="S3909" s="17">
        <f t="shared" si="307"/>
        <v>41906.819513888891</v>
      </c>
      <c r="T3909" s="17">
        <f t="shared" si="308"/>
        <v>41938.838888888888</v>
      </c>
      <c r="U3909" s="25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7">
        <f t="shared" si="306"/>
        <v>16.25</v>
      </c>
      <c r="P3910" t="s">
        <v>8269</v>
      </c>
      <c r="Q3910" s="13" t="s">
        <v>8314</v>
      </c>
      <c r="R3910" t="s">
        <v>8315</v>
      </c>
      <c r="S3910" s="17">
        <f t="shared" si="307"/>
        <v>41834.135370370372</v>
      </c>
      <c r="T3910" s="17">
        <f t="shared" si="308"/>
        <v>41849.135370370372</v>
      </c>
      <c r="U3910" s="25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7">
        <f t="shared" si="306"/>
        <v>33.75</v>
      </c>
      <c r="P3911" t="s">
        <v>8269</v>
      </c>
      <c r="Q3911" s="13" t="s">
        <v>8314</v>
      </c>
      <c r="R3911" t="s">
        <v>8315</v>
      </c>
      <c r="S3911" s="17">
        <f t="shared" si="307"/>
        <v>41863.359282407408</v>
      </c>
      <c r="T3911" s="17">
        <f t="shared" si="308"/>
        <v>41893.359282407408</v>
      </c>
      <c r="U3911" s="25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7">
        <f t="shared" si="306"/>
        <v>61.67</v>
      </c>
      <c r="P3912" t="s">
        <v>8269</v>
      </c>
      <c r="Q3912" s="13" t="s">
        <v>8314</v>
      </c>
      <c r="R3912" t="s">
        <v>8315</v>
      </c>
      <c r="S3912" s="17">
        <f t="shared" si="307"/>
        <v>42224.756909722222</v>
      </c>
      <c r="T3912" s="17">
        <f t="shared" si="308"/>
        <v>42254.756909722222</v>
      </c>
      <c r="U3912" s="25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7">
        <f t="shared" si="306"/>
        <v>83.14</v>
      </c>
      <c r="P3913" t="s">
        <v>8269</v>
      </c>
      <c r="Q3913" s="13" t="s">
        <v>8314</v>
      </c>
      <c r="R3913" t="s">
        <v>8315</v>
      </c>
      <c r="S3913" s="17">
        <f t="shared" si="307"/>
        <v>41939.8122337963</v>
      </c>
      <c r="T3913" s="17">
        <f t="shared" si="308"/>
        <v>41969.853900462964</v>
      </c>
      <c r="U3913" s="25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7">
        <f t="shared" si="306"/>
        <v>1</v>
      </c>
      <c r="P3914" t="s">
        <v>8269</v>
      </c>
      <c r="Q3914" s="13" t="s">
        <v>8314</v>
      </c>
      <c r="R3914" t="s">
        <v>8315</v>
      </c>
      <c r="S3914" s="17">
        <f t="shared" si="307"/>
        <v>42059.270023148143</v>
      </c>
      <c r="T3914" s="17">
        <f t="shared" si="308"/>
        <v>42119.190972222219</v>
      </c>
      <c r="U3914" s="25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7">
        <f t="shared" si="306"/>
        <v>142.86000000000001</v>
      </c>
      <c r="P3915" t="s">
        <v>8269</v>
      </c>
      <c r="Q3915" s="13" t="s">
        <v>8314</v>
      </c>
      <c r="R3915" t="s">
        <v>8315</v>
      </c>
      <c r="S3915" s="17">
        <f t="shared" si="307"/>
        <v>42308.211215277777</v>
      </c>
      <c r="T3915" s="17">
        <f t="shared" si="308"/>
        <v>42338.252881944441</v>
      </c>
      <c r="U3915" s="2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7">
        <f t="shared" si="306"/>
        <v>33.67</v>
      </c>
      <c r="P3916" t="s">
        <v>8269</v>
      </c>
      <c r="Q3916" s="13" t="s">
        <v>8314</v>
      </c>
      <c r="R3916" t="s">
        <v>8315</v>
      </c>
      <c r="S3916" s="17">
        <f t="shared" si="307"/>
        <v>42114.818935185183</v>
      </c>
      <c r="T3916" s="17">
        <f t="shared" si="308"/>
        <v>42134.957638888889</v>
      </c>
      <c r="U3916" s="25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7">
        <f t="shared" si="306"/>
        <v>5</v>
      </c>
      <c r="P3917" t="s">
        <v>8269</v>
      </c>
      <c r="Q3917" s="13" t="s">
        <v>8314</v>
      </c>
      <c r="R3917" t="s">
        <v>8315</v>
      </c>
      <c r="S3917" s="17">
        <f t="shared" si="307"/>
        <v>42492.98505787037</v>
      </c>
      <c r="T3917" s="17">
        <f t="shared" si="308"/>
        <v>42522.98505787037</v>
      </c>
      <c r="U3917" s="25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7">
        <f t="shared" si="306"/>
        <v>0</v>
      </c>
      <c r="P3918" t="s">
        <v>8269</v>
      </c>
      <c r="Q3918" s="13" t="s">
        <v>8314</v>
      </c>
      <c r="R3918" t="s">
        <v>8315</v>
      </c>
      <c r="S3918" s="17">
        <f t="shared" si="307"/>
        <v>42494.471666666665</v>
      </c>
      <c r="T3918" s="17">
        <f t="shared" si="308"/>
        <v>42524.471666666665</v>
      </c>
      <c r="U3918" s="25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7">
        <f t="shared" si="306"/>
        <v>10</v>
      </c>
      <c r="P3919" t="s">
        <v>8269</v>
      </c>
      <c r="Q3919" s="13" t="s">
        <v>8314</v>
      </c>
      <c r="R3919" t="s">
        <v>8315</v>
      </c>
      <c r="S3919" s="17">
        <f t="shared" si="307"/>
        <v>41863.527326388888</v>
      </c>
      <c r="T3919" s="17">
        <f t="shared" si="308"/>
        <v>41893.527326388888</v>
      </c>
      <c r="U3919" s="25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7">
        <f t="shared" si="306"/>
        <v>40</v>
      </c>
      <c r="P3920" t="s">
        <v>8269</v>
      </c>
      <c r="Q3920" s="13" t="s">
        <v>8314</v>
      </c>
      <c r="R3920" t="s">
        <v>8315</v>
      </c>
      <c r="S3920" s="17">
        <f t="shared" si="307"/>
        <v>41843.664618055554</v>
      </c>
      <c r="T3920" s="17">
        <f t="shared" si="308"/>
        <v>41855.666666666664</v>
      </c>
      <c r="U3920" s="25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7">
        <f t="shared" si="306"/>
        <v>30</v>
      </c>
      <c r="P3921" t="s">
        <v>8269</v>
      </c>
      <c r="Q3921" s="13" t="s">
        <v>8314</v>
      </c>
      <c r="R3921" t="s">
        <v>8315</v>
      </c>
      <c r="S3921" s="17">
        <f t="shared" si="307"/>
        <v>42358.684872685189</v>
      </c>
      <c r="T3921" s="17">
        <f t="shared" si="308"/>
        <v>42387</v>
      </c>
      <c r="U3921" s="25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7">
        <f t="shared" si="306"/>
        <v>45</v>
      </c>
      <c r="P3922" t="s">
        <v>8269</v>
      </c>
      <c r="Q3922" s="13" t="s">
        <v>8314</v>
      </c>
      <c r="R3922" t="s">
        <v>8315</v>
      </c>
      <c r="S3922" s="17">
        <f t="shared" si="307"/>
        <v>42657.38726851852</v>
      </c>
      <c r="T3922" s="17">
        <f t="shared" si="308"/>
        <v>42687.428935185191</v>
      </c>
      <c r="U3922" s="25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7">
        <f t="shared" si="306"/>
        <v>0</v>
      </c>
      <c r="P3923" t="s">
        <v>8269</v>
      </c>
      <c r="Q3923" s="13" t="s">
        <v>8314</v>
      </c>
      <c r="R3923" t="s">
        <v>8315</v>
      </c>
      <c r="S3923" s="17">
        <f t="shared" si="307"/>
        <v>41926.542303240742</v>
      </c>
      <c r="T3923" s="17">
        <f t="shared" si="308"/>
        <v>41938.75</v>
      </c>
      <c r="U3923" s="25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7">
        <f t="shared" si="306"/>
        <v>10.17</v>
      </c>
      <c r="P3924" t="s">
        <v>8269</v>
      </c>
      <c r="Q3924" s="13" t="s">
        <v>8314</v>
      </c>
      <c r="R3924" t="s">
        <v>8315</v>
      </c>
      <c r="S3924" s="17">
        <f t="shared" si="307"/>
        <v>42020.768634259264</v>
      </c>
      <c r="T3924" s="17">
        <f t="shared" si="308"/>
        <v>42065.958333333328</v>
      </c>
      <c r="U3924" s="25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7">
        <f t="shared" si="306"/>
        <v>81.41</v>
      </c>
      <c r="P3925" t="s">
        <v>8269</v>
      </c>
      <c r="Q3925" s="13" t="s">
        <v>8314</v>
      </c>
      <c r="R3925" t="s">
        <v>8315</v>
      </c>
      <c r="S3925" s="17">
        <f t="shared" si="307"/>
        <v>42075.979988425926</v>
      </c>
      <c r="T3925" s="17">
        <f t="shared" si="308"/>
        <v>42103.979988425926</v>
      </c>
      <c r="U3925" s="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7">
        <f t="shared" si="306"/>
        <v>57.25</v>
      </c>
      <c r="P3926" t="s">
        <v>8269</v>
      </c>
      <c r="Q3926" s="13" t="s">
        <v>8314</v>
      </c>
      <c r="R3926" t="s">
        <v>8315</v>
      </c>
      <c r="S3926" s="17">
        <f t="shared" si="307"/>
        <v>41786.959745370368</v>
      </c>
      <c r="T3926" s="17">
        <f t="shared" si="308"/>
        <v>41816.959745370368</v>
      </c>
      <c r="U3926" s="25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7">
        <f t="shared" si="306"/>
        <v>5</v>
      </c>
      <c r="P3927" t="s">
        <v>8269</v>
      </c>
      <c r="Q3927" s="13" t="s">
        <v>8314</v>
      </c>
      <c r="R3927" t="s">
        <v>8315</v>
      </c>
      <c r="S3927" s="17">
        <f t="shared" si="307"/>
        <v>41820.870821759258</v>
      </c>
      <c r="T3927" s="17">
        <f t="shared" si="308"/>
        <v>41850.870821759258</v>
      </c>
      <c r="U3927" s="25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7">
        <f t="shared" si="306"/>
        <v>15</v>
      </c>
      <c r="P3928" t="s">
        <v>8269</v>
      </c>
      <c r="Q3928" s="13" t="s">
        <v>8314</v>
      </c>
      <c r="R3928" t="s">
        <v>8315</v>
      </c>
      <c r="S3928" s="17">
        <f t="shared" si="307"/>
        <v>41970.085046296299</v>
      </c>
      <c r="T3928" s="17">
        <f t="shared" si="308"/>
        <v>42000.085046296299</v>
      </c>
      <c r="U3928" s="25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7">
        <f t="shared" si="306"/>
        <v>12.5</v>
      </c>
      <c r="P3929" t="s">
        <v>8269</v>
      </c>
      <c r="Q3929" s="13" t="s">
        <v>8314</v>
      </c>
      <c r="R3929" t="s">
        <v>8315</v>
      </c>
      <c r="S3929" s="17">
        <f t="shared" si="307"/>
        <v>41830.267407407409</v>
      </c>
      <c r="T3929" s="17">
        <f t="shared" si="308"/>
        <v>41860.267407407409</v>
      </c>
      <c r="U3929" s="25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7">
        <f t="shared" si="306"/>
        <v>93</v>
      </c>
      <c r="P3930" t="s">
        <v>8269</v>
      </c>
      <c r="Q3930" s="13" t="s">
        <v>8314</v>
      </c>
      <c r="R3930" t="s">
        <v>8315</v>
      </c>
      <c r="S3930" s="17">
        <f t="shared" si="307"/>
        <v>42265.683182870373</v>
      </c>
      <c r="T3930" s="17">
        <f t="shared" si="308"/>
        <v>42293.207638888889</v>
      </c>
      <c r="U3930" s="25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7">
        <f t="shared" si="306"/>
        <v>32.36</v>
      </c>
      <c r="P3931" t="s">
        <v>8269</v>
      </c>
      <c r="Q3931" s="13" t="s">
        <v>8314</v>
      </c>
      <c r="R3931" t="s">
        <v>8315</v>
      </c>
      <c r="S3931" s="17">
        <f t="shared" si="307"/>
        <v>42601.827141203699</v>
      </c>
      <c r="T3931" s="17">
        <f t="shared" si="308"/>
        <v>42631.827141203699</v>
      </c>
      <c r="U3931" s="25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7">
        <f t="shared" si="306"/>
        <v>0</v>
      </c>
      <c r="P3932" t="s">
        <v>8269</v>
      </c>
      <c r="Q3932" s="13" t="s">
        <v>8314</v>
      </c>
      <c r="R3932" t="s">
        <v>8315</v>
      </c>
      <c r="S3932" s="17">
        <f t="shared" si="307"/>
        <v>42433.338749999995</v>
      </c>
      <c r="T3932" s="17">
        <f t="shared" si="308"/>
        <v>42461.25</v>
      </c>
      <c r="U3932" s="25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7">
        <f t="shared" si="306"/>
        <v>0</v>
      </c>
      <c r="P3933" t="s">
        <v>8269</v>
      </c>
      <c r="Q3933" s="13" t="s">
        <v>8314</v>
      </c>
      <c r="R3933" t="s">
        <v>8315</v>
      </c>
      <c r="S3933" s="17">
        <f t="shared" si="307"/>
        <v>42228.151701388888</v>
      </c>
      <c r="T3933" s="17">
        <f t="shared" si="308"/>
        <v>42253.151701388888</v>
      </c>
      <c r="U3933" s="25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7">
        <f t="shared" si="306"/>
        <v>1</v>
      </c>
      <c r="P3934" t="s">
        <v>8269</v>
      </c>
      <c r="Q3934" s="13" t="s">
        <v>8314</v>
      </c>
      <c r="R3934" t="s">
        <v>8315</v>
      </c>
      <c r="S3934" s="17">
        <f t="shared" si="307"/>
        <v>42415.168564814812</v>
      </c>
      <c r="T3934" s="17">
        <f t="shared" si="308"/>
        <v>42445.126898148148</v>
      </c>
      <c r="U3934" s="25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7">
        <f t="shared" si="306"/>
        <v>91.83</v>
      </c>
      <c r="P3935" t="s">
        <v>8269</v>
      </c>
      <c r="Q3935" s="13" t="s">
        <v>8314</v>
      </c>
      <c r="R3935" t="s">
        <v>8315</v>
      </c>
      <c r="S3935" s="17">
        <f t="shared" si="307"/>
        <v>42538.968310185184</v>
      </c>
      <c r="T3935" s="17">
        <f t="shared" si="308"/>
        <v>42568.029861111107</v>
      </c>
      <c r="U3935" s="2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7">
        <f t="shared" si="306"/>
        <v>45.83</v>
      </c>
      <c r="P3936" t="s">
        <v>8269</v>
      </c>
      <c r="Q3936" s="13" t="s">
        <v>8314</v>
      </c>
      <c r="R3936" t="s">
        <v>8315</v>
      </c>
      <c r="S3936" s="17">
        <f t="shared" si="307"/>
        <v>42233.671747685185</v>
      </c>
      <c r="T3936" s="17">
        <f t="shared" si="308"/>
        <v>42278.541666666672</v>
      </c>
      <c r="U3936" s="25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7">
        <f t="shared" si="306"/>
        <v>57.17</v>
      </c>
      <c r="P3937" t="s">
        <v>8269</v>
      </c>
      <c r="Q3937" s="13" t="s">
        <v>8314</v>
      </c>
      <c r="R3937" t="s">
        <v>8315</v>
      </c>
      <c r="S3937" s="17">
        <f t="shared" si="307"/>
        <v>42221.656782407401</v>
      </c>
      <c r="T3937" s="17">
        <f t="shared" si="308"/>
        <v>42281.656782407401</v>
      </c>
      <c r="U3937" s="25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7">
        <f t="shared" si="306"/>
        <v>0</v>
      </c>
      <c r="P3938" t="s">
        <v>8269</v>
      </c>
      <c r="Q3938" s="13" t="s">
        <v>8314</v>
      </c>
      <c r="R3938" t="s">
        <v>8315</v>
      </c>
      <c r="S3938" s="17">
        <f t="shared" si="307"/>
        <v>42675.262962962966</v>
      </c>
      <c r="T3938" s="17">
        <f t="shared" si="308"/>
        <v>42705.304629629631</v>
      </c>
      <c r="U3938" s="25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7">
        <f t="shared" si="306"/>
        <v>248.5</v>
      </c>
      <c r="P3939" t="s">
        <v>8269</v>
      </c>
      <c r="Q3939" s="13" t="s">
        <v>8314</v>
      </c>
      <c r="R3939" t="s">
        <v>8315</v>
      </c>
      <c r="S3939" s="17">
        <f t="shared" si="307"/>
        <v>42534.631481481483</v>
      </c>
      <c r="T3939" s="17">
        <f t="shared" si="308"/>
        <v>42562.631481481483</v>
      </c>
      <c r="U3939" s="25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7">
        <f t="shared" si="306"/>
        <v>79.400000000000006</v>
      </c>
      <c r="P3940" t="s">
        <v>8269</v>
      </c>
      <c r="Q3940" s="13" t="s">
        <v>8314</v>
      </c>
      <c r="R3940" t="s">
        <v>8315</v>
      </c>
      <c r="S3940" s="17">
        <f t="shared" si="307"/>
        <v>42151.905717592599</v>
      </c>
      <c r="T3940" s="17">
        <f t="shared" si="308"/>
        <v>42182.905717592599</v>
      </c>
      <c r="U3940" s="25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7">
        <f t="shared" si="306"/>
        <v>5</v>
      </c>
      <c r="P3941" t="s">
        <v>8269</v>
      </c>
      <c r="Q3941" s="13" t="s">
        <v>8314</v>
      </c>
      <c r="R3941" t="s">
        <v>8315</v>
      </c>
      <c r="S3941" s="17">
        <f t="shared" si="307"/>
        <v>41915.400219907409</v>
      </c>
      <c r="T3941" s="17">
        <f t="shared" si="308"/>
        <v>41919.1875</v>
      </c>
      <c r="U3941" s="25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7">
        <f t="shared" si="306"/>
        <v>5.5</v>
      </c>
      <c r="P3942" t="s">
        <v>8269</v>
      </c>
      <c r="Q3942" s="13" t="s">
        <v>8314</v>
      </c>
      <c r="R3942" t="s">
        <v>8315</v>
      </c>
      <c r="S3942" s="17">
        <f t="shared" si="307"/>
        <v>41961.492488425924</v>
      </c>
      <c r="T3942" s="17">
        <f t="shared" si="308"/>
        <v>42006.492488425924</v>
      </c>
      <c r="U3942" s="25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7">
        <f t="shared" si="306"/>
        <v>25</v>
      </c>
      <c r="P3943" t="s">
        <v>8269</v>
      </c>
      <c r="Q3943" s="13" t="s">
        <v>8314</v>
      </c>
      <c r="R3943" t="s">
        <v>8315</v>
      </c>
      <c r="S3943" s="17">
        <f t="shared" si="307"/>
        <v>41940.587233796294</v>
      </c>
      <c r="T3943" s="17">
        <f t="shared" si="308"/>
        <v>41968.041666666672</v>
      </c>
      <c r="U3943" s="25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7">
        <f t="shared" si="306"/>
        <v>0</v>
      </c>
      <c r="P3944" t="s">
        <v>8269</v>
      </c>
      <c r="Q3944" s="13" t="s">
        <v>8314</v>
      </c>
      <c r="R3944" t="s">
        <v>8315</v>
      </c>
      <c r="S3944" s="17">
        <f t="shared" si="307"/>
        <v>42111.904097222221</v>
      </c>
      <c r="T3944" s="17">
        <f t="shared" si="308"/>
        <v>42171.904097222221</v>
      </c>
      <c r="U3944" s="25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7">
        <f t="shared" si="306"/>
        <v>137.08000000000001</v>
      </c>
      <c r="P3945" t="s">
        <v>8269</v>
      </c>
      <c r="Q3945" s="13" t="s">
        <v>8314</v>
      </c>
      <c r="R3945" t="s">
        <v>8315</v>
      </c>
      <c r="S3945" s="17">
        <f t="shared" si="307"/>
        <v>42279.778564814813</v>
      </c>
      <c r="T3945" s="17">
        <f t="shared" si="308"/>
        <v>42310.701388888891</v>
      </c>
      <c r="U3945" s="2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7">
        <f t="shared" si="306"/>
        <v>0</v>
      </c>
      <c r="P3946" t="s">
        <v>8269</v>
      </c>
      <c r="Q3946" s="13" t="s">
        <v>8314</v>
      </c>
      <c r="R3946" t="s">
        <v>8315</v>
      </c>
      <c r="S3946" s="17">
        <f t="shared" si="307"/>
        <v>42213.662905092591</v>
      </c>
      <c r="T3946" s="17">
        <f t="shared" si="308"/>
        <v>42243.662905092591</v>
      </c>
      <c r="U3946" s="25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7">
        <f t="shared" si="306"/>
        <v>5</v>
      </c>
      <c r="P3947" t="s">
        <v>8269</v>
      </c>
      <c r="Q3947" s="13" t="s">
        <v>8314</v>
      </c>
      <c r="R3947" t="s">
        <v>8315</v>
      </c>
      <c r="S3947" s="17">
        <f t="shared" si="307"/>
        <v>42109.801712962959</v>
      </c>
      <c r="T3947" s="17">
        <f t="shared" si="308"/>
        <v>42139.801712962959</v>
      </c>
      <c r="U3947" s="25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7">
        <f t="shared" si="306"/>
        <v>39</v>
      </c>
      <c r="P3948" t="s">
        <v>8269</v>
      </c>
      <c r="Q3948" s="13" t="s">
        <v>8314</v>
      </c>
      <c r="R3948" t="s">
        <v>8315</v>
      </c>
      <c r="S3948" s="17">
        <f t="shared" si="307"/>
        <v>42031.833587962959</v>
      </c>
      <c r="T3948" s="17">
        <f t="shared" si="308"/>
        <v>42063.333333333328</v>
      </c>
      <c r="U3948" s="25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7">
        <f t="shared" si="306"/>
        <v>50.5</v>
      </c>
      <c r="P3949" t="s">
        <v>8269</v>
      </c>
      <c r="Q3949" s="13" t="s">
        <v>8314</v>
      </c>
      <c r="R3949" t="s">
        <v>8315</v>
      </c>
      <c r="S3949" s="17">
        <f t="shared" si="307"/>
        <v>42615.142870370371</v>
      </c>
      <c r="T3949" s="17">
        <f t="shared" si="308"/>
        <v>42645.142870370371</v>
      </c>
      <c r="U3949" s="25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7">
        <f t="shared" si="306"/>
        <v>0</v>
      </c>
      <c r="P3950" t="s">
        <v>8269</v>
      </c>
      <c r="Q3950" s="13" t="s">
        <v>8314</v>
      </c>
      <c r="R3950" t="s">
        <v>8315</v>
      </c>
      <c r="S3950" s="17">
        <f t="shared" si="307"/>
        <v>41829.325497685182</v>
      </c>
      <c r="T3950" s="17">
        <f t="shared" si="308"/>
        <v>41889.325497685182</v>
      </c>
      <c r="U3950" s="25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7">
        <f t="shared" si="306"/>
        <v>49.28</v>
      </c>
      <c r="P3951" t="s">
        <v>8269</v>
      </c>
      <c r="Q3951" s="13" t="s">
        <v>8314</v>
      </c>
      <c r="R3951" t="s">
        <v>8315</v>
      </c>
      <c r="S3951" s="17">
        <f t="shared" si="307"/>
        <v>42016.120613425926</v>
      </c>
      <c r="T3951" s="17">
        <f t="shared" si="308"/>
        <v>42046.120613425926</v>
      </c>
      <c r="U3951" s="25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7">
        <f t="shared" si="306"/>
        <v>25</v>
      </c>
      <c r="P3952" t="s">
        <v>8269</v>
      </c>
      <c r="Q3952" s="13" t="s">
        <v>8314</v>
      </c>
      <c r="R3952" t="s">
        <v>8315</v>
      </c>
      <c r="S3952" s="17">
        <f t="shared" si="307"/>
        <v>42439.702314814815</v>
      </c>
      <c r="T3952" s="17">
        <f t="shared" si="308"/>
        <v>42468.774305555555</v>
      </c>
      <c r="U3952" s="25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7">
        <f t="shared" si="306"/>
        <v>1</v>
      </c>
      <c r="P3953" t="s">
        <v>8269</v>
      </c>
      <c r="Q3953" s="13" t="s">
        <v>8314</v>
      </c>
      <c r="R3953" t="s">
        <v>8315</v>
      </c>
      <c r="S3953" s="17">
        <f t="shared" si="307"/>
        <v>42433.825717592597</v>
      </c>
      <c r="T3953" s="17">
        <f t="shared" si="308"/>
        <v>42493.784050925926</v>
      </c>
      <c r="U3953" s="25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7">
        <f t="shared" si="306"/>
        <v>25</v>
      </c>
      <c r="P3954" t="s">
        <v>8269</v>
      </c>
      <c r="Q3954" s="13" t="s">
        <v>8314</v>
      </c>
      <c r="R3954" t="s">
        <v>8315</v>
      </c>
      <c r="S3954" s="17">
        <f t="shared" si="307"/>
        <v>42243.790393518517</v>
      </c>
      <c r="T3954" s="17">
        <f t="shared" si="308"/>
        <v>42303.790393518517</v>
      </c>
      <c r="U3954" s="25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7">
        <f t="shared" si="306"/>
        <v>0</v>
      </c>
      <c r="P3955" t="s">
        <v>8269</v>
      </c>
      <c r="Q3955" s="13" t="s">
        <v>8314</v>
      </c>
      <c r="R3955" t="s">
        <v>8315</v>
      </c>
      <c r="S3955" s="17">
        <f t="shared" si="307"/>
        <v>42550.048449074078</v>
      </c>
      <c r="T3955" s="17">
        <f t="shared" si="308"/>
        <v>42580.978472222225</v>
      </c>
      <c r="U3955" s="2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7">
        <f t="shared" si="306"/>
        <v>0</v>
      </c>
      <c r="P3956" t="s">
        <v>8269</v>
      </c>
      <c r="Q3956" s="13" t="s">
        <v>8314</v>
      </c>
      <c r="R3956" t="s">
        <v>8315</v>
      </c>
      <c r="S3956" s="17">
        <f t="shared" si="307"/>
        <v>41774.651203703703</v>
      </c>
      <c r="T3956" s="17">
        <f t="shared" si="308"/>
        <v>41834.651203703703</v>
      </c>
      <c r="U3956" s="25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7">
        <f t="shared" si="306"/>
        <v>53.13</v>
      </c>
      <c r="P3957" t="s">
        <v>8269</v>
      </c>
      <c r="Q3957" s="13" t="s">
        <v>8314</v>
      </c>
      <c r="R3957" t="s">
        <v>8315</v>
      </c>
      <c r="S3957" s="17">
        <f t="shared" si="307"/>
        <v>42306.848854166667</v>
      </c>
      <c r="T3957" s="17">
        <f t="shared" si="308"/>
        <v>42336.890520833331</v>
      </c>
      <c r="U3957" s="25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7">
        <f t="shared" si="306"/>
        <v>0</v>
      </c>
      <c r="P3958" t="s">
        <v>8269</v>
      </c>
      <c r="Q3958" s="13" t="s">
        <v>8314</v>
      </c>
      <c r="R3958" t="s">
        <v>8315</v>
      </c>
      <c r="S3958" s="17">
        <f t="shared" si="307"/>
        <v>42457.932025462964</v>
      </c>
      <c r="T3958" s="17">
        <f t="shared" si="308"/>
        <v>42485.013888888891</v>
      </c>
      <c r="U3958" s="25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7">
        <f t="shared" si="306"/>
        <v>7</v>
      </c>
      <c r="P3959" t="s">
        <v>8269</v>
      </c>
      <c r="Q3959" s="13" t="s">
        <v>8314</v>
      </c>
      <c r="R3959" t="s">
        <v>8315</v>
      </c>
      <c r="S3959" s="17">
        <f t="shared" si="307"/>
        <v>42513.976319444439</v>
      </c>
      <c r="T3959" s="17">
        <f t="shared" si="308"/>
        <v>42559.976319444439</v>
      </c>
      <c r="U3959" s="25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7">
        <f t="shared" si="306"/>
        <v>40.06</v>
      </c>
      <c r="P3960" t="s">
        <v>8269</v>
      </c>
      <c r="Q3960" s="13" t="s">
        <v>8314</v>
      </c>
      <c r="R3960" t="s">
        <v>8315</v>
      </c>
      <c r="S3960" s="17">
        <f t="shared" si="307"/>
        <v>41816.950370370374</v>
      </c>
      <c r="T3960" s="17">
        <f t="shared" si="308"/>
        <v>41853.583333333336</v>
      </c>
      <c r="U3960" s="25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7">
        <f t="shared" si="306"/>
        <v>24.33</v>
      </c>
      <c r="P3961" t="s">
        <v>8269</v>
      </c>
      <c r="Q3961" s="13" t="s">
        <v>8314</v>
      </c>
      <c r="R3961" t="s">
        <v>8315</v>
      </c>
      <c r="S3961" s="17">
        <f t="shared" si="307"/>
        <v>41880.788842592592</v>
      </c>
      <c r="T3961" s="17">
        <f t="shared" si="308"/>
        <v>41910.788842592592</v>
      </c>
      <c r="U3961" s="25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7">
        <f t="shared" si="306"/>
        <v>11.25</v>
      </c>
      <c r="P3962" t="s">
        <v>8269</v>
      </c>
      <c r="Q3962" s="13" t="s">
        <v>8314</v>
      </c>
      <c r="R3962" t="s">
        <v>8315</v>
      </c>
      <c r="S3962" s="17">
        <f t="shared" si="307"/>
        <v>42342.845555555556</v>
      </c>
      <c r="T3962" s="17">
        <f t="shared" si="308"/>
        <v>42372.845555555556</v>
      </c>
      <c r="U3962" s="25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7">
        <f t="shared" si="306"/>
        <v>10.5</v>
      </c>
      <c r="P3963" t="s">
        <v>8269</v>
      </c>
      <c r="Q3963" s="13" t="s">
        <v>8314</v>
      </c>
      <c r="R3963" t="s">
        <v>8315</v>
      </c>
      <c r="S3963" s="17">
        <f t="shared" si="307"/>
        <v>41745.891319444447</v>
      </c>
      <c r="T3963" s="17">
        <f t="shared" si="308"/>
        <v>41767.891319444447</v>
      </c>
      <c r="U3963" s="25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7">
        <f t="shared" si="306"/>
        <v>15</v>
      </c>
      <c r="P3964" t="s">
        <v>8269</v>
      </c>
      <c r="Q3964" s="13" t="s">
        <v>8314</v>
      </c>
      <c r="R3964" t="s">
        <v>8315</v>
      </c>
      <c r="S3964" s="17">
        <f t="shared" si="307"/>
        <v>42311.621458333335</v>
      </c>
      <c r="T3964" s="17">
        <f t="shared" si="308"/>
        <v>42336.621458333335</v>
      </c>
      <c r="U3964" s="25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7">
        <f t="shared" si="306"/>
        <v>0</v>
      </c>
      <c r="P3965" t="s">
        <v>8269</v>
      </c>
      <c r="Q3965" s="13" t="s">
        <v>8314</v>
      </c>
      <c r="R3965" t="s">
        <v>8315</v>
      </c>
      <c r="S3965" s="17">
        <f t="shared" si="307"/>
        <v>42296.154131944444</v>
      </c>
      <c r="T3965" s="17">
        <f t="shared" si="308"/>
        <v>42326.195798611108</v>
      </c>
      <c r="U3965" s="2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7">
        <f t="shared" si="306"/>
        <v>42</v>
      </c>
      <c r="P3966" t="s">
        <v>8269</v>
      </c>
      <c r="Q3966" s="13" t="s">
        <v>8314</v>
      </c>
      <c r="R3966" t="s">
        <v>8315</v>
      </c>
      <c r="S3966" s="17">
        <f t="shared" si="307"/>
        <v>42053.722060185188</v>
      </c>
      <c r="T3966" s="17">
        <f t="shared" si="308"/>
        <v>42113.680393518516</v>
      </c>
      <c r="U3966" s="25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7">
        <f t="shared" si="306"/>
        <v>71.25</v>
      </c>
      <c r="P3967" t="s">
        <v>8269</v>
      </c>
      <c r="Q3967" s="13" t="s">
        <v>8314</v>
      </c>
      <c r="R3967" t="s">
        <v>8315</v>
      </c>
      <c r="S3967" s="17">
        <f t="shared" si="307"/>
        <v>42414.235879629632</v>
      </c>
      <c r="T3967" s="17">
        <f t="shared" si="308"/>
        <v>42474.194212962961</v>
      </c>
      <c r="U3967" s="25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7">
        <f t="shared" si="306"/>
        <v>22.5</v>
      </c>
      <c r="P3968" t="s">
        <v>8269</v>
      </c>
      <c r="Q3968" s="13" t="s">
        <v>8314</v>
      </c>
      <c r="R3968" t="s">
        <v>8315</v>
      </c>
      <c r="S3968" s="17">
        <f t="shared" si="307"/>
        <v>41801.711550925924</v>
      </c>
      <c r="T3968" s="17">
        <f t="shared" si="308"/>
        <v>41844.124305555553</v>
      </c>
      <c r="U3968" s="25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7">
        <f t="shared" si="306"/>
        <v>41</v>
      </c>
      <c r="P3969" t="s">
        <v>8269</v>
      </c>
      <c r="Q3969" s="13" t="s">
        <v>8314</v>
      </c>
      <c r="R3969" t="s">
        <v>8315</v>
      </c>
      <c r="S3969" s="17">
        <f t="shared" si="307"/>
        <v>42770.290590277778</v>
      </c>
      <c r="T3969" s="17">
        <f t="shared" si="308"/>
        <v>42800.290590277778</v>
      </c>
      <c r="U3969" s="25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7">
        <f t="shared" ref="O3970:O4033" si="311">IFERROR(ROUND(E3970/M3970,2),0)</f>
        <v>47.91</v>
      </c>
      <c r="P3970" t="s">
        <v>8269</v>
      </c>
      <c r="Q3970" s="13" t="s">
        <v>8314</v>
      </c>
      <c r="R3970" t="s">
        <v>8315</v>
      </c>
      <c r="S3970" s="17">
        <f t="shared" si="307"/>
        <v>42452.815659722226</v>
      </c>
      <c r="T3970" s="17">
        <f t="shared" si="308"/>
        <v>42512.815659722226</v>
      </c>
      <c r="U3970" s="25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7">
        <f t="shared" si="311"/>
        <v>35.17</v>
      </c>
      <c r="P3971" t="s">
        <v>8269</v>
      </c>
      <c r="Q3971" s="13" t="s">
        <v>8314</v>
      </c>
      <c r="R3971" t="s">
        <v>8315</v>
      </c>
      <c r="S3971" s="17">
        <f t="shared" ref="S3971:S4034" si="312">(((K3971/60)/60)/24)+DATE(1970,1,1)</f>
        <v>42601.854699074072</v>
      </c>
      <c r="T3971" s="17">
        <f t="shared" ref="T3971:T4034" si="313">(((J3971/60)/60)/24)+DATE(1970,1,1)</f>
        <v>42611.163194444445</v>
      </c>
      <c r="U3971" s="25">
        <f t="shared" si="309"/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7">
        <f t="shared" si="311"/>
        <v>5.5</v>
      </c>
      <c r="P3972" t="s">
        <v>8269</v>
      </c>
      <c r="Q3972" s="13" t="s">
        <v>8314</v>
      </c>
      <c r="R3972" t="s">
        <v>8315</v>
      </c>
      <c r="S3972" s="17">
        <f t="shared" si="312"/>
        <v>42447.863553240735</v>
      </c>
      <c r="T3972" s="17">
        <f t="shared" si="313"/>
        <v>42477.863553240735</v>
      </c>
      <c r="U3972" s="25">
        <f t="shared" ref="U3972:U4035" si="314">YEAR(S3972)</f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7">
        <f t="shared" si="311"/>
        <v>22.67</v>
      </c>
      <c r="P3973" t="s">
        <v>8269</v>
      </c>
      <c r="Q3973" s="13" t="s">
        <v>8314</v>
      </c>
      <c r="R3973" t="s">
        <v>8315</v>
      </c>
      <c r="S3973" s="17">
        <f t="shared" si="312"/>
        <v>41811.536180555559</v>
      </c>
      <c r="T3973" s="17">
        <f t="shared" si="313"/>
        <v>41841.536180555559</v>
      </c>
      <c r="U3973" s="25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7">
        <f t="shared" si="311"/>
        <v>26.38</v>
      </c>
      <c r="P3974" t="s">
        <v>8269</v>
      </c>
      <c r="Q3974" s="13" t="s">
        <v>8314</v>
      </c>
      <c r="R3974" t="s">
        <v>8315</v>
      </c>
      <c r="S3974" s="17">
        <f t="shared" si="312"/>
        <v>41981.067523148144</v>
      </c>
      <c r="T3974" s="17">
        <f t="shared" si="313"/>
        <v>42041.067523148144</v>
      </c>
      <c r="U3974" s="25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7">
        <f t="shared" si="311"/>
        <v>105.54</v>
      </c>
      <c r="P3975" t="s">
        <v>8269</v>
      </c>
      <c r="Q3975" s="13" t="s">
        <v>8314</v>
      </c>
      <c r="R3975" t="s">
        <v>8315</v>
      </c>
      <c r="S3975" s="17">
        <f t="shared" si="312"/>
        <v>42469.68414351852</v>
      </c>
      <c r="T3975" s="17">
        <f t="shared" si="313"/>
        <v>42499.166666666672</v>
      </c>
      <c r="U3975" s="2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7">
        <f t="shared" si="311"/>
        <v>29.09</v>
      </c>
      <c r="P3976" t="s">
        <v>8269</v>
      </c>
      <c r="Q3976" s="13" t="s">
        <v>8314</v>
      </c>
      <c r="R3976" t="s">
        <v>8315</v>
      </c>
      <c r="S3976" s="17">
        <f t="shared" si="312"/>
        <v>42493.546851851846</v>
      </c>
      <c r="T3976" s="17">
        <f t="shared" si="313"/>
        <v>42523.546851851846</v>
      </c>
      <c r="U3976" s="25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7">
        <f t="shared" si="311"/>
        <v>0</v>
      </c>
      <c r="P3977" t="s">
        <v>8269</v>
      </c>
      <c r="Q3977" s="13" t="s">
        <v>8314</v>
      </c>
      <c r="R3977" t="s">
        <v>8315</v>
      </c>
      <c r="S3977" s="17">
        <f t="shared" si="312"/>
        <v>42534.866875</v>
      </c>
      <c r="T3977" s="17">
        <f t="shared" si="313"/>
        <v>42564.866875</v>
      </c>
      <c r="U3977" s="25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7">
        <f t="shared" si="311"/>
        <v>62</v>
      </c>
      <c r="P3978" t="s">
        <v>8269</v>
      </c>
      <c r="Q3978" s="13" t="s">
        <v>8314</v>
      </c>
      <c r="R3978" t="s">
        <v>8315</v>
      </c>
      <c r="S3978" s="17">
        <f t="shared" si="312"/>
        <v>41830.858344907407</v>
      </c>
      <c r="T3978" s="17">
        <f t="shared" si="313"/>
        <v>41852.291666666664</v>
      </c>
      <c r="U3978" s="25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7">
        <f t="shared" si="311"/>
        <v>217.5</v>
      </c>
      <c r="P3979" t="s">
        <v>8269</v>
      </c>
      <c r="Q3979" s="13" t="s">
        <v>8314</v>
      </c>
      <c r="R3979" t="s">
        <v>8315</v>
      </c>
      <c r="S3979" s="17">
        <f t="shared" si="312"/>
        <v>42543.788564814815</v>
      </c>
      <c r="T3979" s="17">
        <f t="shared" si="313"/>
        <v>42573.788564814815</v>
      </c>
      <c r="U3979" s="25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7">
        <f t="shared" si="311"/>
        <v>26.75</v>
      </c>
      <c r="P3980" t="s">
        <v>8269</v>
      </c>
      <c r="Q3980" s="13" t="s">
        <v>8314</v>
      </c>
      <c r="R3980" t="s">
        <v>8315</v>
      </c>
      <c r="S3980" s="17">
        <f t="shared" si="312"/>
        <v>41975.642974537041</v>
      </c>
      <c r="T3980" s="17">
        <f t="shared" si="313"/>
        <v>42035.642974537041</v>
      </c>
      <c r="U3980" s="25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7">
        <f t="shared" si="311"/>
        <v>18.329999999999998</v>
      </c>
      <c r="P3981" t="s">
        <v>8269</v>
      </c>
      <c r="Q3981" s="13" t="s">
        <v>8314</v>
      </c>
      <c r="R3981" t="s">
        <v>8315</v>
      </c>
      <c r="S3981" s="17">
        <f t="shared" si="312"/>
        <v>42069.903437500005</v>
      </c>
      <c r="T3981" s="17">
        <f t="shared" si="313"/>
        <v>42092.833333333328</v>
      </c>
      <c r="U3981" s="25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7">
        <f t="shared" si="311"/>
        <v>64.290000000000006</v>
      </c>
      <c r="P3982" t="s">
        <v>8269</v>
      </c>
      <c r="Q3982" s="13" t="s">
        <v>8314</v>
      </c>
      <c r="R3982" t="s">
        <v>8315</v>
      </c>
      <c r="S3982" s="17">
        <f t="shared" si="312"/>
        <v>41795.598923611113</v>
      </c>
      <c r="T3982" s="17">
        <f t="shared" si="313"/>
        <v>41825.598923611113</v>
      </c>
      <c r="U3982" s="25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7">
        <f t="shared" si="311"/>
        <v>175</v>
      </c>
      <c r="P3983" t="s">
        <v>8269</v>
      </c>
      <c r="Q3983" s="13" t="s">
        <v>8314</v>
      </c>
      <c r="R3983" t="s">
        <v>8315</v>
      </c>
      <c r="S3983" s="17">
        <f t="shared" si="312"/>
        <v>42508.179965277777</v>
      </c>
      <c r="T3983" s="17">
        <f t="shared" si="313"/>
        <v>42568.179965277777</v>
      </c>
      <c r="U3983" s="25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7">
        <f t="shared" si="311"/>
        <v>34</v>
      </c>
      <c r="P3984" t="s">
        <v>8269</v>
      </c>
      <c r="Q3984" s="13" t="s">
        <v>8314</v>
      </c>
      <c r="R3984" t="s">
        <v>8315</v>
      </c>
      <c r="S3984" s="17">
        <f t="shared" si="312"/>
        <v>42132.809953703705</v>
      </c>
      <c r="T3984" s="17">
        <f t="shared" si="313"/>
        <v>42192.809953703705</v>
      </c>
      <c r="U3984" s="25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7">
        <f t="shared" si="311"/>
        <v>84.28</v>
      </c>
      <c r="P3985" t="s">
        <v>8269</v>
      </c>
      <c r="Q3985" s="13" t="s">
        <v>8314</v>
      </c>
      <c r="R3985" t="s">
        <v>8315</v>
      </c>
      <c r="S3985" s="17">
        <f t="shared" si="312"/>
        <v>41747.86986111111</v>
      </c>
      <c r="T3985" s="17">
        <f t="shared" si="313"/>
        <v>41779.290972222225</v>
      </c>
      <c r="U3985" s="2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7">
        <f t="shared" si="311"/>
        <v>9.5</v>
      </c>
      <c r="P3986" t="s">
        <v>8269</v>
      </c>
      <c r="Q3986" s="13" t="s">
        <v>8314</v>
      </c>
      <c r="R3986" t="s">
        <v>8315</v>
      </c>
      <c r="S3986" s="17">
        <f t="shared" si="312"/>
        <v>41920.963472222218</v>
      </c>
      <c r="T3986" s="17">
        <f t="shared" si="313"/>
        <v>41951</v>
      </c>
      <c r="U3986" s="25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7">
        <f t="shared" si="311"/>
        <v>33.74</v>
      </c>
      <c r="P3987" t="s">
        <v>8269</v>
      </c>
      <c r="Q3987" s="13" t="s">
        <v>8314</v>
      </c>
      <c r="R3987" t="s">
        <v>8315</v>
      </c>
      <c r="S3987" s="17">
        <f t="shared" si="312"/>
        <v>42399.707407407404</v>
      </c>
      <c r="T3987" s="17">
        <f t="shared" si="313"/>
        <v>42420.878472222219</v>
      </c>
      <c r="U3987" s="25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7">
        <f t="shared" si="311"/>
        <v>37.54</v>
      </c>
      <c r="P3988" t="s">
        <v>8269</v>
      </c>
      <c r="Q3988" s="13" t="s">
        <v>8314</v>
      </c>
      <c r="R3988" t="s">
        <v>8315</v>
      </c>
      <c r="S3988" s="17">
        <f t="shared" si="312"/>
        <v>42467.548541666663</v>
      </c>
      <c r="T3988" s="17">
        <f t="shared" si="313"/>
        <v>42496.544444444444</v>
      </c>
      <c r="U3988" s="25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7">
        <f t="shared" si="311"/>
        <v>11.62</v>
      </c>
      <c r="P3989" t="s">
        <v>8269</v>
      </c>
      <c r="Q3989" s="13" t="s">
        <v>8314</v>
      </c>
      <c r="R3989" t="s">
        <v>8315</v>
      </c>
      <c r="S3989" s="17">
        <f t="shared" si="312"/>
        <v>41765.92465277778</v>
      </c>
      <c r="T3989" s="17">
        <f t="shared" si="313"/>
        <v>41775.92465277778</v>
      </c>
      <c r="U3989" s="25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7">
        <f t="shared" si="311"/>
        <v>8</v>
      </c>
      <c r="P3990" t="s">
        <v>8269</v>
      </c>
      <c r="Q3990" s="13" t="s">
        <v>8314</v>
      </c>
      <c r="R3990" t="s">
        <v>8315</v>
      </c>
      <c r="S3990" s="17">
        <f t="shared" si="312"/>
        <v>42230.08116898148</v>
      </c>
      <c r="T3990" s="17">
        <f t="shared" si="313"/>
        <v>42245.08116898148</v>
      </c>
      <c r="U3990" s="25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7">
        <f t="shared" si="311"/>
        <v>0</v>
      </c>
      <c r="P3991" t="s">
        <v>8269</v>
      </c>
      <c r="Q3991" s="13" t="s">
        <v>8314</v>
      </c>
      <c r="R3991" t="s">
        <v>8315</v>
      </c>
      <c r="S3991" s="17">
        <f t="shared" si="312"/>
        <v>42286.749780092592</v>
      </c>
      <c r="T3991" s="17">
        <f t="shared" si="313"/>
        <v>42316.791446759264</v>
      </c>
      <c r="U3991" s="25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7">
        <f t="shared" si="311"/>
        <v>23</v>
      </c>
      <c r="P3992" t="s">
        <v>8269</v>
      </c>
      <c r="Q3992" s="13" t="s">
        <v>8314</v>
      </c>
      <c r="R3992" t="s">
        <v>8315</v>
      </c>
      <c r="S3992" s="17">
        <f t="shared" si="312"/>
        <v>42401.672372685185</v>
      </c>
      <c r="T3992" s="17">
        <f t="shared" si="313"/>
        <v>42431.672372685185</v>
      </c>
      <c r="U3992" s="25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7">
        <f t="shared" si="311"/>
        <v>100</v>
      </c>
      <c r="P3993" t="s">
        <v>8269</v>
      </c>
      <c r="Q3993" s="13" t="s">
        <v>8314</v>
      </c>
      <c r="R3993" t="s">
        <v>8315</v>
      </c>
      <c r="S3993" s="17">
        <f t="shared" si="312"/>
        <v>42125.644467592589</v>
      </c>
      <c r="T3993" s="17">
        <f t="shared" si="313"/>
        <v>42155.644467592589</v>
      </c>
      <c r="U3993" s="25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7">
        <f t="shared" si="311"/>
        <v>60.11</v>
      </c>
      <c r="P3994" t="s">
        <v>8269</v>
      </c>
      <c r="Q3994" s="13" t="s">
        <v>8314</v>
      </c>
      <c r="R3994" t="s">
        <v>8315</v>
      </c>
      <c r="S3994" s="17">
        <f t="shared" si="312"/>
        <v>42289.94049768518</v>
      </c>
      <c r="T3994" s="17">
        <f t="shared" si="313"/>
        <v>42349.982164351852</v>
      </c>
      <c r="U3994" s="25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7">
        <f t="shared" si="311"/>
        <v>3</v>
      </c>
      <c r="P3995" t="s">
        <v>8269</v>
      </c>
      <c r="Q3995" s="13" t="s">
        <v>8314</v>
      </c>
      <c r="R3995" t="s">
        <v>8315</v>
      </c>
      <c r="S3995" s="17">
        <f t="shared" si="312"/>
        <v>42107.864722222221</v>
      </c>
      <c r="T3995" s="17">
        <f t="shared" si="313"/>
        <v>42137.864722222221</v>
      </c>
      <c r="U3995" s="2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7">
        <f t="shared" si="311"/>
        <v>5</v>
      </c>
      <c r="P3996" t="s">
        <v>8269</v>
      </c>
      <c r="Q3996" s="13" t="s">
        <v>8314</v>
      </c>
      <c r="R3996" t="s">
        <v>8315</v>
      </c>
      <c r="S3996" s="17">
        <f t="shared" si="312"/>
        <v>41809.389930555553</v>
      </c>
      <c r="T3996" s="17">
        <f t="shared" si="313"/>
        <v>41839.389930555553</v>
      </c>
      <c r="U3996" s="25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7">
        <f t="shared" si="311"/>
        <v>17.5</v>
      </c>
      <c r="P3997" t="s">
        <v>8269</v>
      </c>
      <c r="Q3997" s="13" t="s">
        <v>8314</v>
      </c>
      <c r="R3997" t="s">
        <v>8315</v>
      </c>
      <c r="S3997" s="17">
        <f t="shared" si="312"/>
        <v>42019.683761574073</v>
      </c>
      <c r="T3997" s="17">
        <f t="shared" si="313"/>
        <v>42049.477083333331</v>
      </c>
      <c r="U3997" s="25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7">
        <f t="shared" si="311"/>
        <v>29.24</v>
      </c>
      <c r="P3998" t="s">
        <v>8269</v>
      </c>
      <c r="Q3998" s="13" t="s">
        <v>8314</v>
      </c>
      <c r="R3998" t="s">
        <v>8315</v>
      </c>
      <c r="S3998" s="17">
        <f t="shared" si="312"/>
        <v>41950.26694444444</v>
      </c>
      <c r="T3998" s="17">
        <f t="shared" si="313"/>
        <v>41963.669444444444</v>
      </c>
      <c r="U3998" s="25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7">
        <f t="shared" si="311"/>
        <v>0</v>
      </c>
      <c r="P3999" t="s">
        <v>8269</v>
      </c>
      <c r="Q3999" s="13" t="s">
        <v>8314</v>
      </c>
      <c r="R3999" t="s">
        <v>8315</v>
      </c>
      <c r="S3999" s="17">
        <f t="shared" si="312"/>
        <v>42069.391446759255</v>
      </c>
      <c r="T3999" s="17">
        <f t="shared" si="313"/>
        <v>42099.349780092598</v>
      </c>
      <c r="U3999" s="25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7">
        <f t="shared" si="311"/>
        <v>59.58</v>
      </c>
      <c r="P4000" t="s">
        <v>8269</v>
      </c>
      <c r="Q4000" s="13" t="s">
        <v>8314</v>
      </c>
      <c r="R4000" t="s">
        <v>8315</v>
      </c>
      <c r="S4000" s="17">
        <f t="shared" si="312"/>
        <v>42061.963263888887</v>
      </c>
      <c r="T4000" s="17">
        <f t="shared" si="313"/>
        <v>42091.921597222223</v>
      </c>
      <c r="U4000" s="25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7">
        <f t="shared" si="311"/>
        <v>82.57</v>
      </c>
      <c r="P4001" t="s">
        <v>8269</v>
      </c>
      <c r="Q4001" s="13" t="s">
        <v>8314</v>
      </c>
      <c r="R4001" t="s">
        <v>8315</v>
      </c>
      <c r="S4001" s="17">
        <f t="shared" si="312"/>
        <v>41842.828680555554</v>
      </c>
      <c r="T4001" s="17">
        <f t="shared" si="313"/>
        <v>41882.827650462961</v>
      </c>
      <c r="U4001" s="25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7">
        <f t="shared" si="311"/>
        <v>10</v>
      </c>
      <c r="P4002" t="s">
        <v>8269</v>
      </c>
      <c r="Q4002" s="13" t="s">
        <v>8314</v>
      </c>
      <c r="R4002" t="s">
        <v>8315</v>
      </c>
      <c r="S4002" s="17">
        <f t="shared" si="312"/>
        <v>42437.64534722222</v>
      </c>
      <c r="T4002" s="17">
        <f t="shared" si="313"/>
        <v>42497.603680555556</v>
      </c>
      <c r="U4002" s="25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7">
        <f t="shared" si="311"/>
        <v>32.36</v>
      </c>
      <c r="P4003" t="s">
        <v>8269</v>
      </c>
      <c r="Q4003" s="13" t="s">
        <v>8314</v>
      </c>
      <c r="R4003" t="s">
        <v>8315</v>
      </c>
      <c r="S4003" s="17">
        <f t="shared" si="312"/>
        <v>42775.964212962965</v>
      </c>
      <c r="T4003" s="17">
        <f t="shared" si="313"/>
        <v>42795.791666666672</v>
      </c>
      <c r="U4003" s="25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7">
        <f t="shared" si="311"/>
        <v>5.75</v>
      </c>
      <c r="P4004" t="s">
        <v>8269</v>
      </c>
      <c r="Q4004" s="13" t="s">
        <v>8314</v>
      </c>
      <c r="R4004" t="s">
        <v>8315</v>
      </c>
      <c r="S4004" s="17">
        <f t="shared" si="312"/>
        <v>41879.043530092589</v>
      </c>
      <c r="T4004" s="17">
        <f t="shared" si="313"/>
        <v>41909.043530092589</v>
      </c>
      <c r="U4004" s="25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7">
        <f t="shared" si="311"/>
        <v>100.5</v>
      </c>
      <c r="P4005" t="s">
        <v>8269</v>
      </c>
      <c r="Q4005" s="13" t="s">
        <v>8314</v>
      </c>
      <c r="R4005" t="s">
        <v>8315</v>
      </c>
      <c r="S4005" s="17">
        <f t="shared" si="312"/>
        <v>42020.587349537032</v>
      </c>
      <c r="T4005" s="17">
        <f t="shared" si="313"/>
        <v>42050.587349537032</v>
      </c>
      <c r="U4005" s="2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7">
        <f t="shared" si="311"/>
        <v>1</v>
      </c>
      <c r="P4006" t="s">
        <v>8269</v>
      </c>
      <c r="Q4006" s="13" t="s">
        <v>8314</v>
      </c>
      <c r="R4006" t="s">
        <v>8315</v>
      </c>
      <c r="S4006" s="17">
        <f t="shared" si="312"/>
        <v>41890.16269675926</v>
      </c>
      <c r="T4006" s="17">
        <f t="shared" si="313"/>
        <v>41920.16269675926</v>
      </c>
      <c r="U4006" s="25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7">
        <f t="shared" si="311"/>
        <v>20</v>
      </c>
      <c r="P4007" t="s">
        <v>8269</v>
      </c>
      <c r="Q4007" s="13" t="s">
        <v>8314</v>
      </c>
      <c r="R4007" t="s">
        <v>8315</v>
      </c>
      <c r="S4007" s="17">
        <f t="shared" si="312"/>
        <v>41872.807696759257</v>
      </c>
      <c r="T4007" s="17">
        <f t="shared" si="313"/>
        <v>41932.807696759257</v>
      </c>
      <c r="U4007" s="25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7">
        <f t="shared" si="311"/>
        <v>2</v>
      </c>
      <c r="P4008" t="s">
        <v>8269</v>
      </c>
      <c r="Q4008" s="13" t="s">
        <v>8314</v>
      </c>
      <c r="R4008" t="s">
        <v>8315</v>
      </c>
      <c r="S4008" s="17">
        <f t="shared" si="312"/>
        <v>42391.772997685184</v>
      </c>
      <c r="T4008" s="17">
        <f t="shared" si="313"/>
        <v>42416.772997685184</v>
      </c>
      <c r="U4008" s="25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7">
        <f t="shared" si="311"/>
        <v>5</v>
      </c>
      <c r="P4009" t="s">
        <v>8269</v>
      </c>
      <c r="Q4009" s="13" t="s">
        <v>8314</v>
      </c>
      <c r="R4009" t="s">
        <v>8315</v>
      </c>
      <c r="S4009" s="17">
        <f t="shared" si="312"/>
        <v>41848.772928240738</v>
      </c>
      <c r="T4009" s="17">
        <f t="shared" si="313"/>
        <v>41877.686111111114</v>
      </c>
      <c r="U4009" s="25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7">
        <f t="shared" si="311"/>
        <v>15</v>
      </c>
      <c r="P4010" t="s">
        <v>8269</v>
      </c>
      <c r="Q4010" s="13" t="s">
        <v>8314</v>
      </c>
      <c r="R4010" t="s">
        <v>8315</v>
      </c>
      <c r="S4010" s="17">
        <f t="shared" si="312"/>
        <v>42177.964201388888</v>
      </c>
      <c r="T4010" s="17">
        <f t="shared" si="313"/>
        <v>42207.964201388888</v>
      </c>
      <c r="U4010" s="25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7">
        <f t="shared" si="311"/>
        <v>25</v>
      </c>
      <c r="P4011" t="s">
        <v>8269</v>
      </c>
      <c r="Q4011" s="13" t="s">
        <v>8314</v>
      </c>
      <c r="R4011" t="s">
        <v>8315</v>
      </c>
      <c r="S4011" s="17">
        <f t="shared" si="312"/>
        <v>41851.700925925928</v>
      </c>
      <c r="T4011" s="17">
        <f t="shared" si="313"/>
        <v>41891.700925925928</v>
      </c>
      <c r="U4011" s="25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7">
        <f t="shared" si="311"/>
        <v>45.84</v>
      </c>
      <c r="P4012" t="s">
        <v>8269</v>
      </c>
      <c r="Q4012" s="13" t="s">
        <v>8314</v>
      </c>
      <c r="R4012" t="s">
        <v>8315</v>
      </c>
      <c r="S4012" s="17">
        <f t="shared" si="312"/>
        <v>41921.770439814813</v>
      </c>
      <c r="T4012" s="17">
        <f t="shared" si="313"/>
        <v>41938.770439814813</v>
      </c>
      <c r="U4012" s="25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7">
        <f t="shared" si="311"/>
        <v>4.75</v>
      </c>
      <c r="P4013" t="s">
        <v>8269</v>
      </c>
      <c r="Q4013" s="13" t="s">
        <v>8314</v>
      </c>
      <c r="R4013" t="s">
        <v>8315</v>
      </c>
      <c r="S4013" s="17">
        <f t="shared" si="312"/>
        <v>42002.54488425926</v>
      </c>
      <c r="T4013" s="17">
        <f t="shared" si="313"/>
        <v>42032.54488425926</v>
      </c>
      <c r="U4013" s="25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7">
        <f t="shared" si="311"/>
        <v>0</v>
      </c>
      <c r="P4014" t="s">
        <v>8269</v>
      </c>
      <c r="Q4014" s="13" t="s">
        <v>8314</v>
      </c>
      <c r="R4014" t="s">
        <v>8315</v>
      </c>
      <c r="S4014" s="17">
        <f t="shared" si="312"/>
        <v>42096.544548611113</v>
      </c>
      <c r="T4014" s="17">
        <f t="shared" si="313"/>
        <v>42126.544548611113</v>
      </c>
      <c r="U4014" s="25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7">
        <f t="shared" si="311"/>
        <v>13</v>
      </c>
      <c r="P4015" t="s">
        <v>8269</v>
      </c>
      <c r="Q4015" s="13" t="s">
        <v>8314</v>
      </c>
      <c r="R4015" t="s">
        <v>8315</v>
      </c>
      <c r="S4015" s="17">
        <f t="shared" si="312"/>
        <v>42021.301192129627</v>
      </c>
      <c r="T4015" s="17">
        <f t="shared" si="313"/>
        <v>42051.301192129627</v>
      </c>
      <c r="U4015" s="2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7">
        <f t="shared" si="311"/>
        <v>0</v>
      </c>
      <c r="P4016" t="s">
        <v>8269</v>
      </c>
      <c r="Q4016" s="13" t="s">
        <v>8314</v>
      </c>
      <c r="R4016" t="s">
        <v>8315</v>
      </c>
      <c r="S4016" s="17">
        <f t="shared" si="312"/>
        <v>42419.246168981481</v>
      </c>
      <c r="T4016" s="17">
        <f t="shared" si="313"/>
        <v>42434.246168981481</v>
      </c>
      <c r="U4016" s="25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7">
        <f t="shared" si="311"/>
        <v>1</v>
      </c>
      <c r="P4017" t="s">
        <v>8269</v>
      </c>
      <c r="Q4017" s="13" t="s">
        <v>8314</v>
      </c>
      <c r="R4017" t="s">
        <v>8315</v>
      </c>
      <c r="S4017" s="17">
        <f t="shared" si="312"/>
        <v>42174.780821759254</v>
      </c>
      <c r="T4017" s="17">
        <f t="shared" si="313"/>
        <v>42204.780821759254</v>
      </c>
      <c r="U4017" s="25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7">
        <f t="shared" si="311"/>
        <v>10</v>
      </c>
      <c r="P4018" t="s">
        <v>8269</v>
      </c>
      <c r="Q4018" s="13" t="s">
        <v>8314</v>
      </c>
      <c r="R4018" t="s">
        <v>8315</v>
      </c>
      <c r="S4018" s="17">
        <f t="shared" si="312"/>
        <v>41869.872685185182</v>
      </c>
      <c r="T4018" s="17">
        <f t="shared" si="313"/>
        <v>41899.872685185182</v>
      </c>
      <c r="U4018" s="25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7">
        <f t="shared" si="311"/>
        <v>52.5</v>
      </c>
      <c r="P4019" t="s">
        <v>8269</v>
      </c>
      <c r="Q4019" s="13" t="s">
        <v>8314</v>
      </c>
      <c r="R4019" t="s">
        <v>8315</v>
      </c>
      <c r="S4019" s="17">
        <f t="shared" si="312"/>
        <v>41856.672152777777</v>
      </c>
      <c r="T4019" s="17">
        <f t="shared" si="313"/>
        <v>41886.672152777777</v>
      </c>
      <c r="U4019" s="25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7">
        <f t="shared" si="311"/>
        <v>32.5</v>
      </c>
      <c r="P4020" t="s">
        <v>8269</v>
      </c>
      <c r="Q4020" s="13" t="s">
        <v>8314</v>
      </c>
      <c r="R4020" t="s">
        <v>8315</v>
      </c>
      <c r="S4020" s="17">
        <f t="shared" si="312"/>
        <v>42620.91097222222</v>
      </c>
      <c r="T4020" s="17">
        <f t="shared" si="313"/>
        <v>42650.91097222222</v>
      </c>
      <c r="U4020" s="25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7">
        <f t="shared" si="311"/>
        <v>7.25</v>
      </c>
      <c r="P4021" t="s">
        <v>8269</v>
      </c>
      <c r="Q4021" s="13" t="s">
        <v>8314</v>
      </c>
      <c r="R4021" t="s">
        <v>8315</v>
      </c>
      <c r="S4021" s="17">
        <f t="shared" si="312"/>
        <v>42417.675879629634</v>
      </c>
      <c r="T4021" s="17">
        <f t="shared" si="313"/>
        <v>42475.686111111107</v>
      </c>
      <c r="U4021" s="25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7">
        <f t="shared" si="311"/>
        <v>33.33</v>
      </c>
      <c r="P4022" t="s">
        <v>8269</v>
      </c>
      <c r="Q4022" s="13" t="s">
        <v>8314</v>
      </c>
      <c r="R4022" t="s">
        <v>8315</v>
      </c>
      <c r="S4022" s="17">
        <f t="shared" si="312"/>
        <v>42057.190960648149</v>
      </c>
      <c r="T4022" s="17">
        <f t="shared" si="313"/>
        <v>42087.149293981478</v>
      </c>
      <c r="U4022" s="25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7">
        <f t="shared" si="311"/>
        <v>62.5</v>
      </c>
      <c r="P4023" t="s">
        <v>8269</v>
      </c>
      <c r="Q4023" s="13" t="s">
        <v>8314</v>
      </c>
      <c r="R4023" t="s">
        <v>8315</v>
      </c>
      <c r="S4023" s="17">
        <f t="shared" si="312"/>
        <v>41878.911550925928</v>
      </c>
      <c r="T4023" s="17">
        <f t="shared" si="313"/>
        <v>41938.911550925928</v>
      </c>
      <c r="U4023" s="25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7">
        <f t="shared" si="311"/>
        <v>63.56</v>
      </c>
      <c r="P4024" t="s">
        <v>8269</v>
      </c>
      <c r="Q4024" s="13" t="s">
        <v>8314</v>
      </c>
      <c r="R4024" t="s">
        <v>8315</v>
      </c>
      <c r="S4024" s="17">
        <f t="shared" si="312"/>
        <v>41990.584108796291</v>
      </c>
      <c r="T4024" s="17">
        <f t="shared" si="313"/>
        <v>42036.120833333334</v>
      </c>
      <c r="U4024" s="25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7">
        <f t="shared" si="311"/>
        <v>0</v>
      </c>
      <c r="P4025" t="s">
        <v>8269</v>
      </c>
      <c r="Q4025" s="13" t="s">
        <v>8314</v>
      </c>
      <c r="R4025" t="s">
        <v>8315</v>
      </c>
      <c r="S4025" s="17">
        <f t="shared" si="312"/>
        <v>42408.999571759254</v>
      </c>
      <c r="T4025" s="17">
        <f t="shared" si="313"/>
        <v>42453.957905092597</v>
      </c>
      <c r="U4025" s="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7">
        <f t="shared" si="311"/>
        <v>10</v>
      </c>
      <c r="P4026" t="s">
        <v>8269</v>
      </c>
      <c r="Q4026" s="13" t="s">
        <v>8314</v>
      </c>
      <c r="R4026" t="s">
        <v>8315</v>
      </c>
      <c r="S4026" s="17">
        <f t="shared" si="312"/>
        <v>42217.670104166667</v>
      </c>
      <c r="T4026" s="17">
        <f t="shared" si="313"/>
        <v>42247.670104166667</v>
      </c>
      <c r="U4026" s="25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7">
        <f t="shared" si="311"/>
        <v>62.5</v>
      </c>
      <c r="P4027" t="s">
        <v>8269</v>
      </c>
      <c r="Q4027" s="13" t="s">
        <v>8314</v>
      </c>
      <c r="R4027" t="s">
        <v>8315</v>
      </c>
      <c r="S4027" s="17">
        <f t="shared" si="312"/>
        <v>42151.237685185188</v>
      </c>
      <c r="T4027" s="17">
        <f t="shared" si="313"/>
        <v>42211.237685185188</v>
      </c>
      <c r="U4027" s="25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7">
        <f t="shared" si="311"/>
        <v>0</v>
      </c>
      <c r="P4028" t="s">
        <v>8269</v>
      </c>
      <c r="Q4028" s="13" t="s">
        <v>8314</v>
      </c>
      <c r="R4028" t="s">
        <v>8315</v>
      </c>
      <c r="S4028" s="17">
        <f t="shared" si="312"/>
        <v>42282.655543981484</v>
      </c>
      <c r="T4028" s="17">
        <f t="shared" si="313"/>
        <v>42342.697210648148</v>
      </c>
      <c r="U4028" s="25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7">
        <f t="shared" si="311"/>
        <v>30.71</v>
      </c>
      <c r="P4029" t="s">
        <v>8269</v>
      </c>
      <c r="Q4029" s="13" t="s">
        <v>8314</v>
      </c>
      <c r="R4029" t="s">
        <v>8315</v>
      </c>
      <c r="S4029" s="17">
        <f t="shared" si="312"/>
        <v>42768.97084490741</v>
      </c>
      <c r="T4029" s="17">
        <f t="shared" si="313"/>
        <v>42789.041666666672</v>
      </c>
      <c r="U4029" s="25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7">
        <f t="shared" si="311"/>
        <v>51</v>
      </c>
      <c r="P4030" t="s">
        <v>8269</v>
      </c>
      <c r="Q4030" s="13" t="s">
        <v>8314</v>
      </c>
      <c r="R4030" t="s">
        <v>8315</v>
      </c>
      <c r="S4030" s="17">
        <f t="shared" si="312"/>
        <v>41765.938657407409</v>
      </c>
      <c r="T4030" s="17">
        <f t="shared" si="313"/>
        <v>41795.938657407409</v>
      </c>
      <c r="U4030" s="25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7">
        <f t="shared" si="311"/>
        <v>0</v>
      </c>
      <c r="P4031" t="s">
        <v>8269</v>
      </c>
      <c r="Q4031" s="13" t="s">
        <v>8314</v>
      </c>
      <c r="R4031" t="s">
        <v>8315</v>
      </c>
      <c r="S4031" s="17">
        <f t="shared" si="312"/>
        <v>42322.025115740747</v>
      </c>
      <c r="T4031" s="17">
        <f t="shared" si="313"/>
        <v>42352.025115740747</v>
      </c>
      <c r="U4031" s="25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7">
        <f t="shared" si="311"/>
        <v>66.67</v>
      </c>
      <c r="P4032" t="s">
        <v>8269</v>
      </c>
      <c r="Q4032" s="13" t="s">
        <v>8314</v>
      </c>
      <c r="R4032" t="s">
        <v>8315</v>
      </c>
      <c r="S4032" s="17">
        <f t="shared" si="312"/>
        <v>42374.655081018514</v>
      </c>
      <c r="T4032" s="17">
        <f t="shared" si="313"/>
        <v>42403.784027777772</v>
      </c>
      <c r="U4032" s="25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7">
        <f t="shared" si="311"/>
        <v>0</v>
      </c>
      <c r="P4033" t="s">
        <v>8269</v>
      </c>
      <c r="Q4033" s="13" t="s">
        <v>8314</v>
      </c>
      <c r="R4033" t="s">
        <v>8315</v>
      </c>
      <c r="S4033" s="17">
        <f t="shared" si="312"/>
        <v>41941.585231481484</v>
      </c>
      <c r="T4033" s="17">
        <f t="shared" si="313"/>
        <v>41991.626898148148</v>
      </c>
      <c r="U4033" s="25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7">
        <f t="shared" ref="O4034:O4097" si="316">IFERROR(ROUND(E4034/M4034,2),0)</f>
        <v>59</v>
      </c>
      <c r="P4034" t="s">
        <v>8269</v>
      </c>
      <c r="Q4034" s="13" t="s">
        <v>8314</v>
      </c>
      <c r="R4034" t="s">
        <v>8315</v>
      </c>
      <c r="S4034" s="17">
        <f t="shared" si="312"/>
        <v>42293.809212962966</v>
      </c>
      <c r="T4034" s="17">
        <f t="shared" si="313"/>
        <v>42353.85087962963</v>
      </c>
      <c r="U4034" s="25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7">
        <f t="shared" si="316"/>
        <v>65.34</v>
      </c>
      <c r="P4035" t="s">
        <v>8269</v>
      </c>
      <c r="Q4035" s="13" t="s">
        <v>8314</v>
      </c>
      <c r="R4035" t="s">
        <v>8315</v>
      </c>
      <c r="S4035" s="17">
        <f t="shared" ref="S4035:S4098" si="317">(((K4035/60)/60)/24)+DATE(1970,1,1)</f>
        <v>42614.268796296295</v>
      </c>
      <c r="T4035" s="17">
        <f t="shared" ref="T4035:T4098" si="318">(((J4035/60)/60)/24)+DATE(1970,1,1)</f>
        <v>42645.375</v>
      </c>
      <c r="U4035" s="25">
        <f t="shared" si="314"/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7">
        <f t="shared" si="316"/>
        <v>100</v>
      </c>
      <c r="P4036" t="s">
        <v>8269</v>
      </c>
      <c r="Q4036" s="13" t="s">
        <v>8314</v>
      </c>
      <c r="R4036" t="s">
        <v>8315</v>
      </c>
      <c r="S4036" s="17">
        <f t="shared" si="317"/>
        <v>42067.947337962964</v>
      </c>
      <c r="T4036" s="17">
        <f t="shared" si="318"/>
        <v>42097.905671296292</v>
      </c>
      <c r="U4036" s="25">
        <f t="shared" ref="U4036:U4099" si="319">YEAR(S4036)</f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7">
        <f t="shared" si="316"/>
        <v>147.4</v>
      </c>
      <c r="P4037" t="s">
        <v>8269</v>
      </c>
      <c r="Q4037" s="13" t="s">
        <v>8314</v>
      </c>
      <c r="R4037" t="s">
        <v>8315</v>
      </c>
      <c r="S4037" s="17">
        <f t="shared" si="317"/>
        <v>41903.882951388885</v>
      </c>
      <c r="T4037" s="17">
        <f t="shared" si="318"/>
        <v>41933.882951388885</v>
      </c>
      <c r="U4037" s="25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7">
        <f t="shared" si="316"/>
        <v>166.06</v>
      </c>
      <c r="P4038" t="s">
        <v>8269</v>
      </c>
      <c r="Q4038" s="13" t="s">
        <v>8314</v>
      </c>
      <c r="R4038" t="s">
        <v>8315</v>
      </c>
      <c r="S4038" s="17">
        <f t="shared" si="317"/>
        <v>41804.937083333331</v>
      </c>
      <c r="T4038" s="17">
        <f t="shared" si="318"/>
        <v>41821.9375</v>
      </c>
      <c r="U4038" s="25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7">
        <f t="shared" si="316"/>
        <v>40</v>
      </c>
      <c r="P4039" t="s">
        <v>8269</v>
      </c>
      <c r="Q4039" s="13" t="s">
        <v>8314</v>
      </c>
      <c r="R4039" t="s">
        <v>8315</v>
      </c>
      <c r="S4039" s="17">
        <f t="shared" si="317"/>
        <v>42497.070775462969</v>
      </c>
      <c r="T4039" s="17">
        <f t="shared" si="318"/>
        <v>42514.600694444445</v>
      </c>
      <c r="U4039" s="25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7">
        <f t="shared" si="316"/>
        <v>75.25</v>
      </c>
      <c r="P4040" t="s">
        <v>8269</v>
      </c>
      <c r="Q4040" s="13" t="s">
        <v>8314</v>
      </c>
      <c r="R4040" t="s">
        <v>8315</v>
      </c>
      <c r="S4040" s="17">
        <f t="shared" si="317"/>
        <v>41869.798726851855</v>
      </c>
      <c r="T4040" s="17">
        <f t="shared" si="318"/>
        <v>41929.798726851855</v>
      </c>
      <c r="U4040" s="25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7">
        <f t="shared" si="316"/>
        <v>60</v>
      </c>
      <c r="P4041" t="s">
        <v>8269</v>
      </c>
      <c r="Q4041" s="13" t="s">
        <v>8314</v>
      </c>
      <c r="R4041" t="s">
        <v>8315</v>
      </c>
      <c r="S4041" s="17">
        <f t="shared" si="317"/>
        <v>42305.670914351853</v>
      </c>
      <c r="T4041" s="17">
        <f t="shared" si="318"/>
        <v>42339.249305555553</v>
      </c>
      <c r="U4041" s="25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7">
        <f t="shared" si="316"/>
        <v>1250</v>
      </c>
      <c r="P4042" t="s">
        <v>8269</v>
      </c>
      <c r="Q4042" s="13" t="s">
        <v>8314</v>
      </c>
      <c r="R4042" t="s">
        <v>8315</v>
      </c>
      <c r="S4042" s="17">
        <f t="shared" si="317"/>
        <v>42144.231527777782</v>
      </c>
      <c r="T4042" s="17">
        <f t="shared" si="318"/>
        <v>42203.125</v>
      </c>
      <c r="U4042" s="25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7">
        <f t="shared" si="316"/>
        <v>10.5</v>
      </c>
      <c r="P4043" t="s">
        <v>8269</v>
      </c>
      <c r="Q4043" s="13" t="s">
        <v>8314</v>
      </c>
      <c r="R4043" t="s">
        <v>8315</v>
      </c>
      <c r="S4043" s="17">
        <f t="shared" si="317"/>
        <v>42559.474004629628</v>
      </c>
      <c r="T4043" s="17">
        <f t="shared" si="318"/>
        <v>42619.474004629628</v>
      </c>
      <c r="U4043" s="25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7">
        <f t="shared" si="316"/>
        <v>7</v>
      </c>
      <c r="P4044" t="s">
        <v>8269</v>
      </c>
      <c r="Q4044" s="13" t="s">
        <v>8314</v>
      </c>
      <c r="R4044" t="s">
        <v>8315</v>
      </c>
      <c r="S4044" s="17">
        <f t="shared" si="317"/>
        <v>41995.084074074075</v>
      </c>
      <c r="T4044" s="17">
        <f t="shared" si="318"/>
        <v>42024.802777777775</v>
      </c>
      <c r="U4044" s="25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7">
        <f t="shared" si="316"/>
        <v>0</v>
      </c>
      <c r="P4045" t="s">
        <v>8269</v>
      </c>
      <c r="Q4045" s="13" t="s">
        <v>8314</v>
      </c>
      <c r="R4045" t="s">
        <v>8315</v>
      </c>
      <c r="S4045" s="17">
        <f t="shared" si="317"/>
        <v>41948.957465277781</v>
      </c>
      <c r="T4045" s="17">
        <f t="shared" si="318"/>
        <v>41963.957465277781</v>
      </c>
      <c r="U4045" s="2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7">
        <f t="shared" si="316"/>
        <v>56.25</v>
      </c>
      <c r="P4046" t="s">
        <v>8269</v>
      </c>
      <c r="Q4046" s="13" t="s">
        <v>8314</v>
      </c>
      <c r="R4046" t="s">
        <v>8315</v>
      </c>
      <c r="S4046" s="17">
        <f t="shared" si="317"/>
        <v>42074.219699074078</v>
      </c>
      <c r="T4046" s="17">
        <f t="shared" si="318"/>
        <v>42104.208333333328</v>
      </c>
      <c r="U4046" s="25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7">
        <f t="shared" si="316"/>
        <v>1</v>
      </c>
      <c r="P4047" t="s">
        <v>8269</v>
      </c>
      <c r="Q4047" s="13" t="s">
        <v>8314</v>
      </c>
      <c r="R4047" t="s">
        <v>8315</v>
      </c>
      <c r="S4047" s="17">
        <f t="shared" si="317"/>
        <v>41842.201261574075</v>
      </c>
      <c r="T4047" s="17">
        <f t="shared" si="318"/>
        <v>41872.201261574075</v>
      </c>
      <c r="U4047" s="25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7">
        <f t="shared" si="316"/>
        <v>38.33</v>
      </c>
      <c r="P4048" t="s">
        <v>8269</v>
      </c>
      <c r="Q4048" s="13" t="s">
        <v>8314</v>
      </c>
      <c r="R4048" t="s">
        <v>8315</v>
      </c>
      <c r="S4048" s="17">
        <f t="shared" si="317"/>
        <v>41904.650578703702</v>
      </c>
      <c r="T4048" s="17">
        <f t="shared" si="318"/>
        <v>41934.650578703702</v>
      </c>
      <c r="U4048" s="25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7">
        <f t="shared" si="316"/>
        <v>27.5</v>
      </c>
      <c r="P4049" t="s">
        <v>8269</v>
      </c>
      <c r="Q4049" s="13" t="s">
        <v>8314</v>
      </c>
      <c r="R4049" t="s">
        <v>8315</v>
      </c>
      <c r="S4049" s="17">
        <f t="shared" si="317"/>
        <v>41991.022488425922</v>
      </c>
      <c r="T4049" s="17">
        <f t="shared" si="318"/>
        <v>42015.041666666672</v>
      </c>
      <c r="U4049" s="25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7">
        <f t="shared" si="316"/>
        <v>32.979999999999997</v>
      </c>
      <c r="P4050" t="s">
        <v>8269</v>
      </c>
      <c r="Q4050" s="13" t="s">
        <v>8314</v>
      </c>
      <c r="R4050" t="s">
        <v>8315</v>
      </c>
      <c r="S4050" s="17">
        <f t="shared" si="317"/>
        <v>42436.509108796294</v>
      </c>
      <c r="T4050" s="17">
        <f t="shared" si="318"/>
        <v>42471.467442129629</v>
      </c>
      <c r="U4050" s="25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7">
        <f t="shared" si="316"/>
        <v>16</v>
      </c>
      <c r="P4051" t="s">
        <v>8269</v>
      </c>
      <c r="Q4051" s="13" t="s">
        <v>8314</v>
      </c>
      <c r="R4051" t="s">
        <v>8315</v>
      </c>
      <c r="S4051" s="17">
        <f t="shared" si="317"/>
        <v>42169.958506944444</v>
      </c>
      <c r="T4051" s="17">
        <f t="shared" si="318"/>
        <v>42199.958506944444</v>
      </c>
      <c r="U4051" s="25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7">
        <f t="shared" si="316"/>
        <v>1</v>
      </c>
      <c r="P4052" t="s">
        <v>8269</v>
      </c>
      <c r="Q4052" s="13" t="s">
        <v>8314</v>
      </c>
      <c r="R4052" t="s">
        <v>8315</v>
      </c>
      <c r="S4052" s="17">
        <f t="shared" si="317"/>
        <v>41905.636469907404</v>
      </c>
      <c r="T4052" s="17">
        <f t="shared" si="318"/>
        <v>41935.636469907404</v>
      </c>
      <c r="U4052" s="25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7">
        <f t="shared" si="316"/>
        <v>0</v>
      </c>
      <c r="P4053" t="s">
        <v>8269</v>
      </c>
      <c r="Q4053" s="13" t="s">
        <v>8314</v>
      </c>
      <c r="R4053" t="s">
        <v>8315</v>
      </c>
      <c r="S4053" s="17">
        <f t="shared" si="317"/>
        <v>41761.810150462967</v>
      </c>
      <c r="T4053" s="17">
        <f t="shared" si="318"/>
        <v>41768.286805555559</v>
      </c>
      <c r="U4053" s="25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7">
        <f t="shared" si="316"/>
        <v>86.62</v>
      </c>
      <c r="P4054" t="s">
        <v>8269</v>
      </c>
      <c r="Q4054" s="13" t="s">
        <v>8314</v>
      </c>
      <c r="R4054" t="s">
        <v>8315</v>
      </c>
      <c r="S4054" s="17">
        <f t="shared" si="317"/>
        <v>41865.878657407404</v>
      </c>
      <c r="T4054" s="17">
        <f t="shared" si="318"/>
        <v>41925.878657407404</v>
      </c>
      <c r="U4054" s="25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7">
        <f t="shared" si="316"/>
        <v>55</v>
      </c>
      <c r="P4055" t="s">
        <v>8269</v>
      </c>
      <c r="Q4055" s="13" t="s">
        <v>8314</v>
      </c>
      <c r="R4055" t="s">
        <v>8315</v>
      </c>
      <c r="S4055" s="17">
        <f t="shared" si="317"/>
        <v>41928.690138888887</v>
      </c>
      <c r="T4055" s="17">
        <f t="shared" si="318"/>
        <v>41958.833333333328</v>
      </c>
      <c r="U4055" s="2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7">
        <f t="shared" si="316"/>
        <v>0</v>
      </c>
      <c r="P4056" t="s">
        <v>8269</v>
      </c>
      <c r="Q4056" s="13" t="s">
        <v>8314</v>
      </c>
      <c r="R4056" t="s">
        <v>8315</v>
      </c>
      <c r="S4056" s="17">
        <f t="shared" si="317"/>
        <v>42613.841261574074</v>
      </c>
      <c r="T4056" s="17">
        <f t="shared" si="318"/>
        <v>42644.166666666672</v>
      </c>
      <c r="U4056" s="25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7">
        <f t="shared" si="316"/>
        <v>41.95</v>
      </c>
      <c r="P4057" t="s">
        <v>8269</v>
      </c>
      <c r="Q4057" s="13" t="s">
        <v>8314</v>
      </c>
      <c r="R4057" t="s">
        <v>8315</v>
      </c>
      <c r="S4057" s="17">
        <f t="shared" si="317"/>
        <v>41779.648506944446</v>
      </c>
      <c r="T4057" s="17">
        <f t="shared" si="318"/>
        <v>41809.648506944446</v>
      </c>
      <c r="U4057" s="25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7">
        <f t="shared" si="316"/>
        <v>88.33</v>
      </c>
      <c r="P4058" t="s">
        <v>8269</v>
      </c>
      <c r="Q4058" s="13" t="s">
        <v>8314</v>
      </c>
      <c r="R4058" t="s">
        <v>8315</v>
      </c>
      <c r="S4058" s="17">
        <f t="shared" si="317"/>
        <v>42534.933321759265</v>
      </c>
      <c r="T4058" s="17">
        <f t="shared" si="318"/>
        <v>42554.832638888889</v>
      </c>
      <c r="U4058" s="25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7">
        <f t="shared" si="316"/>
        <v>129.16999999999999</v>
      </c>
      <c r="P4059" t="s">
        <v>8269</v>
      </c>
      <c r="Q4059" s="13" t="s">
        <v>8314</v>
      </c>
      <c r="R4059" t="s">
        <v>8315</v>
      </c>
      <c r="S4059" s="17">
        <f t="shared" si="317"/>
        <v>42310.968518518523</v>
      </c>
      <c r="T4059" s="17">
        <f t="shared" si="318"/>
        <v>42333.958333333328</v>
      </c>
      <c r="U4059" s="25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7">
        <f t="shared" si="316"/>
        <v>23.75</v>
      </c>
      <c r="P4060" t="s">
        <v>8269</v>
      </c>
      <c r="Q4060" s="13" t="s">
        <v>8314</v>
      </c>
      <c r="R4060" t="s">
        <v>8315</v>
      </c>
      <c r="S4060" s="17">
        <f t="shared" si="317"/>
        <v>42446.060694444444</v>
      </c>
      <c r="T4060" s="17">
        <f t="shared" si="318"/>
        <v>42461.165972222225</v>
      </c>
      <c r="U4060" s="25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7">
        <f t="shared" si="316"/>
        <v>35.71</v>
      </c>
      <c r="P4061" t="s">
        <v>8269</v>
      </c>
      <c r="Q4061" s="13" t="s">
        <v>8314</v>
      </c>
      <c r="R4061" t="s">
        <v>8315</v>
      </c>
      <c r="S4061" s="17">
        <f t="shared" si="317"/>
        <v>41866.640648148146</v>
      </c>
      <c r="T4061" s="17">
        <f t="shared" si="318"/>
        <v>41898.125</v>
      </c>
      <c r="U4061" s="25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7">
        <f t="shared" si="316"/>
        <v>57</v>
      </c>
      <c r="P4062" t="s">
        <v>8269</v>
      </c>
      <c r="Q4062" s="13" t="s">
        <v>8314</v>
      </c>
      <c r="R4062" t="s">
        <v>8315</v>
      </c>
      <c r="S4062" s="17">
        <f t="shared" si="317"/>
        <v>41779.695092592592</v>
      </c>
      <c r="T4062" s="17">
        <f t="shared" si="318"/>
        <v>41813.666666666664</v>
      </c>
      <c r="U4062" s="25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7">
        <f t="shared" si="316"/>
        <v>0</v>
      </c>
      <c r="P4063" t="s">
        <v>8269</v>
      </c>
      <c r="Q4063" s="13" t="s">
        <v>8314</v>
      </c>
      <c r="R4063" t="s">
        <v>8315</v>
      </c>
      <c r="S4063" s="17">
        <f t="shared" si="317"/>
        <v>42421.141469907408</v>
      </c>
      <c r="T4063" s="17">
        <f t="shared" si="318"/>
        <v>42481.099803240737</v>
      </c>
      <c r="U4063" s="25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7">
        <f t="shared" si="316"/>
        <v>163.33000000000001</v>
      </c>
      <c r="P4064" t="s">
        <v>8269</v>
      </c>
      <c r="Q4064" s="13" t="s">
        <v>8314</v>
      </c>
      <c r="R4064" t="s">
        <v>8315</v>
      </c>
      <c r="S4064" s="17">
        <f t="shared" si="317"/>
        <v>42523.739212962959</v>
      </c>
      <c r="T4064" s="17">
        <f t="shared" si="318"/>
        <v>42553.739212962959</v>
      </c>
      <c r="U4064" s="25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7">
        <f t="shared" si="316"/>
        <v>15</v>
      </c>
      <c r="P4065" t="s">
        <v>8269</v>
      </c>
      <c r="Q4065" s="13" t="s">
        <v>8314</v>
      </c>
      <c r="R4065" t="s">
        <v>8315</v>
      </c>
      <c r="S4065" s="17">
        <f t="shared" si="317"/>
        <v>41787.681527777779</v>
      </c>
      <c r="T4065" s="17">
        <f t="shared" si="318"/>
        <v>41817.681527777779</v>
      </c>
      <c r="U4065" s="2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7">
        <f t="shared" si="316"/>
        <v>64.17</v>
      </c>
      <c r="P4066" t="s">
        <v>8269</v>
      </c>
      <c r="Q4066" s="13" t="s">
        <v>8314</v>
      </c>
      <c r="R4066" t="s">
        <v>8315</v>
      </c>
      <c r="S4066" s="17">
        <f t="shared" si="317"/>
        <v>42093.588263888887</v>
      </c>
      <c r="T4066" s="17">
        <f t="shared" si="318"/>
        <v>42123.588263888887</v>
      </c>
      <c r="U4066" s="25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7">
        <f t="shared" si="316"/>
        <v>6.75</v>
      </c>
      <c r="P4067" t="s">
        <v>8269</v>
      </c>
      <c r="Q4067" s="13" t="s">
        <v>8314</v>
      </c>
      <c r="R4067" t="s">
        <v>8315</v>
      </c>
      <c r="S4067" s="17">
        <f t="shared" si="317"/>
        <v>41833.951516203706</v>
      </c>
      <c r="T4067" s="17">
        <f t="shared" si="318"/>
        <v>41863.951516203706</v>
      </c>
      <c r="U4067" s="25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7">
        <f t="shared" si="316"/>
        <v>25</v>
      </c>
      <c r="P4068" t="s">
        <v>8269</v>
      </c>
      <c r="Q4068" s="13" t="s">
        <v>8314</v>
      </c>
      <c r="R4068" t="s">
        <v>8315</v>
      </c>
      <c r="S4068" s="17">
        <f t="shared" si="317"/>
        <v>42479.039212962962</v>
      </c>
      <c r="T4068" s="17">
        <f t="shared" si="318"/>
        <v>42509.039212962962</v>
      </c>
      <c r="U4068" s="25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7">
        <f t="shared" si="316"/>
        <v>179.12</v>
      </c>
      <c r="P4069" t="s">
        <v>8269</v>
      </c>
      <c r="Q4069" s="13" t="s">
        <v>8314</v>
      </c>
      <c r="R4069" t="s">
        <v>8315</v>
      </c>
      <c r="S4069" s="17">
        <f t="shared" si="317"/>
        <v>42235.117476851854</v>
      </c>
      <c r="T4069" s="17">
        <f t="shared" si="318"/>
        <v>42275.117476851854</v>
      </c>
      <c r="U4069" s="25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7">
        <f t="shared" si="316"/>
        <v>34.950000000000003</v>
      </c>
      <c r="P4070" t="s">
        <v>8269</v>
      </c>
      <c r="Q4070" s="13" t="s">
        <v>8314</v>
      </c>
      <c r="R4070" t="s">
        <v>8315</v>
      </c>
      <c r="S4070" s="17">
        <f t="shared" si="317"/>
        <v>42718.963599537034</v>
      </c>
      <c r="T4070" s="17">
        <f t="shared" si="318"/>
        <v>42748.961805555555</v>
      </c>
      <c r="U4070" s="25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7">
        <f t="shared" si="316"/>
        <v>33.08</v>
      </c>
      <c r="P4071" t="s">
        <v>8269</v>
      </c>
      <c r="Q4071" s="13" t="s">
        <v>8314</v>
      </c>
      <c r="R4071" t="s">
        <v>8315</v>
      </c>
      <c r="S4071" s="17">
        <f t="shared" si="317"/>
        <v>42022.661527777775</v>
      </c>
      <c r="T4071" s="17">
        <f t="shared" si="318"/>
        <v>42063.5</v>
      </c>
      <c r="U4071" s="25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7">
        <f t="shared" si="316"/>
        <v>27.5</v>
      </c>
      <c r="P4072" t="s">
        <v>8269</v>
      </c>
      <c r="Q4072" s="13" t="s">
        <v>8314</v>
      </c>
      <c r="R4072" t="s">
        <v>8315</v>
      </c>
      <c r="S4072" s="17">
        <f t="shared" si="317"/>
        <v>42031.666898148149</v>
      </c>
      <c r="T4072" s="17">
        <f t="shared" si="318"/>
        <v>42064.125</v>
      </c>
      <c r="U4072" s="25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7">
        <f t="shared" si="316"/>
        <v>0</v>
      </c>
      <c r="P4073" t="s">
        <v>8269</v>
      </c>
      <c r="Q4073" s="13" t="s">
        <v>8314</v>
      </c>
      <c r="R4073" t="s">
        <v>8315</v>
      </c>
      <c r="S4073" s="17">
        <f t="shared" si="317"/>
        <v>42700.804756944446</v>
      </c>
      <c r="T4073" s="17">
        <f t="shared" si="318"/>
        <v>42730.804756944446</v>
      </c>
      <c r="U4073" s="25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7">
        <f t="shared" si="316"/>
        <v>2</v>
      </c>
      <c r="P4074" t="s">
        <v>8269</v>
      </c>
      <c r="Q4074" s="13" t="s">
        <v>8314</v>
      </c>
      <c r="R4074" t="s">
        <v>8315</v>
      </c>
      <c r="S4074" s="17">
        <f t="shared" si="317"/>
        <v>41812.77443287037</v>
      </c>
      <c r="T4074" s="17">
        <f t="shared" si="318"/>
        <v>41872.77443287037</v>
      </c>
      <c r="U4074" s="25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7">
        <f t="shared" si="316"/>
        <v>18.5</v>
      </c>
      <c r="P4075" t="s">
        <v>8269</v>
      </c>
      <c r="Q4075" s="13" t="s">
        <v>8314</v>
      </c>
      <c r="R4075" t="s">
        <v>8315</v>
      </c>
      <c r="S4075" s="17">
        <f t="shared" si="317"/>
        <v>42078.34520833334</v>
      </c>
      <c r="T4075" s="17">
        <f t="shared" si="318"/>
        <v>42133.166666666672</v>
      </c>
      <c r="U4075" s="2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7">
        <f t="shared" si="316"/>
        <v>35</v>
      </c>
      <c r="P4076" t="s">
        <v>8269</v>
      </c>
      <c r="Q4076" s="13" t="s">
        <v>8314</v>
      </c>
      <c r="R4076" t="s">
        <v>8315</v>
      </c>
      <c r="S4076" s="17">
        <f t="shared" si="317"/>
        <v>42283.552951388891</v>
      </c>
      <c r="T4076" s="17">
        <f t="shared" si="318"/>
        <v>42313.594618055555</v>
      </c>
      <c r="U4076" s="25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7">
        <f t="shared" si="316"/>
        <v>44.31</v>
      </c>
      <c r="P4077" t="s">
        <v>8269</v>
      </c>
      <c r="Q4077" s="13" t="s">
        <v>8314</v>
      </c>
      <c r="R4077" t="s">
        <v>8315</v>
      </c>
      <c r="S4077" s="17">
        <f t="shared" si="317"/>
        <v>41779.045937499999</v>
      </c>
      <c r="T4077" s="17">
        <f t="shared" si="318"/>
        <v>41820.727777777778</v>
      </c>
      <c r="U4077" s="25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7">
        <f t="shared" si="316"/>
        <v>0</v>
      </c>
      <c r="P4078" t="s">
        <v>8269</v>
      </c>
      <c r="Q4078" s="13" t="s">
        <v>8314</v>
      </c>
      <c r="R4078" t="s">
        <v>8315</v>
      </c>
      <c r="S4078" s="17">
        <f t="shared" si="317"/>
        <v>41905.795706018522</v>
      </c>
      <c r="T4078" s="17">
        <f t="shared" si="318"/>
        <v>41933.82708333333</v>
      </c>
      <c r="U4078" s="25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7">
        <f t="shared" si="316"/>
        <v>222.5</v>
      </c>
      <c r="P4079" t="s">
        <v>8269</v>
      </c>
      <c r="Q4079" s="13" t="s">
        <v>8314</v>
      </c>
      <c r="R4079" t="s">
        <v>8315</v>
      </c>
      <c r="S4079" s="17">
        <f t="shared" si="317"/>
        <v>42695.7105787037</v>
      </c>
      <c r="T4079" s="17">
        <f t="shared" si="318"/>
        <v>42725.7105787037</v>
      </c>
      <c r="U4079" s="25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7">
        <f t="shared" si="316"/>
        <v>0</v>
      </c>
      <c r="P4080" t="s">
        <v>8269</v>
      </c>
      <c r="Q4080" s="13" t="s">
        <v>8314</v>
      </c>
      <c r="R4080" t="s">
        <v>8315</v>
      </c>
      <c r="S4080" s="17">
        <f t="shared" si="317"/>
        <v>42732.787523148145</v>
      </c>
      <c r="T4080" s="17">
        <f t="shared" si="318"/>
        <v>42762.787523148145</v>
      </c>
      <c r="U4080" s="25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7">
        <f t="shared" si="316"/>
        <v>5</v>
      </c>
      <c r="P4081" t="s">
        <v>8269</v>
      </c>
      <c r="Q4081" s="13" t="s">
        <v>8314</v>
      </c>
      <c r="R4081" t="s">
        <v>8315</v>
      </c>
      <c r="S4081" s="17">
        <f t="shared" si="317"/>
        <v>42510.938900462963</v>
      </c>
      <c r="T4081" s="17">
        <f t="shared" si="318"/>
        <v>42540.938900462963</v>
      </c>
      <c r="U4081" s="25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7">
        <f t="shared" si="316"/>
        <v>0</v>
      </c>
      <c r="P4082" t="s">
        <v>8269</v>
      </c>
      <c r="Q4082" s="13" t="s">
        <v>8314</v>
      </c>
      <c r="R4082" t="s">
        <v>8315</v>
      </c>
      <c r="S4082" s="17">
        <f t="shared" si="317"/>
        <v>42511.698101851856</v>
      </c>
      <c r="T4082" s="17">
        <f t="shared" si="318"/>
        <v>42535.787500000006</v>
      </c>
      <c r="U4082" s="25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7">
        <f t="shared" si="316"/>
        <v>29.17</v>
      </c>
      <c r="P4083" t="s">
        <v>8269</v>
      </c>
      <c r="Q4083" s="13" t="s">
        <v>8314</v>
      </c>
      <c r="R4083" t="s">
        <v>8315</v>
      </c>
      <c r="S4083" s="17">
        <f t="shared" si="317"/>
        <v>42041.581307870365</v>
      </c>
      <c r="T4083" s="17">
        <f t="shared" si="318"/>
        <v>42071.539641203708</v>
      </c>
      <c r="U4083" s="25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7">
        <f t="shared" si="316"/>
        <v>1.5</v>
      </c>
      <c r="P4084" t="s">
        <v>8269</v>
      </c>
      <c r="Q4084" s="13" t="s">
        <v>8314</v>
      </c>
      <c r="R4084" t="s">
        <v>8315</v>
      </c>
      <c r="S4084" s="17">
        <f t="shared" si="317"/>
        <v>42307.189270833333</v>
      </c>
      <c r="T4084" s="17">
        <f t="shared" si="318"/>
        <v>42322.958333333328</v>
      </c>
      <c r="U4084" s="25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7">
        <f t="shared" si="316"/>
        <v>126.5</v>
      </c>
      <c r="P4085" t="s">
        <v>8269</v>
      </c>
      <c r="Q4085" s="13" t="s">
        <v>8314</v>
      </c>
      <c r="R4085" t="s">
        <v>8315</v>
      </c>
      <c r="S4085" s="17">
        <f t="shared" si="317"/>
        <v>42353.761759259258</v>
      </c>
      <c r="T4085" s="17">
        <f t="shared" si="318"/>
        <v>42383.761759259258</v>
      </c>
      <c r="U4085" s="2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7">
        <f t="shared" si="316"/>
        <v>10</v>
      </c>
      <c r="P4086" t="s">
        <v>8269</v>
      </c>
      <c r="Q4086" s="13" t="s">
        <v>8314</v>
      </c>
      <c r="R4086" t="s">
        <v>8315</v>
      </c>
      <c r="S4086" s="17">
        <f t="shared" si="317"/>
        <v>42622.436412037037</v>
      </c>
      <c r="T4086" s="17">
        <f t="shared" si="318"/>
        <v>42652.436412037037</v>
      </c>
      <c r="U4086" s="25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7">
        <f t="shared" si="316"/>
        <v>10</v>
      </c>
      <c r="P4087" t="s">
        <v>8269</v>
      </c>
      <c r="Q4087" s="13" t="s">
        <v>8314</v>
      </c>
      <c r="R4087" t="s">
        <v>8315</v>
      </c>
      <c r="S4087" s="17">
        <f t="shared" si="317"/>
        <v>42058.603877314818</v>
      </c>
      <c r="T4087" s="17">
        <f t="shared" si="318"/>
        <v>42087.165972222225</v>
      </c>
      <c r="U4087" s="25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7">
        <f t="shared" si="316"/>
        <v>9.4</v>
      </c>
      <c r="P4088" t="s">
        <v>8269</v>
      </c>
      <c r="Q4088" s="13" t="s">
        <v>8314</v>
      </c>
      <c r="R4088" t="s">
        <v>8315</v>
      </c>
      <c r="S4088" s="17">
        <f t="shared" si="317"/>
        <v>42304.940960648149</v>
      </c>
      <c r="T4088" s="17">
        <f t="shared" si="318"/>
        <v>42329.166666666672</v>
      </c>
      <c r="U4088" s="25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7">
        <f t="shared" si="316"/>
        <v>0</v>
      </c>
      <c r="P4089" t="s">
        <v>8269</v>
      </c>
      <c r="Q4089" s="13" t="s">
        <v>8314</v>
      </c>
      <c r="R4089" t="s">
        <v>8315</v>
      </c>
      <c r="S4089" s="17">
        <f t="shared" si="317"/>
        <v>42538.742893518516</v>
      </c>
      <c r="T4089" s="17">
        <f t="shared" si="318"/>
        <v>42568.742893518516</v>
      </c>
      <c r="U4089" s="25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7">
        <f t="shared" si="316"/>
        <v>72</v>
      </c>
      <c r="P4090" t="s">
        <v>8269</v>
      </c>
      <c r="Q4090" s="13" t="s">
        <v>8314</v>
      </c>
      <c r="R4090" t="s">
        <v>8315</v>
      </c>
      <c r="S4090" s="17">
        <f t="shared" si="317"/>
        <v>41990.612546296295</v>
      </c>
      <c r="T4090" s="17">
        <f t="shared" si="318"/>
        <v>42020.434722222228</v>
      </c>
      <c r="U4090" s="25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7">
        <f t="shared" si="316"/>
        <v>30</v>
      </c>
      <c r="P4091" t="s">
        <v>8269</v>
      </c>
      <c r="Q4091" s="13" t="s">
        <v>8314</v>
      </c>
      <c r="R4091" t="s">
        <v>8315</v>
      </c>
      <c r="S4091" s="17">
        <f t="shared" si="317"/>
        <v>42122.732499999998</v>
      </c>
      <c r="T4091" s="17">
        <f t="shared" si="318"/>
        <v>42155.732638888891</v>
      </c>
      <c r="U4091" s="25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7">
        <f t="shared" si="316"/>
        <v>10.67</v>
      </c>
      <c r="P4092" t="s">
        <v>8269</v>
      </c>
      <c r="Q4092" s="13" t="s">
        <v>8314</v>
      </c>
      <c r="R4092" t="s">
        <v>8315</v>
      </c>
      <c r="S4092" s="17">
        <f t="shared" si="317"/>
        <v>42209.67288194444</v>
      </c>
      <c r="T4092" s="17">
        <f t="shared" si="318"/>
        <v>42223.625</v>
      </c>
      <c r="U4092" s="25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7">
        <f t="shared" si="316"/>
        <v>25.5</v>
      </c>
      <c r="P4093" t="s">
        <v>8269</v>
      </c>
      <c r="Q4093" s="13" t="s">
        <v>8314</v>
      </c>
      <c r="R4093" t="s">
        <v>8315</v>
      </c>
      <c r="S4093" s="17">
        <f t="shared" si="317"/>
        <v>41990.506377314814</v>
      </c>
      <c r="T4093" s="17">
        <f t="shared" si="318"/>
        <v>42020.506377314814</v>
      </c>
      <c r="U4093" s="25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7">
        <f t="shared" si="316"/>
        <v>20</v>
      </c>
      <c r="P4094" t="s">
        <v>8269</v>
      </c>
      <c r="Q4094" s="13" t="s">
        <v>8314</v>
      </c>
      <c r="R4094" t="s">
        <v>8315</v>
      </c>
      <c r="S4094" s="17">
        <f t="shared" si="317"/>
        <v>42039.194988425923</v>
      </c>
      <c r="T4094" s="17">
        <f t="shared" si="318"/>
        <v>42099.153321759266</v>
      </c>
      <c r="U4094" s="25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7">
        <f t="shared" si="316"/>
        <v>15</v>
      </c>
      <c r="P4095" t="s">
        <v>8269</v>
      </c>
      <c r="Q4095" s="13" t="s">
        <v>8314</v>
      </c>
      <c r="R4095" t="s">
        <v>8315</v>
      </c>
      <c r="S4095" s="17">
        <f t="shared" si="317"/>
        <v>42178.815891203703</v>
      </c>
      <c r="T4095" s="17">
        <f t="shared" si="318"/>
        <v>42238.815891203703</v>
      </c>
      <c r="U4095" s="2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7">
        <f t="shared" si="316"/>
        <v>91.25</v>
      </c>
      <c r="P4096" t="s">
        <v>8269</v>
      </c>
      <c r="Q4096" s="13" t="s">
        <v>8314</v>
      </c>
      <c r="R4096" t="s">
        <v>8315</v>
      </c>
      <c r="S4096" s="17">
        <f t="shared" si="317"/>
        <v>41890.086805555555</v>
      </c>
      <c r="T4096" s="17">
        <f t="shared" si="318"/>
        <v>41934.207638888889</v>
      </c>
      <c r="U4096" s="25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7">
        <f t="shared" si="316"/>
        <v>800</v>
      </c>
      <c r="P4097" t="s">
        <v>8269</v>
      </c>
      <c r="Q4097" s="13" t="s">
        <v>8314</v>
      </c>
      <c r="R4097" t="s">
        <v>8315</v>
      </c>
      <c r="S4097" s="17">
        <f t="shared" si="317"/>
        <v>42693.031828703708</v>
      </c>
      <c r="T4097" s="17">
        <f t="shared" si="318"/>
        <v>42723.031828703708</v>
      </c>
      <c r="U4097" s="25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 t="shared" ref="F4098:F4115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7">
        <f t="shared" ref="O4098:O4115" si="321">IFERROR(ROUND(E4098/M4098,2),0)</f>
        <v>80</v>
      </c>
      <c r="P4098" t="s">
        <v>8269</v>
      </c>
      <c r="Q4098" s="13" t="s">
        <v>8314</v>
      </c>
      <c r="R4098" t="s">
        <v>8315</v>
      </c>
      <c r="S4098" s="17">
        <f t="shared" si="317"/>
        <v>42750.530312499999</v>
      </c>
      <c r="T4098" s="17">
        <f t="shared" si="318"/>
        <v>42794.368749999994</v>
      </c>
      <c r="U4098" s="25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7">
        <f t="shared" si="321"/>
        <v>0</v>
      </c>
      <c r="P4099" t="s">
        <v>8269</v>
      </c>
      <c r="Q4099" s="13" t="s">
        <v>8314</v>
      </c>
      <c r="R4099" t="s">
        <v>8315</v>
      </c>
      <c r="S4099" s="17">
        <f t="shared" ref="S4099:S4115" si="322">(((K4099/60)/60)/24)+DATE(1970,1,1)</f>
        <v>42344.824502314819</v>
      </c>
      <c r="T4099" s="17">
        <f t="shared" ref="T4099:T4115" si="323">(((J4099/60)/60)/24)+DATE(1970,1,1)</f>
        <v>42400.996527777781</v>
      </c>
      <c r="U4099" s="25">
        <f t="shared" si="319"/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7">
        <f t="shared" si="321"/>
        <v>0</v>
      </c>
      <c r="P4100" t="s">
        <v>8269</v>
      </c>
      <c r="Q4100" s="13" t="s">
        <v>8314</v>
      </c>
      <c r="R4100" t="s">
        <v>8315</v>
      </c>
      <c r="S4100" s="17">
        <f t="shared" si="322"/>
        <v>42495.722187499996</v>
      </c>
      <c r="T4100" s="17">
        <f t="shared" si="323"/>
        <v>42525.722187499996</v>
      </c>
      <c r="U4100" s="25">
        <f t="shared" ref="U4100:U4115" si="324">YEAR(S4100)</f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7">
        <f t="shared" si="321"/>
        <v>50</v>
      </c>
      <c r="P4101" t="s">
        <v>8269</v>
      </c>
      <c r="Q4101" s="13" t="s">
        <v>8314</v>
      </c>
      <c r="R4101" t="s">
        <v>8315</v>
      </c>
      <c r="S4101" s="17">
        <f t="shared" si="322"/>
        <v>42570.850381944445</v>
      </c>
      <c r="T4101" s="17">
        <f t="shared" si="323"/>
        <v>42615.850381944445</v>
      </c>
      <c r="U4101" s="25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7">
        <f t="shared" si="321"/>
        <v>0</v>
      </c>
      <c r="P4102" t="s">
        <v>8269</v>
      </c>
      <c r="Q4102" s="13" t="s">
        <v>8314</v>
      </c>
      <c r="R4102" t="s">
        <v>8315</v>
      </c>
      <c r="S4102" s="17">
        <f t="shared" si="322"/>
        <v>41927.124884259261</v>
      </c>
      <c r="T4102" s="17">
        <f t="shared" si="323"/>
        <v>41937.124884259261</v>
      </c>
      <c r="U4102" s="25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7">
        <f t="shared" si="321"/>
        <v>0</v>
      </c>
      <c r="P4103" t="s">
        <v>8269</v>
      </c>
      <c r="Q4103" s="13" t="s">
        <v>8314</v>
      </c>
      <c r="R4103" t="s">
        <v>8315</v>
      </c>
      <c r="S4103" s="17">
        <f t="shared" si="322"/>
        <v>42730.903726851851</v>
      </c>
      <c r="T4103" s="17">
        <f t="shared" si="323"/>
        <v>42760.903726851851</v>
      </c>
      <c r="U4103" s="25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7">
        <f t="shared" si="321"/>
        <v>22.83</v>
      </c>
      <c r="P4104" t="s">
        <v>8269</v>
      </c>
      <c r="Q4104" s="13" t="s">
        <v>8314</v>
      </c>
      <c r="R4104" t="s">
        <v>8315</v>
      </c>
      <c r="S4104" s="17">
        <f t="shared" si="322"/>
        <v>42475.848067129627</v>
      </c>
      <c r="T4104" s="17">
        <f t="shared" si="323"/>
        <v>42505.848067129627</v>
      </c>
      <c r="U4104" s="25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7">
        <f t="shared" si="321"/>
        <v>16.670000000000002</v>
      </c>
      <c r="P4105" t="s">
        <v>8269</v>
      </c>
      <c r="Q4105" s="13" t="s">
        <v>8314</v>
      </c>
      <c r="R4105" t="s">
        <v>8315</v>
      </c>
      <c r="S4105" s="17">
        <f t="shared" si="322"/>
        <v>42188.83293981482</v>
      </c>
      <c r="T4105" s="17">
        <f t="shared" si="323"/>
        <v>42242.772222222222</v>
      </c>
      <c r="U4105" s="2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7">
        <f t="shared" si="321"/>
        <v>45.79</v>
      </c>
      <c r="P4106" t="s">
        <v>8269</v>
      </c>
      <c r="Q4106" s="13" t="s">
        <v>8314</v>
      </c>
      <c r="R4106" t="s">
        <v>8315</v>
      </c>
      <c r="S4106" s="17">
        <f t="shared" si="322"/>
        <v>42640.278171296297</v>
      </c>
      <c r="T4106" s="17">
        <f t="shared" si="323"/>
        <v>42670.278171296297</v>
      </c>
      <c r="U4106" s="25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7">
        <f t="shared" si="321"/>
        <v>383.33</v>
      </c>
      <c r="P4107" t="s">
        <v>8269</v>
      </c>
      <c r="Q4107" s="13" t="s">
        <v>8314</v>
      </c>
      <c r="R4107" t="s">
        <v>8315</v>
      </c>
      <c r="S4107" s="17">
        <f t="shared" si="322"/>
        <v>42697.010520833333</v>
      </c>
      <c r="T4107" s="17">
        <f t="shared" si="323"/>
        <v>42730.010520833333</v>
      </c>
      <c r="U4107" s="25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7">
        <f t="shared" si="321"/>
        <v>106.97</v>
      </c>
      <c r="P4108" t="s">
        <v>8269</v>
      </c>
      <c r="Q4108" s="13" t="s">
        <v>8314</v>
      </c>
      <c r="R4108" t="s">
        <v>8315</v>
      </c>
      <c r="S4108" s="17">
        <f t="shared" si="322"/>
        <v>42053.049375000002</v>
      </c>
      <c r="T4108" s="17">
        <f t="shared" si="323"/>
        <v>42096.041666666672</v>
      </c>
      <c r="U4108" s="25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7">
        <f t="shared" si="321"/>
        <v>10.25</v>
      </c>
      <c r="P4109" t="s">
        <v>8269</v>
      </c>
      <c r="Q4109" s="13" t="s">
        <v>8314</v>
      </c>
      <c r="R4109" t="s">
        <v>8315</v>
      </c>
      <c r="S4109" s="17">
        <f t="shared" si="322"/>
        <v>41883.916678240741</v>
      </c>
      <c r="T4109" s="17">
        <f t="shared" si="323"/>
        <v>41906.916678240741</v>
      </c>
      <c r="U4109" s="25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7">
        <f t="shared" si="321"/>
        <v>59</v>
      </c>
      <c r="P4110" t="s">
        <v>8269</v>
      </c>
      <c r="Q4110" s="13" t="s">
        <v>8314</v>
      </c>
      <c r="R4110" t="s">
        <v>8315</v>
      </c>
      <c r="S4110" s="17">
        <f t="shared" si="322"/>
        <v>42767.031678240746</v>
      </c>
      <c r="T4110" s="17">
        <f t="shared" si="323"/>
        <v>42797.208333333328</v>
      </c>
      <c r="U4110" s="25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7">
        <f t="shared" si="321"/>
        <v>0</v>
      </c>
      <c r="P4111" t="s">
        <v>8269</v>
      </c>
      <c r="Q4111" s="13" t="s">
        <v>8314</v>
      </c>
      <c r="R4111" t="s">
        <v>8315</v>
      </c>
      <c r="S4111" s="17">
        <f t="shared" si="322"/>
        <v>42307.539398148147</v>
      </c>
      <c r="T4111" s="17">
        <f t="shared" si="323"/>
        <v>42337.581064814818</v>
      </c>
      <c r="U4111" s="25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7">
        <f t="shared" si="321"/>
        <v>14.33</v>
      </c>
      <c r="P4112" t="s">
        <v>8269</v>
      </c>
      <c r="Q4112" s="13" t="s">
        <v>8314</v>
      </c>
      <c r="R4112" t="s">
        <v>8315</v>
      </c>
      <c r="S4112" s="17">
        <f t="shared" si="322"/>
        <v>42512.626747685179</v>
      </c>
      <c r="T4112" s="17">
        <f t="shared" si="323"/>
        <v>42572.626747685179</v>
      </c>
      <c r="U4112" s="25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7">
        <f t="shared" si="321"/>
        <v>15.67</v>
      </c>
      <c r="P4113" t="s">
        <v>8269</v>
      </c>
      <c r="Q4113" s="13" t="s">
        <v>8314</v>
      </c>
      <c r="R4113" t="s">
        <v>8315</v>
      </c>
      <c r="S4113" s="17">
        <f t="shared" si="322"/>
        <v>42029.135879629626</v>
      </c>
      <c r="T4113" s="17">
        <f t="shared" si="323"/>
        <v>42059.135879629626</v>
      </c>
      <c r="U4113" s="25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7">
        <f t="shared" si="321"/>
        <v>1</v>
      </c>
      <c r="P4114" t="s">
        <v>8269</v>
      </c>
      <c r="Q4114" s="13" t="s">
        <v>8314</v>
      </c>
      <c r="R4114" t="s">
        <v>8315</v>
      </c>
      <c r="S4114" s="17">
        <f t="shared" si="322"/>
        <v>42400.946597222224</v>
      </c>
      <c r="T4114" s="17">
        <f t="shared" si="323"/>
        <v>42428</v>
      </c>
      <c r="U4114" s="25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7">
        <f t="shared" si="321"/>
        <v>1</v>
      </c>
      <c r="P4115" t="s">
        <v>8269</v>
      </c>
      <c r="Q4115" s="13" t="s">
        <v>8314</v>
      </c>
      <c r="R4115" t="s">
        <v>8315</v>
      </c>
      <c r="S4115" s="17">
        <f t="shared" si="322"/>
        <v>42358.573182870372</v>
      </c>
      <c r="T4115" s="17">
        <f t="shared" si="323"/>
        <v>42377.273611111115</v>
      </c>
      <c r="U4115" s="25">
        <f t="shared" si="324"/>
        <v>2015</v>
      </c>
    </row>
  </sheetData>
  <autoFilter ref="A1:R4115" xr:uid="{00000000-0001-0000-0000-000000000000}">
    <filterColumn colId="16">
      <filters>
        <filter val="film &amp; video"/>
      </filters>
    </filterColumn>
    <sortState xmlns:xlrd2="http://schemas.microsoft.com/office/spreadsheetml/2017/richdata2" ref="A2:R521">
      <sortCondition ref="A1:A4115"/>
    </sortState>
  </autoFilter>
  <conditionalFormatting sqref="G1:G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E332-FBEC-4A60-95C2-473B433C89A0}">
  <dimension ref="A1:F6"/>
  <sheetViews>
    <sheetView zoomScaleNormal="100" workbookViewId="0">
      <selection activeCell="A29" sqref="A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A446-6E0B-42AF-B231-CAF15E422A45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878A-33F5-41E2-B067-0EC414128486}">
  <dimension ref="A1:G31"/>
  <sheetViews>
    <sheetView workbookViewId="0">
      <selection activeCell="D28" sqref="D28"/>
    </sheetView>
  </sheetViews>
  <sheetFormatPr defaultRowHeight="15" x14ac:dyDescent="0.25"/>
  <cols>
    <col min="1" max="1" width="35.42578125" bestFit="1" customWidth="1"/>
    <col min="2" max="2" width="128.42578125" bestFit="1" customWidth="1"/>
    <col min="3" max="4" width="10.5703125" bestFit="1" customWidth="1"/>
    <col min="5" max="5" width="12.14062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15.7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Kickstarter!B:O, 14, FALSE)</f>
        <v>51.79</v>
      </c>
      <c r="F2">
        <f>VLOOKUP(A2, Kickstarter!B:O, 12, FALSE)</f>
        <v>39</v>
      </c>
    </row>
    <row r="3" spans="1:6" ht="15.75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Kickstarter!B:O, 14, FALSE)</f>
        <v>36.07</v>
      </c>
      <c r="F3">
        <f>VLOOKUP(A3, Kickstarter!B:O, 12, FALSE)</f>
        <v>56</v>
      </c>
    </row>
    <row r="4" spans="1:6" ht="15.75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Kickstarter!B:O, 14, FALSE)</f>
        <v>33.03</v>
      </c>
      <c r="F4">
        <f>VLOOKUP(A4, Kickstarter!B:O, 12, FALSE)</f>
        <v>78</v>
      </c>
    </row>
    <row r="5" spans="1:6" ht="15.7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Kickstarter!B:O, 14, FALSE)</f>
        <v>44.92</v>
      </c>
      <c r="F5">
        <f>VLOOKUP(A5, Kickstarter!B:O, 12, FALSE)</f>
        <v>26</v>
      </c>
    </row>
    <row r="6" spans="1:6" ht="15.75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Kickstarter!B:O, 14, FALSE)</f>
        <v>36.61</v>
      </c>
      <c r="F6">
        <f>VLOOKUP(A6, Kickstarter!B:O, 12, FALSE)</f>
        <v>113</v>
      </c>
    </row>
    <row r="21" spans="6:7" x14ac:dyDescent="0.25">
      <c r="F21">
        <v>46</v>
      </c>
    </row>
    <row r="22" spans="6:7" x14ac:dyDescent="0.25">
      <c r="F22">
        <v>47</v>
      </c>
    </row>
    <row r="23" spans="6:7" x14ac:dyDescent="0.25">
      <c r="F23">
        <v>48</v>
      </c>
    </row>
    <row r="24" spans="6:7" x14ac:dyDescent="0.25">
      <c r="F24">
        <v>49</v>
      </c>
    </row>
    <row r="25" spans="6:7" x14ac:dyDescent="0.25">
      <c r="F25">
        <v>50</v>
      </c>
    </row>
    <row r="26" spans="6:7" x14ac:dyDescent="0.25">
      <c r="F26">
        <v>51</v>
      </c>
    </row>
    <row r="27" spans="6:7" x14ac:dyDescent="0.25">
      <c r="F27">
        <v>52</v>
      </c>
    </row>
    <row r="28" spans="6:7" x14ac:dyDescent="0.25">
      <c r="F28">
        <v>53</v>
      </c>
    </row>
    <row r="29" spans="6:7" x14ac:dyDescent="0.25">
      <c r="F29">
        <v>54</v>
      </c>
    </row>
    <row r="31" spans="6:7" x14ac:dyDescent="0.25">
      <c r="G31">
        <f>AVERAGE(F20:F30)</f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63FA-7D2F-4243-98E9-14E7DCC19C75}">
  <dimension ref="A1:H14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  <col min="6" max="6" width="25" bestFit="1" customWidth="1"/>
    <col min="7" max="7" width="10.140625" bestFit="1" customWidth="1"/>
  </cols>
  <sheetData>
    <row r="1" spans="1:8" x14ac:dyDescent="0.25">
      <c r="A1" t="s">
        <v>8390</v>
      </c>
      <c r="B1" t="s">
        <v>8387</v>
      </c>
      <c r="C1" t="s">
        <v>8388</v>
      </c>
      <c r="F1" t="s">
        <v>8391</v>
      </c>
      <c r="G1" t="s">
        <v>8387</v>
      </c>
      <c r="H1" t="s">
        <v>8388</v>
      </c>
    </row>
    <row r="2" spans="1:8" x14ac:dyDescent="0.25">
      <c r="A2" t="s">
        <v>8384</v>
      </c>
      <c r="B2" s="21" t="e">
        <f>AVERAGE(#REF!)</f>
        <v>#REF!</v>
      </c>
      <c r="C2" s="21" t="e">
        <f>AVERAGE(#REF!)</f>
        <v>#REF!</v>
      </c>
      <c r="F2" t="s">
        <v>8384</v>
      </c>
      <c r="G2" s="21" t="e">
        <f>AVERAGE(#REF!)</f>
        <v>#REF!</v>
      </c>
      <c r="H2" s="21" t="e">
        <f>AVERAGE(#REF!)</f>
        <v>#REF!</v>
      </c>
    </row>
    <row r="3" spans="1:8" x14ac:dyDescent="0.25">
      <c r="A3" t="s">
        <v>8385</v>
      </c>
      <c r="B3" s="21" t="e">
        <f>MEDIAN(#REF!)</f>
        <v>#REF!</v>
      </c>
      <c r="C3" s="21" t="e">
        <f>MEDIAN(#REF!)</f>
        <v>#REF!</v>
      </c>
      <c r="F3" t="s">
        <v>8385</v>
      </c>
      <c r="G3" s="21" t="e">
        <f>MEDIAN(#REF!)</f>
        <v>#REF!</v>
      </c>
      <c r="H3" s="21" t="e">
        <f>MEDIAN(#REF!)</f>
        <v>#REF!</v>
      </c>
    </row>
    <row r="4" spans="1:8" x14ac:dyDescent="0.25">
      <c r="A4" t="s">
        <v>8392</v>
      </c>
      <c r="B4" s="21" t="e">
        <f>_xlfn.STDEV.P(#REF!)</f>
        <v>#REF!</v>
      </c>
      <c r="C4" s="21" t="e">
        <f>_xlfn.STDEV.P(#REF!)</f>
        <v>#REF!</v>
      </c>
      <c r="F4" t="s">
        <v>8392</v>
      </c>
      <c r="G4" s="21" t="e">
        <f>_xlfn.STDEV.P(#REF!)</f>
        <v>#REF!</v>
      </c>
      <c r="H4" s="21" t="e">
        <f>_xlfn.STDEV.P(#REF!)</f>
        <v>#REF!</v>
      </c>
    </row>
    <row r="5" spans="1:8" x14ac:dyDescent="0.25">
      <c r="A5" t="s">
        <v>8393</v>
      </c>
      <c r="B5" s="21" t="e">
        <f>_xlfn.QUARTILE.EXC(#REF!, 3)</f>
        <v>#REF!</v>
      </c>
      <c r="C5" s="21" t="e">
        <f>_xlfn.QUARTILE.EXC(#REF!, 3)</f>
        <v>#REF!</v>
      </c>
      <c r="F5" t="s">
        <v>8393</v>
      </c>
      <c r="G5" s="21" t="e">
        <f>_xlfn.QUARTILE.EXC(#REF!, 3)</f>
        <v>#REF!</v>
      </c>
      <c r="H5" s="21" t="e">
        <f>_xlfn.QUARTILE.EXC(#REF!,3)</f>
        <v>#REF!</v>
      </c>
    </row>
    <row r="6" spans="1:8" x14ac:dyDescent="0.25">
      <c r="A6" t="s">
        <v>8394</v>
      </c>
      <c r="B6" s="21" t="e">
        <f>_xlfn.QUARTILE.EXC(#REF!, 1)</f>
        <v>#REF!</v>
      </c>
      <c r="C6" s="21" t="e">
        <f>_xlfn.QUARTILE.EXC(#REF!, 1)</f>
        <v>#REF!</v>
      </c>
      <c r="F6" t="s">
        <v>8394</v>
      </c>
      <c r="G6" s="21" t="e">
        <f>_xlfn.QUARTILE.EXC(#REF!, 1)</f>
        <v>#REF!</v>
      </c>
      <c r="H6" s="21" t="e">
        <f>_xlfn.QUARTILE.EXC(#REF!, 1)</f>
        <v>#REF!</v>
      </c>
    </row>
    <row r="7" spans="1:8" x14ac:dyDescent="0.25">
      <c r="A7" t="s">
        <v>8395</v>
      </c>
      <c r="B7" s="21" t="e">
        <f>B5-B6</f>
        <v>#REF!</v>
      </c>
      <c r="C7" s="21" t="e">
        <f>C5-C6</f>
        <v>#REF!</v>
      </c>
      <c r="F7" t="s">
        <v>8395</v>
      </c>
      <c r="G7" s="21" t="e">
        <f>G5-G6</f>
        <v>#REF!</v>
      </c>
      <c r="H7" s="21" t="e">
        <f>H5-H6</f>
        <v>#REF!</v>
      </c>
    </row>
    <row r="8" spans="1:8" x14ac:dyDescent="0.25">
      <c r="B8" s="21"/>
      <c r="C8" s="21"/>
      <c r="G8" s="21"/>
      <c r="H8" s="21"/>
    </row>
    <row r="9" spans="1:8" x14ac:dyDescent="0.25">
      <c r="A9" t="s">
        <v>8386</v>
      </c>
      <c r="B9" s="21" t="e">
        <f>AVERAGE(#REF!)</f>
        <v>#REF!</v>
      </c>
      <c r="C9" s="21" t="e">
        <f>AVERAGE(#REF!)</f>
        <v>#REF!</v>
      </c>
      <c r="F9" t="s">
        <v>8386</v>
      </c>
      <c r="G9" s="21" t="e">
        <f>AVERAGE(#REF!)</f>
        <v>#REF!</v>
      </c>
      <c r="H9" s="21" t="e">
        <f>AVERAGE(#REF!)</f>
        <v>#REF!</v>
      </c>
    </row>
    <row r="10" spans="1:8" x14ac:dyDescent="0.25">
      <c r="A10" t="s">
        <v>8389</v>
      </c>
      <c r="B10" s="21" t="e">
        <f>MEDIAN(#REF!)</f>
        <v>#REF!</v>
      </c>
      <c r="C10" s="21" t="e">
        <f>MEDIAN(#REF!)</f>
        <v>#REF!</v>
      </c>
      <c r="F10" t="s">
        <v>8389</v>
      </c>
      <c r="G10" s="21" t="e">
        <f>MEDIAN(#REF!)</f>
        <v>#REF!</v>
      </c>
      <c r="H10" s="21" t="e">
        <f>MEDIAN(#REF!)</f>
        <v>#REF!</v>
      </c>
    </row>
    <row r="11" spans="1:8" x14ac:dyDescent="0.25">
      <c r="A11" t="s">
        <v>8392</v>
      </c>
      <c r="B11" s="21" t="e">
        <f>_xlfn.STDEV.P(#REF!)</f>
        <v>#REF!</v>
      </c>
      <c r="C11" s="21" t="e">
        <f>_xlfn.STDEV.P(#REF!)</f>
        <v>#REF!</v>
      </c>
      <c r="F11" t="s">
        <v>8392</v>
      </c>
      <c r="G11" s="21" t="e">
        <f>_xlfn.STDEV.P(#REF!)</f>
        <v>#REF!</v>
      </c>
      <c r="H11" s="21" t="e">
        <f>_xlfn.STDEV.P(#REF!)</f>
        <v>#REF!</v>
      </c>
    </row>
    <row r="12" spans="1:8" x14ac:dyDescent="0.25">
      <c r="A12" t="s">
        <v>8393</v>
      </c>
      <c r="B12" s="21" t="e">
        <f>_xlfn.QUARTILE.EXC(#REF!, 3)</f>
        <v>#REF!</v>
      </c>
      <c r="C12" s="21" t="e">
        <f>_xlfn.QUARTILE.EXC(#REF!, 3)</f>
        <v>#REF!</v>
      </c>
      <c r="F12" t="s">
        <v>8393</v>
      </c>
      <c r="G12" s="21" t="e">
        <f>_xlfn.QUARTILE.EXC(#REF!, 3)</f>
        <v>#REF!</v>
      </c>
      <c r="H12" s="21" t="e">
        <f>_xlfn.QUARTILE.EXC(#REF!,3)</f>
        <v>#REF!</v>
      </c>
    </row>
    <row r="13" spans="1:8" x14ac:dyDescent="0.25">
      <c r="A13" t="s">
        <v>8394</v>
      </c>
      <c r="B13" s="21" t="e">
        <f>_xlfn.QUARTILE.EXC(#REF!, 1)</f>
        <v>#REF!</v>
      </c>
      <c r="C13" s="21" t="e">
        <f>_xlfn.QUARTILE.EXC(#REF!, 1)</f>
        <v>#REF!</v>
      </c>
      <c r="F13" t="s">
        <v>8394</v>
      </c>
      <c r="G13" s="21" t="e">
        <f>_xlfn.QUARTILE.EXC(#REF!, 1)</f>
        <v>#REF!</v>
      </c>
      <c r="H13" s="21" t="e">
        <f>_xlfn.QUARTILE.EXC(#REF!, 1)</f>
        <v>#REF!</v>
      </c>
    </row>
    <row r="14" spans="1:8" x14ac:dyDescent="0.25">
      <c r="A14" t="s">
        <v>8395</v>
      </c>
      <c r="B14" s="21" t="e">
        <f>B12-B13</f>
        <v>#REF!</v>
      </c>
      <c r="C14" s="21" t="e">
        <f>C12-C13</f>
        <v>#REF!</v>
      </c>
      <c r="F14" t="s">
        <v>8395</v>
      </c>
      <c r="G14" s="21" t="e">
        <f>G12-G13</f>
        <v>#REF!</v>
      </c>
      <c r="H14" s="21" t="e">
        <f>H12-H13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boyer</cp:lastModifiedBy>
  <dcterms:created xsi:type="dcterms:W3CDTF">2017-04-20T15:17:24Z</dcterms:created>
  <dcterms:modified xsi:type="dcterms:W3CDTF">2021-06-25T01:54:44Z</dcterms:modified>
</cp:coreProperties>
</file>