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4a19217a3956e/Documents/Excel/"/>
    </mc:Choice>
  </mc:AlternateContent>
  <xr:revisionPtr revIDLastSave="1" documentId="8_{D8482E3A-CC48-4FC8-B9A1-846238B866E4}" xr6:coauthVersionLast="45" xr6:coauthVersionMax="45" xr10:uidLastSave="{43475FF3-6903-4E40-B7E8-EC504EFCB34A}"/>
  <bookViews>
    <workbookView xWindow="-120" yWindow="-120" windowWidth="20730" windowHeight="11160" xr2:uid="{5422868C-9659-4F1C-96EA-96C4D6BFD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AC11" i="1"/>
  <c r="AB12" i="1"/>
  <c r="AC12" i="1"/>
  <c r="AB13" i="1"/>
  <c r="AC13" i="1"/>
  <c r="AB14" i="1"/>
  <c r="AC14" i="1"/>
  <c r="AC5" i="1"/>
  <c r="AC6" i="1"/>
  <c r="AC7" i="1"/>
  <c r="AC8" i="1"/>
  <c r="AC9" i="1"/>
  <c r="AC4" i="1"/>
  <c r="R11" i="1"/>
  <c r="R12" i="1"/>
  <c r="R13" i="1"/>
  <c r="R14" i="1"/>
  <c r="Y11" i="1"/>
  <c r="Z11" i="1"/>
  <c r="AA11" i="1"/>
  <c r="Y12" i="1"/>
  <c r="Z12" i="1"/>
  <c r="AA12" i="1"/>
  <c r="Y13" i="1"/>
  <c r="Z13" i="1"/>
  <c r="AA13" i="1"/>
  <c r="Y14" i="1"/>
  <c r="Z14" i="1"/>
  <c r="AA1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Z3" i="1"/>
  <c r="AA3" i="1" s="1"/>
  <c r="AB3" i="1" s="1"/>
  <c r="Y3" i="1"/>
  <c r="T12" i="1"/>
  <c r="U12" i="1"/>
  <c r="V12" i="1"/>
  <c r="W12" i="1"/>
  <c r="T13" i="1"/>
  <c r="U13" i="1"/>
  <c r="V13" i="1"/>
  <c r="W13" i="1"/>
  <c r="T14" i="1"/>
  <c r="U14" i="1"/>
  <c r="V14" i="1"/>
  <c r="W14" i="1"/>
  <c r="T11" i="1"/>
  <c r="U11" i="1"/>
  <c r="V11" i="1"/>
  <c r="W11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U3" i="1"/>
  <c r="V3" i="1" s="1"/>
  <c r="W3" i="1" s="1"/>
  <c r="T3" i="1"/>
  <c r="S5" i="1"/>
  <c r="S6" i="1"/>
  <c r="S7" i="1"/>
  <c r="S8" i="1"/>
  <c r="S9" i="1"/>
  <c r="S4" i="1"/>
  <c r="R3" i="1"/>
  <c r="R4" i="1"/>
  <c r="R5" i="1"/>
  <c r="R6" i="1"/>
  <c r="R7" i="1"/>
  <c r="R8" i="1"/>
  <c r="R9" i="1"/>
  <c r="O4" i="1"/>
  <c r="P4" i="1"/>
  <c r="Q4" i="1"/>
  <c r="O5" i="1"/>
  <c r="P5" i="1"/>
  <c r="P12" i="1" s="1"/>
  <c r="Q5" i="1"/>
  <c r="O6" i="1"/>
  <c r="P6" i="1"/>
  <c r="Q6" i="1"/>
  <c r="Q12" i="1" s="1"/>
  <c r="O7" i="1"/>
  <c r="P7" i="1"/>
  <c r="Q7" i="1"/>
  <c r="O8" i="1"/>
  <c r="P8" i="1"/>
  <c r="Q8" i="1"/>
  <c r="O9" i="1"/>
  <c r="P9" i="1"/>
  <c r="Q9" i="1"/>
  <c r="N5" i="1"/>
  <c r="N6" i="1"/>
  <c r="N7" i="1"/>
  <c r="N8" i="1"/>
  <c r="N9" i="1"/>
  <c r="N4" i="1"/>
  <c r="J11" i="1"/>
  <c r="J13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Q13" i="1"/>
  <c r="O3" i="1"/>
  <c r="P3" i="1" s="1"/>
  <c r="Q3" i="1" s="1"/>
  <c r="M9" i="1"/>
  <c r="M8" i="1"/>
  <c r="M7" i="1"/>
  <c r="M6" i="1"/>
  <c r="M5" i="1"/>
  <c r="M4" i="1"/>
  <c r="M11" i="1" s="1"/>
  <c r="L9" i="1"/>
  <c r="L8" i="1"/>
  <c r="L7" i="1"/>
  <c r="L6" i="1"/>
  <c r="L5" i="1"/>
  <c r="L4" i="1"/>
  <c r="L13" i="1" s="1"/>
  <c r="K9" i="1"/>
  <c r="K8" i="1"/>
  <c r="K7" i="1"/>
  <c r="K6" i="1"/>
  <c r="K5" i="1"/>
  <c r="K4" i="1"/>
  <c r="K11" i="1" s="1"/>
  <c r="J9" i="1"/>
  <c r="J8" i="1"/>
  <c r="J7" i="1"/>
  <c r="J6" i="1"/>
  <c r="J14" i="1" s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X8" i="1" s="1"/>
  <c r="I9" i="1"/>
  <c r="I4" i="1"/>
  <c r="D14" i="1"/>
  <c r="C14" i="1"/>
  <c r="D12" i="1"/>
  <c r="C12" i="1"/>
  <c r="D13" i="1"/>
  <c r="C13" i="1"/>
  <c r="D11" i="1"/>
  <c r="C11" i="1"/>
  <c r="X7" i="1" l="1"/>
  <c r="M12" i="1"/>
  <c r="P13" i="1"/>
  <c r="L14" i="1"/>
  <c r="L12" i="1"/>
  <c r="Q14" i="1"/>
  <c r="M14" i="1"/>
  <c r="O13" i="1"/>
  <c r="K14" i="1"/>
  <c r="K12" i="1"/>
  <c r="J12" i="1"/>
  <c r="Q11" i="1"/>
  <c r="P11" i="1"/>
  <c r="M13" i="1"/>
  <c r="L11" i="1"/>
  <c r="K13" i="1"/>
  <c r="O12" i="1"/>
  <c r="P14" i="1"/>
  <c r="O14" i="1"/>
  <c r="O11" i="1"/>
  <c r="N14" i="1"/>
  <c r="I14" i="1"/>
  <c r="N13" i="1"/>
  <c r="X6" i="1"/>
  <c r="X9" i="1"/>
  <c r="I11" i="1"/>
  <c r="X5" i="1"/>
  <c r="I12" i="1"/>
  <c r="X4" i="1"/>
  <c r="I13" i="1"/>
  <c r="N12" i="1"/>
  <c r="N11" i="1"/>
  <c r="X11" i="1" l="1"/>
  <c r="X14" i="1"/>
  <c r="X13" i="1"/>
  <c r="X12" i="1"/>
  <c r="S11" i="1"/>
  <c r="S13" i="1"/>
  <c r="S14" i="1"/>
  <c r="S12" i="1"/>
</calcChain>
</file>

<file path=xl/sharedStrings.xml><?xml version="1.0" encoding="utf-8"?>
<sst xmlns="http://schemas.openxmlformats.org/spreadsheetml/2006/main" count="26" uniqueCount="25">
  <si>
    <t>Employee Payroll</t>
  </si>
  <si>
    <t>Last Name</t>
  </si>
  <si>
    <t>First Name</t>
  </si>
  <si>
    <t>Hourly Wage</t>
  </si>
  <si>
    <t>Kern</t>
  </si>
  <si>
    <t>Jon</t>
  </si>
  <si>
    <t>Howard</t>
  </si>
  <si>
    <t>Smith</t>
  </si>
  <si>
    <t>Baker</t>
  </si>
  <si>
    <t>Velinda</t>
  </si>
  <si>
    <t>Glenda</t>
  </si>
  <si>
    <t>Ron</t>
  </si>
  <si>
    <t>Wendy</t>
  </si>
  <si>
    <t>Paul</t>
  </si>
  <si>
    <t>Hours Worked</t>
  </si>
  <si>
    <t>Pay</t>
  </si>
  <si>
    <t>Carnehan</t>
  </si>
  <si>
    <t>Karen</t>
  </si>
  <si>
    <t>Max</t>
  </si>
  <si>
    <t>Min</t>
  </si>
  <si>
    <t>Avg</t>
  </si>
  <si>
    <t>Total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</si>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</sst>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53F6-0A3B-428F-8F2C-7006DEAE8056}">
  <dimension ref="A1:AG16"/>
  <sheetViews>
    <sheetView tabSelected="1" topLeftCell="J1" zoomScale="85" zoomScaleNormal="85" workbookViewId="0">
      <selection activeCell="AC3" sqref="AC3"/>
    </sheetView>
  </sheetViews>
  <sheetFormatPr defaultRowHeight="15" x14ac:dyDescent="0.25"/>
  <cols>
    <col min="1" max="1" width="17.7109375" customWidth="1"/>
    <col min="2" max="2" width="14.85546875" customWidth="1"/>
    <col min="3" max="3" width="13.42578125" customWidth="1"/>
    <col min="4" max="4" width="13.140625" customWidth="1"/>
    <col min="5" max="5" width="9" customWidth="1"/>
    <col min="6" max="6" width="8.85546875" customWidth="1"/>
    <col min="7" max="7" width="9.5703125" customWidth="1"/>
    <col min="8" max="8" width="8.85546875" customWidth="1"/>
    <col min="9" max="9" width="16.140625" customWidth="1"/>
    <col min="10" max="10" width="8.42578125" customWidth="1"/>
    <col min="11" max="11" width="8.7109375" customWidth="1"/>
    <col min="12" max="12" width="6.5703125" customWidth="1"/>
    <col min="13" max="13" width="7.85546875" customWidth="1"/>
    <col min="14" max="18" width="12" customWidth="1"/>
    <col min="19" max="19" width="16.28515625" customWidth="1"/>
    <col min="20" max="20" width="8" customWidth="1"/>
    <col min="21" max="21" width="9.7109375" customWidth="1"/>
    <col min="22" max="22" width="10.140625" customWidth="1"/>
    <col min="23" max="23" width="8.7109375" customWidth="1"/>
    <col min="24" max="26" width="11.85546875" customWidth="1"/>
    <col min="27" max="27" width="10.42578125" customWidth="1"/>
    <col min="28" max="28" width="11.85546875" hidden="1" customWidth="1"/>
    <col min="29" max="33" width="18.140625" customWidth="1"/>
  </cols>
  <sheetData>
    <row r="1" spans="1:33" x14ac:dyDescent="0.25">
      <c r="A1" t="s">
        <v>0</v>
      </c>
    </row>
    <row r="2" spans="1:33" x14ac:dyDescent="0.25">
      <c r="D2" t="s">
        <v>14</v>
      </c>
      <c r="I2" t="s">
        <v>22</v>
      </c>
      <c r="N2" t="s">
        <v>15</v>
      </c>
      <c r="S2" t="s">
        <v>23</v>
      </c>
      <c r="X2" t="s">
        <v>21</v>
      </c>
      <c r="AC2" t="s">
        <v>24</v>
      </c>
    </row>
    <row r="3" spans="1:33" x14ac:dyDescent="0.25">
      <c r="A3" t="s">
        <v>1</v>
      </c>
      <c r="B3" t="s">
        <v>2</v>
      </c>
      <c r="C3" t="s">
        <v>3</v>
      </c>
      <c r="D3" s="7">
        <v>44197</v>
      </c>
      <c r="E3" s="7">
        <f>D3+7</f>
        <v>44204</v>
      </c>
      <c r="F3" s="7">
        <f t="shared" ref="F3:G3" si="0">E3+7</f>
        <v>44211</v>
      </c>
      <c r="G3" s="7">
        <f t="shared" si="0"/>
        <v>44218</v>
      </c>
      <c r="H3" s="7">
        <f>G3+7</f>
        <v>44225</v>
      </c>
      <c r="I3" s="9">
        <v>44197</v>
      </c>
      <c r="J3" s="9">
        <f>I3+7</f>
        <v>44204</v>
      </c>
      <c r="K3" s="9">
        <f t="shared" ref="K3:M3" si="1">J3+7</f>
        <v>44211</v>
      </c>
      <c r="L3" s="9">
        <f t="shared" si="1"/>
        <v>44218</v>
      </c>
      <c r="M3" s="9">
        <f t="shared" si="1"/>
        <v>44225</v>
      </c>
      <c r="N3" s="11">
        <v>44197</v>
      </c>
      <c r="O3" s="11">
        <f>N3+7</f>
        <v>44204</v>
      </c>
      <c r="P3" s="11">
        <f t="shared" ref="P3:Q3" si="2">O3+7</f>
        <v>44211</v>
      </c>
      <c r="Q3" s="11">
        <f>P3+7</f>
        <v>44218</v>
      </c>
      <c r="R3" s="11">
        <f>Q3+7</f>
        <v>44225</v>
      </c>
      <c r="S3" s="13">
        <v>44197</v>
      </c>
      <c r="T3" s="13">
        <f>7+S3</f>
        <v>44204</v>
      </c>
      <c r="U3" s="13">
        <f t="shared" ref="U3:W3" si="3">7+T3</f>
        <v>44211</v>
      </c>
      <c r="V3" s="13">
        <f t="shared" si="3"/>
        <v>44218</v>
      </c>
      <c r="W3" s="13">
        <f t="shared" si="3"/>
        <v>44225</v>
      </c>
      <c r="X3" s="15">
        <v>44197</v>
      </c>
      <c r="Y3" s="15">
        <f>7+X3</f>
        <v>44204</v>
      </c>
      <c r="Z3" s="15">
        <f t="shared" ref="Z3:AB3" si="4">7+Y3</f>
        <v>44211</v>
      </c>
      <c r="AA3" s="15">
        <f t="shared" si="4"/>
        <v>44218</v>
      </c>
      <c r="AB3" s="15">
        <f t="shared" si="4"/>
        <v>44225</v>
      </c>
      <c r="AC3" s="6"/>
      <c r="AD3" s="6"/>
      <c r="AE3" s="6"/>
      <c r="AF3" s="6"/>
      <c r="AG3" s="6"/>
    </row>
    <row r="4" spans="1:33" x14ac:dyDescent="0.25">
      <c r="A4" t="s">
        <v>16</v>
      </c>
      <c r="B4" t="s">
        <v>17</v>
      </c>
      <c r="C4" s="2">
        <v>17.5</v>
      </c>
      <c r="D4" s="8">
        <v>33</v>
      </c>
      <c r="E4" s="8">
        <v>40</v>
      </c>
      <c r="F4" s="8">
        <v>42</v>
      </c>
      <c r="G4" s="8">
        <v>21</v>
      </c>
      <c r="H4" s="8">
        <v>44</v>
      </c>
      <c r="I4" s="10">
        <f>IF(D4&gt;40, D4-40, 0)</f>
        <v>0</v>
      </c>
      <c r="J4" s="10">
        <f>IF(E4&gt;40, E4-40, 0)</f>
        <v>0</v>
      </c>
      <c r="K4" s="10">
        <f>IF(F4&gt;40, F4-40, 0)</f>
        <v>2</v>
      </c>
      <c r="L4" s="10">
        <f>IF(G4&gt;40, G4-40, 0)</f>
        <v>0</v>
      </c>
      <c r="M4" s="10">
        <f>IF(H4&gt;40, H4-40, 0)</f>
        <v>4</v>
      </c>
      <c r="N4" s="12">
        <f>$C4*D4</f>
        <v>577.5</v>
      </c>
      <c r="O4" s="12">
        <f t="shared" ref="O4:Q9" si="5">$C4*E4</f>
        <v>700</v>
      </c>
      <c r="P4" s="12">
        <f t="shared" si="5"/>
        <v>735</v>
      </c>
      <c r="Q4" s="12">
        <f>$C4*G4</f>
        <v>367.5</v>
      </c>
      <c r="R4" s="12">
        <f>$C4*H4</f>
        <v>770</v>
      </c>
      <c r="S4" s="14">
        <f>$C4*0.5*I4</f>
        <v>0</v>
      </c>
      <c r="T4" s="14">
        <f t="shared" ref="T4:W9" si="6">$C4*0.5*J4</f>
        <v>0</v>
      </c>
      <c r="U4" s="14">
        <f t="shared" si="6"/>
        <v>17.5</v>
      </c>
      <c r="V4" s="14">
        <f t="shared" si="6"/>
        <v>0</v>
      </c>
      <c r="W4" s="14">
        <f t="shared" si="6"/>
        <v>35</v>
      </c>
      <c r="X4" s="16">
        <f>N4+S4</f>
        <v>577.5</v>
      </c>
      <c r="Y4" s="16">
        <f t="shared" ref="Y4:AB9" si="7">O4+T4</f>
        <v>700</v>
      </c>
      <c r="Z4" s="16">
        <f t="shared" si="7"/>
        <v>752.5</v>
      </c>
      <c r="AA4" s="16">
        <f t="shared" si="7"/>
        <v>367.5</v>
      </c>
      <c r="AB4" s="16">
        <f t="shared" si="7"/>
        <v>805</v>
      </c>
      <c r="AC4" s="3">
        <f>SUM(X4:AA4)</f>
        <v>2397.5</v>
      </c>
      <c r="AD4" s="3"/>
      <c r="AE4" s="3"/>
      <c r="AF4" s="3"/>
      <c r="AG4" s="3"/>
    </row>
    <row r="5" spans="1:33" x14ac:dyDescent="0.25">
      <c r="A5" t="s">
        <v>4</v>
      </c>
      <c r="B5" t="s">
        <v>5</v>
      </c>
      <c r="C5" s="2">
        <v>15.9</v>
      </c>
      <c r="D5" s="8">
        <v>40</v>
      </c>
      <c r="E5" s="8">
        <v>45</v>
      </c>
      <c r="F5" s="8">
        <v>43</v>
      </c>
      <c r="G5" s="8">
        <v>40</v>
      </c>
      <c r="H5" s="8">
        <v>36</v>
      </c>
      <c r="I5" s="10">
        <f>IF(D5&gt;40, D5-40, 0)</f>
        <v>0</v>
      </c>
      <c r="J5" s="10">
        <f>IF(E5&gt;40, E5-40, 0)</f>
        <v>5</v>
      </c>
      <c r="K5" s="10">
        <f>IF(F5&gt;40, F5-40, 0)</f>
        <v>3</v>
      </c>
      <c r="L5" s="10">
        <f>IF(G5&gt;40, G5-40, 0)</f>
        <v>0</v>
      </c>
      <c r="M5" s="10">
        <f>IF(H5&gt;40, H5-40, 0)</f>
        <v>0</v>
      </c>
      <c r="N5" s="12">
        <f t="shared" ref="N5:N9" si="8">$C5*D5</f>
        <v>636</v>
      </c>
      <c r="O5" s="12">
        <f t="shared" si="5"/>
        <v>715.5</v>
      </c>
      <c r="P5" s="12">
        <f t="shared" si="5"/>
        <v>683.7</v>
      </c>
      <c r="Q5" s="12">
        <f>$C5*G5</f>
        <v>636</v>
      </c>
      <c r="R5" s="12">
        <f>$C5*H5</f>
        <v>572.4</v>
      </c>
      <c r="S5" s="14">
        <f t="shared" ref="S5:S9" si="9">$C5*0.5*I5</f>
        <v>0</v>
      </c>
      <c r="T5" s="14">
        <f t="shared" si="6"/>
        <v>39.75</v>
      </c>
      <c r="U5" s="14">
        <f t="shared" si="6"/>
        <v>23.85</v>
      </c>
      <c r="V5" s="14">
        <f t="shared" si="6"/>
        <v>0</v>
      </c>
      <c r="W5" s="14">
        <f t="shared" si="6"/>
        <v>0</v>
      </c>
      <c r="X5" s="16">
        <f t="shared" ref="X5:X9" si="10">N5+S5</f>
        <v>636</v>
      </c>
      <c r="Y5" s="16">
        <f t="shared" si="7"/>
        <v>755.25</v>
      </c>
      <c r="Z5" s="16">
        <f t="shared" si="7"/>
        <v>707.55000000000007</v>
      </c>
      <c r="AA5" s="16">
        <f t="shared" si="7"/>
        <v>636</v>
      </c>
      <c r="AB5" s="16">
        <f t="shared" si="7"/>
        <v>572.4</v>
      </c>
      <c r="AC5" s="3">
        <f t="shared" ref="AC5:AC9" si="11">SUM(X5:AA5)</f>
        <v>2734.8</v>
      </c>
      <c r="AD5" s="3"/>
      <c r="AE5" s="3"/>
      <c r="AF5" s="3"/>
      <c r="AG5" s="3"/>
    </row>
    <row r="6" spans="1:33" x14ac:dyDescent="0.25">
      <c r="A6" s="1" t="s">
        <v>6</v>
      </c>
      <c r="B6" t="s">
        <v>10</v>
      </c>
      <c r="C6" s="2">
        <v>10</v>
      </c>
      <c r="D6" s="8">
        <v>42</v>
      </c>
      <c r="E6" s="8">
        <v>36</v>
      </c>
      <c r="F6" s="8">
        <v>42</v>
      </c>
      <c r="G6" s="8">
        <v>44</v>
      </c>
      <c r="H6" s="8">
        <v>39</v>
      </c>
      <c r="I6" s="10">
        <f>IF(D6&gt;40, D6-40, 0)</f>
        <v>2</v>
      </c>
      <c r="J6" s="10">
        <f>IF(E6&gt;40, E6-40, 0)</f>
        <v>0</v>
      </c>
      <c r="K6" s="10">
        <f>IF(F6&gt;40, F6-40, 0)</f>
        <v>2</v>
      </c>
      <c r="L6" s="10">
        <f>IF(G6&gt;40, G6-40, 0)</f>
        <v>4</v>
      </c>
      <c r="M6" s="10">
        <f>IF(H6&gt;40, H6-40, 0)</f>
        <v>0</v>
      </c>
      <c r="N6" s="12">
        <f t="shared" si="8"/>
        <v>420</v>
      </c>
      <c r="O6" s="12">
        <f t="shared" si="5"/>
        <v>360</v>
      </c>
      <c r="P6" s="12">
        <f t="shared" si="5"/>
        <v>420</v>
      </c>
      <c r="Q6" s="12">
        <f>$C6*G6</f>
        <v>440</v>
      </c>
      <c r="R6" s="12">
        <f>$C6*H6</f>
        <v>390</v>
      </c>
      <c r="S6" s="14">
        <f t="shared" si="9"/>
        <v>10</v>
      </c>
      <c r="T6" s="14">
        <f t="shared" si="6"/>
        <v>0</v>
      </c>
      <c r="U6" s="14">
        <f t="shared" si="6"/>
        <v>10</v>
      </c>
      <c r="V6" s="14">
        <f t="shared" si="6"/>
        <v>20</v>
      </c>
      <c r="W6" s="14">
        <f t="shared" si="6"/>
        <v>0</v>
      </c>
      <c r="X6" s="16">
        <f t="shared" si="10"/>
        <v>430</v>
      </c>
      <c r="Y6" s="16">
        <f t="shared" si="7"/>
        <v>360</v>
      </c>
      <c r="Z6" s="16">
        <f t="shared" si="7"/>
        <v>430</v>
      </c>
      <c r="AA6" s="16">
        <f t="shared" si="7"/>
        <v>460</v>
      </c>
      <c r="AB6" s="16">
        <f t="shared" si="7"/>
        <v>390</v>
      </c>
      <c r="AC6" s="3">
        <f t="shared" si="11"/>
        <v>1680</v>
      </c>
      <c r="AD6" s="3"/>
      <c r="AE6" s="3"/>
      <c r="AF6" s="3"/>
      <c r="AG6" s="3"/>
    </row>
    <row r="7" spans="1:33" x14ac:dyDescent="0.25">
      <c r="A7" t="s">
        <v>7</v>
      </c>
      <c r="B7" t="s">
        <v>11</v>
      </c>
      <c r="C7" s="2">
        <v>22.1</v>
      </c>
      <c r="D7" s="8">
        <v>49</v>
      </c>
      <c r="E7" s="8">
        <v>39</v>
      </c>
      <c r="F7" s="8">
        <v>23</v>
      </c>
      <c r="G7" s="8">
        <v>60</v>
      </c>
      <c r="H7" s="8">
        <v>45</v>
      </c>
      <c r="I7" s="10">
        <f>IF(D7&gt;40, D7-40, 0)</f>
        <v>9</v>
      </c>
      <c r="J7" s="10">
        <f>IF(E7&gt;40, E7-40, 0)</f>
        <v>0</v>
      </c>
      <c r="K7" s="10">
        <f>IF(F7&gt;40, F7-40, 0)</f>
        <v>0</v>
      </c>
      <c r="L7" s="10">
        <f>IF(G7&gt;40, G7-40, 0)</f>
        <v>20</v>
      </c>
      <c r="M7" s="10">
        <f>IF(H7&gt;40, H7-40, 0)</f>
        <v>5</v>
      </c>
      <c r="N7" s="12">
        <f t="shared" si="8"/>
        <v>1082.9000000000001</v>
      </c>
      <c r="O7" s="12">
        <f t="shared" si="5"/>
        <v>861.90000000000009</v>
      </c>
      <c r="P7" s="12">
        <f t="shared" si="5"/>
        <v>508.3</v>
      </c>
      <c r="Q7" s="12">
        <f>$C7*G7</f>
        <v>1326</v>
      </c>
      <c r="R7" s="12">
        <f>$C7*H7</f>
        <v>994.50000000000011</v>
      </c>
      <c r="S7" s="14">
        <f t="shared" si="9"/>
        <v>99.45</v>
      </c>
      <c r="T7" s="14">
        <f t="shared" si="6"/>
        <v>0</v>
      </c>
      <c r="U7" s="14">
        <f t="shared" si="6"/>
        <v>0</v>
      </c>
      <c r="V7" s="14">
        <f t="shared" si="6"/>
        <v>221</v>
      </c>
      <c r="W7" s="14">
        <f t="shared" si="6"/>
        <v>55.25</v>
      </c>
      <c r="X7" s="16">
        <f t="shared" si="10"/>
        <v>1182.3500000000001</v>
      </c>
      <c r="Y7" s="16">
        <f t="shared" si="7"/>
        <v>861.90000000000009</v>
      </c>
      <c r="Z7" s="16">
        <f t="shared" si="7"/>
        <v>508.3</v>
      </c>
      <c r="AA7" s="16">
        <f t="shared" si="7"/>
        <v>1547</v>
      </c>
      <c r="AB7" s="16">
        <f t="shared" si="7"/>
        <v>1049.75</v>
      </c>
      <c r="AC7" s="3">
        <f t="shared" si="11"/>
        <v>4099.55</v>
      </c>
      <c r="AD7" s="3"/>
      <c r="AE7" s="3"/>
      <c r="AF7" s="3"/>
      <c r="AG7" s="3"/>
    </row>
    <row r="8" spans="1:33" x14ac:dyDescent="0.25">
      <c r="A8" t="s">
        <v>8</v>
      </c>
      <c r="B8" t="s">
        <v>12</v>
      </c>
      <c r="C8" s="2">
        <v>19.100000000000001</v>
      </c>
      <c r="D8" s="8">
        <v>41</v>
      </c>
      <c r="E8" s="8">
        <v>41</v>
      </c>
      <c r="F8" s="8">
        <v>42</v>
      </c>
      <c r="G8" s="8">
        <v>44</v>
      </c>
      <c r="H8" s="8">
        <v>29</v>
      </c>
      <c r="I8" s="10">
        <f>IF(D8&gt;40, D8-40, 0)</f>
        <v>1</v>
      </c>
      <c r="J8" s="10">
        <f>IF(E8&gt;40, E8-40, 0)</f>
        <v>1</v>
      </c>
      <c r="K8" s="10">
        <f>IF(F8&gt;40, F8-40, 0)</f>
        <v>2</v>
      </c>
      <c r="L8" s="10">
        <f>IF(G8&gt;40, G8-40, 0)</f>
        <v>4</v>
      </c>
      <c r="M8" s="10">
        <f>IF(H8&gt;40, H8-40, 0)</f>
        <v>0</v>
      </c>
      <c r="N8" s="12">
        <f t="shared" si="8"/>
        <v>783.1</v>
      </c>
      <c r="O8" s="12">
        <f t="shared" si="5"/>
        <v>783.1</v>
      </c>
      <c r="P8" s="12">
        <f t="shared" si="5"/>
        <v>802.2</v>
      </c>
      <c r="Q8" s="12">
        <f>$C8*G8</f>
        <v>840.40000000000009</v>
      </c>
      <c r="R8" s="12">
        <f>$C8*H8</f>
        <v>553.90000000000009</v>
      </c>
      <c r="S8" s="14">
        <f t="shared" si="9"/>
        <v>9.5500000000000007</v>
      </c>
      <c r="T8" s="14">
        <f t="shared" si="6"/>
        <v>9.5500000000000007</v>
      </c>
      <c r="U8" s="14">
        <f t="shared" si="6"/>
        <v>19.100000000000001</v>
      </c>
      <c r="V8" s="14">
        <f t="shared" si="6"/>
        <v>38.200000000000003</v>
      </c>
      <c r="W8" s="14">
        <f t="shared" si="6"/>
        <v>0</v>
      </c>
      <c r="X8" s="16">
        <f t="shared" si="10"/>
        <v>792.65</v>
      </c>
      <c r="Y8" s="16">
        <f t="shared" si="7"/>
        <v>792.65</v>
      </c>
      <c r="Z8" s="16">
        <f t="shared" si="7"/>
        <v>821.30000000000007</v>
      </c>
      <c r="AA8" s="16">
        <f t="shared" si="7"/>
        <v>878.60000000000014</v>
      </c>
      <c r="AB8" s="16">
        <f t="shared" si="7"/>
        <v>553.90000000000009</v>
      </c>
      <c r="AC8" s="3">
        <f t="shared" si="11"/>
        <v>3285.2</v>
      </c>
      <c r="AD8" s="3"/>
      <c r="AE8" s="3"/>
      <c r="AF8" s="3"/>
      <c r="AG8" s="3"/>
    </row>
    <row r="9" spans="1:33" x14ac:dyDescent="0.25">
      <c r="A9" t="s">
        <v>9</v>
      </c>
      <c r="B9" t="s">
        <v>13</v>
      </c>
      <c r="C9" s="2">
        <v>6.9</v>
      </c>
      <c r="D9" s="8">
        <v>39</v>
      </c>
      <c r="E9" s="8">
        <v>32</v>
      </c>
      <c r="F9" s="8">
        <v>44</v>
      </c>
      <c r="G9" s="8">
        <v>55</v>
      </c>
      <c r="H9" s="8">
        <v>39</v>
      </c>
      <c r="I9" s="10">
        <f>IF(D9&gt;40, D9-40, 0)</f>
        <v>0</v>
      </c>
      <c r="J9" s="10">
        <f>IF(E9&gt;40, E9-40, 0)</f>
        <v>0</v>
      </c>
      <c r="K9" s="10">
        <f>IF(F9&gt;40, F9-40, 0)</f>
        <v>4</v>
      </c>
      <c r="L9" s="10">
        <f>IF(G9&gt;40, G9-40, 0)</f>
        <v>15</v>
      </c>
      <c r="M9" s="10">
        <f>IF(H9&gt;40, H9-40, 0)</f>
        <v>0</v>
      </c>
      <c r="N9" s="12">
        <f t="shared" si="8"/>
        <v>269.10000000000002</v>
      </c>
      <c r="O9" s="12">
        <f t="shared" si="5"/>
        <v>220.8</v>
      </c>
      <c r="P9" s="12">
        <f t="shared" si="5"/>
        <v>303.60000000000002</v>
      </c>
      <c r="Q9" s="12">
        <f>$C9*G9</f>
        <v>379.5</v>
      </c>
      <c r="R9" s="12">
        <f>$C9*H9</f>
        <v>269.10000000000002</v>
      </c>
      <c r="S9" s="14">
        <f t="shared" si="9"/>
        <v>0</v>
      </c>
      <c r="T9" s="14">
        <f t="shared" si="6"/>
        <v>0</v>
      </c>
      <c r="U9" s="14">
        <f t="shared" si="6"/>
        <v>13.8</v>
      </c>
      <c r="V9" s="14">
        <f t="shared" si="6"/>
        <v>51.75</v>
      </c>
      <c r="W9" s="14">
        <f t="shared" si="6"/>
        <v>0</v>
      </c>
      <c r="X9" s="16">
        <f t="shared" si="10"/>
        <v>269.10000000000002</v>
      </c>
      <c r="Y9" s="16">
        <f t="shared" si="7"/>
        <v>220.8</v>
      </c>
      <c r="Z9" s="16">
        <f t="shared" si="7"/>
        <v>317.40000000000003</v>
      </c>
      <c r="AA9" s="16">
        <f t="shared" si="7"/>
        <v>431.25</v>
      </c>
      <c r="AB9" s="16">
        <f t="shared" si="7"/>
        <v>269.10000000000002</v>
      </c>
      <c r="AC9" s="3">
        <f t="shared" si="11"/>
        <v>1238.5500000000002</v>
      </c>
      <c r="AD9" s="3"/>
      <c r="AE9" s="3"/>
      <c r="AF9" s="3"/>
      <c r="AG9" s="3"/>
    </row>
    <row r="11" spans="1:33" x14ac:dyDescent="0.25">
      <c r="A11" t="s">
        <v>18</v>
      </c>
      <c r="C11" s="3">
        <f>MAX(C4:C9)</f>
        <v>22.1</v>
      </c>
      <c r="D11" s="3">
        <f>MAX(D4:D9)</f>
        <v>49</v>
      </c>
      <c r="E11" s="3">
        <f t="shared" ref="E11:H11" si="12">MAX(E4:E9)</f>
        <v>45</v>
      </c>
      <c r="F11" s="3">
        <f t="shared" si="12"/>
        <v>44</v>
      </c>
      <c r="G11" s="3">
        <f t="shared" si="12"/>
        <v>60</v>
      </c>
      <c r="H11" s="3">
        <f t="shared" si="12"/>
        <v>45</v>
      </c>
      <c r="I11" s="5">
        <f>MAX(I4:I9)</f>
        <v>9</v>
      </c>
      <c r="J11" s="5">
        <f t="shared" ref="J11:M11" si="13">MAX(J4:J9)</f>
        <v>5</v>
      </c>
      <c r="K11" s="5">
        <f t="shared" si="13"/>
        <v>4</v>
      </c>
      <c r="L11" s="5">
        <f t="shared" si="13"/>
        <v>20</v>
      </c>
      <c r="M11" s="5">
        <f t="shared" si="13"/>
        <v>5</v>
      </c>
      <c r="N11" s="3">
        <f>MAX(N4:N9)</f>
        <v>1082.9000000000001</v>
      </c>
      <c r="O11" s="3">
        <f t="shared" ref="O11:P11" si="14">MAX(O4:O9)</f>
        <v>861.90000000000009</v>
      </c>
      <c r="P11" s="3">
        <f t="shared" si="14"/>
        <v>802.2</v>
      </c>
      <c r="Q11" s="3">
        <f>MAX(Q4:Q9)</f>
        <v>1326</v>
      </c>
      <c r="R11" s="3">
        <f>MAX(R4:R9)</f>
        <v>994.50000000000011</v>
      </c>
      <c r="S11" s="3">
        <f>MAX(S4:S9)</f>
        <v>99.45</v>
      </c>
      <c r="T11" s="3">
        <f t="shared" ref="T11:W11" si="15">MAX(T4:T9)</f>
        <v>39.75</v>
      </c>
      <c r="U11" s="3">
        <f t="shared" si="15"/>
        <v>23.85</v>
      </c>
      <c r="V11" s="3">
        <f t="shared" si="15"/>
        <v>221</v>
      </c>
      <c r="W11" s="3">
        <f t="shared" si="15"/>
        <v>55.25</v>
      </c>
      <c r="X11" s="3">
        <f>MAX(X4:X9)</f>
        <v>1182.3500000000001</v>
      </c>
      <c r="Y11" s="3">
        <f t="shared" ref="Y11:AB11" si="16">MAX(Y4:Y9)</f>
        <v>861.90000000000009</v>
      </c>
      <c r="Z11" s="3">
        <f t="shared" si="16"/>
        <v>821.30000000000007</v>
      </c>
      <c r="AA11" s="3">
        <f t="shared" si="16"/>
        <v>1547</v>
      </c>
      <c r="AB11" s="3">
        <f t="shared" ref="AB11:AC11" si="17">MAX(AB4:AB9)</f>
        <v>1049.75</v>
      </c>
      <c r="AC11" s="3">
        <f t="shared" si="17"/>
        <v>4099.55</v>
      </c>
    </row>
    <row r="12" spans="1:33" x14ac:dyDescent="0.25">
      <c r="A12" t="s">
        <v>19</v>
      </c>
      <c r="C12" s="3">
        <f>MIN(C4:C9)</f>
        <v>6.9</v>
      </c>
      <c r="D12" s="3">
        <f>MIN(D4:D9)</f>
        <v>33</v>
      </c>
      <c r="E12" s="3">
        <f t="shared" ref="E12:H12" si="18">MIN(E4:E9)</f>
        <v>32</v>
      </c>
      <c r="F12" s="3">
        <f t="shared" si="18"/>
        <v>23</v>
      </c>
      <c r="G12" s="3">
        <f t="shared" si="18"/>
        <v>21</v>
      </c>
      <c r="H12" s="3">
        <f t="shared" si="18"/>
        <v>29</v>
      </c>
      <c r="I12" s="5">
        <f>MIN(I4:I9)</f>
        <v>0</v>
      </c>
      <c r="J12" s="5">
        <f t="shared" ref="J12:M12" si="19">MIN(J4:J9)</f>
        <v>0</v>
      </c>
      <c r="K12" s="5">
        <f t="shared" si="19"/>
        <v>0</v>
      </c>
      <c r="L12" s="5">
        <f t="shared" si="19"/>
        <v>0</v>
      </c>
      <c r="M12" s="5">
        <f t="shared" si="19"/>
        <v>0</v>
      </c>
      <c r="N12" s="3">
        <f>MIN(N4:N9)</f>
        <v>269.10000000000002</v>
      </c>
      <c r="O12" s="3">
        <f t="shared" ref="O12:P12" si="20">MIN(O4:O9)</f>
        <v>220.8</v>
      </c>
      <c r="P12" s="3">
        <f t="shared" si="20"/>
        <v>303.60000000000002</v>
      </c>
      <c r="Q12" s="3">
        <f>MIN(Q4:Q9)</f>
        <v>367.5</v>
      </c>
      <c r="R12" s="3">
        <f>MIN(R4:R9)</f>
        <v>269.10000000000002</v>
      </c>
      <c r="S12" s="3">
        <f>MIN(S4:S9)</f>
        <v>0</v>
      </c>
      <c r="T12" s="3">
        <f t="shared" ref="T12:W12" si="21">MIN(T4:T9)</f>
        <v>0</v>
      </c>
      <c r="U12" s="3">
        <f t="shared" si="21"/>
        <v>0</v>
      </c>
      <c r="V12" s="3">
        <f t="shared" si="21"/>
        <v>0</v>
      </c>
      <c r="W12" s="3">
        <f t="shared" si="21"/>
        <v>0</v>
      </c>
      <c r="X12" s="3">
        <f>MIN(X4:X9)</f>
        <v>269.10000000000002</v>
      </c>
      <c r="Y12" s="3">
        <f t="shared" ref="Y12:AB12" si="22">MIN(Y4:Y9)</f>
        <v>220.8</v>
      </c>
      <c r="Z12" s="3">
        <f t="shared" si="22"/>
        <v>317.40000000000003</v>
      </c>
      <c r="AA12" s="3">
        <f t="shared" si="22"/>
        <v>367.5</v>
      </c>
      <c r="AB12" s="3">
        <f t="shared" ref="AB12:AC12" si="23">MIN(AB4:AB9)</f>
        <v>269.10000000000002</v>
      </c>
      <c r="AC12" s="3">
        <f t="shared" si="23"/>
        <v>1238.5500000000002</v>
      </c>
    </row>
    <row r="13" spans="1:33" x14ac:dyDescent="0.25">
      <c r="A13" t="s">
        <v>20</v>
      </c>
      <c r="C13" s="3">
        <f>AVERAGE(C4:C9)</f>
        <v>15.25</v>
      </c>
      <c r="D13" s="3">
        <f>AVERAGE(D4:D9)</f>
        <v>40.666666666666664</v>
      </c>
      <c r="E13" s="3">
        <f t="shared" ref="E13:H13" si="24">AVERAGE(E4:E9)</f>
        <v>38.833333333333336</v>
      </c>
      <c r="F13" s="3">
        <f t="shared" si="24"/>
        <v>39.333333333333336</v>
      </c>
      <c r="G13" s="3">
        <f t="shared" si="24"/>
        <v>44</v>
      </c>
      <c r="H13" s="3">
        <f t="shared" si="24"/>
        <v>38.666666666666664</v>
      </c>
      <c r="I13" s="5">
        <f>AVERAGE(I4:I9)</f>
        <v>2</v>
      </c>
      <c r="J13" s="5">
        <f t="shared" ref="J13:M13" si="25">AVERAGE(J4:J9)</f>
        <v>1</v>
      </c>
      <c r="K13" s="17">
        <f t="shared" si="25"/>
        <v>2.1666666666666665</v>
      </c>
      <c r="L13" s="5">
        <f t="shared" si="25"/>
        <v>7.166666666666667</v>
      </c>
      <c r="M13" s="5">
        <f t="shared" si="25"/>
        <v>1.5</v>
      </c>
      <c r="N13" s="3">
        <f>AVERAGE(N4:N9)</f>
        <v>628.1</v>
      </c>
      <c r="O13" s="3">
        <f t="shared" ref="O13:P13" si="26">AVERAGE(O4:O9)</f>
        <v>606.88333333333333</v>
      </c>
      <c r="P13" s="3">
        <f t="shared" si="26"/>
        <v>575.46666666666658</v>
      </c>
      <c r="Q13" s="3">
        <f>AVERAGE(Q4:Q9)</f>
        <v>664.9</v>
      </c>
      <c r="R13" s="3">
        <f>AVERAGE(R4:R9)</f>
        <v>591.65</v>
      </c>
      <c r="S13" s="3">
        <f>AVERAGE(S4:S9)</f>
        <v>19.833333333333332</v>
      </c>
      <c r="T13" s="3">
        <f t="shared" ref="T13:W13" si="27">AVERAGE(T4:T9)</f>
        <v>8.2166666666666668</v>
      </c>
      <c r="U13" s="3">
        <f t="shared" si="27"/>
        <v>14.041666666666666</v>
      </c>
      <c r="V13" s="3">
        <f t="shared" si="27"/>
        <v>55.158333333333331</v>
      </c>
      <c r="W13" s="3">
        <f t="shared" si="27"/>
        <v>15.041666666666666</v>
      </c>
      <c r="X13" s="3">
        <f>AVERAGE(X4:X9)</f>
        <v>647.93333333333339</v>
      </c>
      <c r="Y13" s="3">
        <f t="shared" ref="Y13:AB13" si="28">AVERAGE(Y4:Y9)</f>
        <v>615.1</v>
      </c>
      <c r="Z13" s="3">
        <f t="shared" si="28"/>
        <v>589.50833333333344</v>
      </c>
      <c r="AA13" s="3">
        <f t="shared" si="28"/>
        <v>720.05833333333339</v>
      </c>
      <c r="AB13" s="3">
        <f t="shared" ref="AB13:AC13" si="29">AVERAGE(AB4:AB9)</f>
        <v>606.69166666666672</v>
      </c>
      <c r="AC13" s="3">
        <f t="shared" si="29"/>
        <v>2572.6</v>
      </c>
    </row>
    <row r="14" spans="1:33" x14ac:dyDescent="0.25">
      <c r="A14" t="s">
        <v>21</v>
      </c>
      <c r="C14" s="3">
        <f>SUM(C4:C9)</f>
        <v>91.5</v>
      </c>
      <c r="D14" s="3">
        <f>+SUM(D4:D9)</f>
        <v>244</v>
      </c>
      <c r="E14" s="3">
        <f t="shared" ref="E14:H14" si="30">+SUM(E4:E9)</f>
        <v>233</v>
      </c>
      <c r="F14" s="3">
        <f t="shared" si="30"/>
        <v>236</v>
      </c>
      <c r="G14" s="3">
        <f t="shared" si="30"/>
        <v>264</v>
      </c>
      <c r="H14" s="3">
        <f t="shared" si="30"/>
        <v>232</v>
      </c>
      <c r="I14" s="5">
        <f>+SUM(I4:I9)</f>
        <v>12</v>
      </c>
      <c r="J14" s="5">
        <f t="shared" ref="J14:M14" si="31">+SUM(J4:J9)</f>
        <v>6</v>
      </c>
      <c r="K14" s="5">
        <f t="shared" si="31"/>
        <v>13</v>
      </c>
      <c r="L14" s="5">
        <f t="shared" si="31"/>
        <v>43</v>
      </c>
      <c r="M14" s="5">
        <f t="shared" si="31"/>
        <v>9</v>
      </c>
      <c r="N14" s="3">
        <f>+SUM(N4:N9)</f>
        <v>3768.6</v>
      </c>
      <c r="O14" s="3">
        <f t="shared" ref="O14:P14" si="32">+SUM(O4:O9)</f>
        <v>3641.3</v>
      </c>
      <c r="P14" s="3">
        <f t="shared" si="32"/>
        <v>3452.7999999999997</v>
      </c>
      <c r="Q14" s="3">
        <f>+SUM(Q4:Q9)</f>
        <v>3989.4</v>
      </c>
      <c r="R14" s="3">
        <f>+SUM(R4:R9)</f>
        <v>3549.9</v>
      </c>
      <c r="S14" s="3">
        <f>+SUM(S4:S9)</f>
        <v>119</v>
      </c>
      <c r="T14" s="3">
        <f t="shared" ref="T14:W14" si="33">+SUM(T4:T9)</f>
        <v>49.3</v>
      </c>
      <c r="U14" s="3">
        <f t="shared" si="33"/>
        <v>84.25</v>
      </c>
      <c r="V14" s="3">
        <f t="shared" si="33"/>
        <v>330.95</v>
      </c>
      <c r="W14" s="3">
        <f t="shared" si="33"/>
        <v>90.25</v>
      </c>
      <c r="X14" s="3">
        <f>+SUM(X4:X9)</f>
        <v>3887.6000000000004</v>
      </c>
      <c r="Y14" s="3">
        <f t="shared" ref="Y14:AB14" si="34">+SUM(Y4:Y9)</f>
        <v>3690.6000000000004</v>
      </c>
      <c r="Z14" s="3">
        <f t="shared" si="34"/>
        <v>3537.0500000000006</v>
      </c>
      <c r="AA14" s="3">
        <f t="shared" si="34"/>
        <v>4320.3500000000004</v>
      </c>
      <c r="AB14" s="3">
        <f t="shared" ref="AB14:AC14" si="35">+SUM(AB4:AB9)</f>
        <v>3640.15</v>
      </c>
      <c r="AC14" s="3">
        <f t="shared" si="35"/>
        <v>15435.599999999999</v>
      </c>
    </row>
    <row r="16" spans="1:33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</row>
  </sheetData>
  <pageMargins left="0.7" right="0.7" top="0.75" bottom="0.75" header="0.3" footer="0.3"/>
  <ignoredErrors>
    <ignoredError sqref="D11:D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Shi</dc:creator>
  <cp:lastModifiedBy>Rick Shi</cp:lastModifiedBy>
  <dcterms:created xsi:type="dcterms:W3CDTF">2021-01-05T04:26:31Z</dcterms:created>
  <dcterms:modified xsi:type="dcterms:W3CDTF">2021-01-05T06:11:23Z</dcterms:modified>
</cp:coreProperties>
</file>