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Ледокол\Desktop\хнеу\3 курс\1 семестр\Основи математичного моделювання\"/>
    </mc:Choice>
  </mc:AlternateContent>
  <bookViews>
    <workbookView xWindow="0" yWindow="0" windowWidth="21570" windowHeight="8085"/>
  </bookViews>
  <sheets>
    <sheet name="Лист1" sheetId="1" r:id="rId1"/>
  </sheets>
  <calcPr calcId="162913"/>
  <fileRecoveryPr repairLoad="1"/>
</workbook>
</file>

<file path=xl/calcChain.xml><?xml version="1.0" encoding="utf-8"?>
<calcChain xmlns="http://schemas.openxmlformats.org/spreadsheetml/2006/main">
  <c r="B17" i="1" l="1"/>
  <c r="C12" i="1"/>
  <c r="B12" i="1"/>
  <c r="D11" i="1"/>
  <c r="C11" i="1"/>
  <c r="B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F11" i="1" s="1"/>
  <c r="E2" i="1"/>
  <c r="E11" i="1" s="1"/>
  <c r="D2" i="1"/>
  <c r="B14" i="1" l="1"/>
  <c r="B15" i="1" s="1"/>
  <c r="G8" i="1" l="1"/>
  <c r="G4" i="1"/>
  <c r="G2" i="1"/>
  <c r="G9" i="1"/>
  <c r="H9" i="1" s="1"/>
  <c r="I9" i="1" s="1"/>
  <c r="G7" i="1"/>
  <c r="G3" i="1"/>
  <c r="J3" i="1" s="1"/>
  <c r="K3" i="1" s="1"/>
  <c r="G10" i="1"/>
  <c r="G6" i="1"/>
  <c r="J6" i="1" s="1"/>
  <c r="K6" i="1" s="1"/>
  <c r="G5" i="1"/>
  <c r="J4" i="1"/>
  <c r="K4" i="1" s="1"/>
  <c r="H4" i="1"/>
  <c r="I4" i="1" s="1"/>
  <c r="J8" i="1"/>
  <c r="K8" i="1" s="1"/>
  <c r="H8" i="1"/>
  <c r="I8" i="1" s="1"/>
  <c r="J5" i="1"/>
  <c r="K5" i="1" s="1"/>
  <c r="H5" i="1"/>
  <c r="I5" i="1" s="1"/>
  <c r="J9" i="1"/>
  <c r="K9" i="1" s="1"/>
  <c r="H2" i="1"/>
  <c r="J10" i="1"/>
  <c r="K10" i="1" s="1"/>
  <c r="H10" i="1"/>
  <c r="I10" i="1" s="1"/>
  <c r="H3" i="1"/>
  <c r="I3" i="1" s="1"/>
  <c r="J7" i="1"/>
  <c r="K7" i="1" s="1"/>
  <c r="H7" i="1"/>
  <c r="I7" i="1" s="1"/>
  <c r="G11" i="1" l="1"/>
  <c r="J2" i="1"/>
  <c r="J11" i="1" s="1"/>
  <c r="H6" i="1"/>
  <c r="I6" i="1" s="1"/>
  <c r="I2" i="1"/>
  <c r="K2" i="1" l="1"/>
  <c r="K11" i="1" s="1"/>
  <c r="H11" i="1"/>
  <c r="I11" i="1"/>
  <c r="C21" i="1" s="1"/>
</calcChain>
</file>

<file path=xl/sharedStrings.xml><?xml version="1.0" encoding="utf-8"?>
<sst xmlns="http://schemas.openxmlformats.org/spreadsheetml/2006/main" count="19" uniqueCount="19">
  <si>
    <t>n</t>
  </si>
  <si>
    <r>
      <rPr>
        <b/>
        <i/>
        <sz val="11"/>
        <color rgb="FF000000"/>
        <rFont val="Cambria"/>
        <family val="1"/>
        <charset val="204"/>
      </rPr>
      <t>x</t>
    </r>
    <r>
      <rPr>
        <b/>
        <i/>
        <vertAlign val="subscript"/>
        <sz val="11"/>
        <color rgb="FF000000"/>
        <rFont val="Cambria"/>
        <family val="1"/>
        <charset val="204"/>
      </rPr>
      <t>i</t>
    </r>
  </si>
  <si>
    <r>
      <rPr>
        <b/>
        <i/>
        <sz val="11"/>
        <color rgb="FF000000"/>
        <rFont val="Cambria"/>
        <family val="1"/>
        <charset val="204"/>
      </rPr>
      <t>y</t>
    </r>
    <r>
      <rPr>
        <b/>
        <i/>
        <vertAlign val="subscript"/>
        <sz val="11"/>
        <color rgb="FF000000"/>
        <rFont val="Cambria"/>
        <family val="1"/>
        <charset val="204"/>
      </rPr>
      <t>i</t>
    </r>
  </si>
  <si>
    <t>xy</t>
  </si>
  <si>
    <r>
      <rPr>
        <b/>
        <i/>
        <sz val="11"/>
        <color rgb="FF000000"/>
        <rFont val="Cambria"/>
        <family val="1"/>
        <charset val="204"/>
      </rPr>
      <t>x</t>
    </r>
    <r>
      <rPr>
        <b/>
        <i/>
        <vertAlign val="subscript"/>
        <sz val="11"/>
        <color rgb="FF000000"/>
        <rFont val="Cambria"/>
        <family val="1"/>
        <charset val="204"/>
      </rPr>
      <t xml:space="preserve">i </t>
    </r>
    <r>
      <rPr>
        <b/>
        <i/>
        <vertAlign val="superscript"/>
        <sz val="11"/>
        <color rgb="FF000000"/>
        <rFont val="Cambria"/>
        <family val="1"/>
        <charset val="204"/>
      </rPr>
      <t>2</t>
    </r>
  </si>
  <si>
    <r>
      <rPr>
        <b/>
        <i/>
        <sz val="11"/>
        <color rgb="FF000000"/>
        <rFont val="Cambria"/>
        <family val="1"/>
        <charset val="204"/>
      </rPr>
      <t>y</t>
    </r>
    <r>
      <rPr>
        <b/>
        <i/>
        <vertAlign val="subscript"/>
        <sz val="11"/>
        <color rgb="FF000000"/>
        <rFont val="Cambria"/>
        <family val="1"/>
        <charset val="204"/>
      </rPr>
      <t xml:space="preserve">i </t>
    </r>
    <r>
      <rPr>
        <b/>
        <i/>
        <vertAlign val="superscript"/>
        <sz val="11"/>
        <color rgb="FF000000"/>
        <rFont val="Cambria"/>
        <family val="1"/>
        <charset val="204"/>
      </rPr>
      <t>2</t>
    </r>
  </si>
  <si>
    <t>y mod</t>
  </si>
  <si>
    <t>ymod-ycp</t>
  </si>
  <si>
    <t>(ymod-ycp)^2</t>
  </si>
  <si>
    <t>ymod-y</t>
  </si>
  <si>
    <t>(ymod-y)^2</t>
  </si>
  <si>
    <t>Сума</t>
  </si>
  <si>
    <t>Середнє значення</t>
  </si>
  <si>
    <t>a1 =</t>
  </si>
  <si>
    <t>довірчою вірогідністю 90%.</t>
  </si>
  <si>
    <t>a0 =</t>
  </si>
  <si>
    <t>F =</t>
  </si>
  <si>
    <t>147,88 &gt; 3,59</t>
  </si>
  <si>
    <t>Оскільки 147,88 &gt; 3,59 можна вважати, що модель      = -17,83*хi + 81,76 адекватна з рівнем значущості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</si>
</sst>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b/>
      <i/>
      <sz val="11"/>
      <color rgb="FF000000"/>
      <name val="Cambria"/>
      <family val="1"/>
      <charset val="204"/>
    </font>
    <font>
      <sz val="11"/>
      <color rgb="FF000000"/>
      <name val="Cambria"/>
      <family val="1"/>
      <charset val="204"/>
    </font>
    <font>
      <sz val="11"/>
      <color rgb="FF1E1E1E"/>
      <name val="Cambria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i/>
      <vertAlign val="subscript"/>
      <sz val="11"/>
      <color rgb="FF000000"/>
      <name val="Cambria"/>
      <family val="1"/>
      <charset val="204"/>
    </font>
    <font>
      <b/>
      <i/>
      <vertAlign val="superscript"/>
      <sz val="11"/>
      <color rgb="FF000000"/>
      <name val="Cambria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2" fontId="0" fillId="0" borderId="0" xfId="0" applyNumberFormat="1">
      <alignment vertical="center"/>
    </xf>
    <xf numFmtId="0" fontId="9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right" vertical="center"/>
    </xf>
    <xf numFmtId="2" fontId="0" fillId="2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9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O15" sqref="O15"/>
    </sheetView>
  </sheetViews>
  <sheetFormatPr defaultRowHeight="15"/>
  <cols>
    <col min="1" max="1" width="11.42578125" customWidth="1"/>
    <col min="2" max="2" width="12" bestFit="1" customWidth="1"/>
    <col min="3" max="3" width="7.140625" bestFit="1" customWidth="1"/>
    <col min="4" max="4" width="26.28515625" bestFit="1" customWidth="1"/>
    <col min="5" max="5" width="6" bestFit="1" customWidth="1"/>
    <col min="6" max="6" width="9.42578125" bestFit="1" customWidth="1"/>
    <col min="7" max="7" width="6.5703125" bestFit="1" customWidth="1"/>
    <col min="8" max="8" width="9.7109375" bestFit="1" customWidth="1"/>
    <col min="9" max="9" width="13.28515625" bestFit="1" customWidth="1"/>
    <col min="10" max="10" width="7.7109375" bestFit="1" customWidth="1"/>
    <col min="11" max="11" width="11.140625" bestFit="1" customWidth="1"/>
  </cols>
  <sheetData>
    <row r="1" spans="1:11" ht="17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>
        <v>1</v>
      </c>
      <c r="B2" s="10">
        <v>2</v>
      </c>
      <c r="C2" s="10">
        <v>48.1</v>
      </c>
      <c r="D2" s="11">
        <f>B2*C2</f>
        <v>96.2</v>
      </c>
      <c r="E2" s="11">
        <f>B2^2</f>
        <v>4</v>
      </c>
      <c r="F2" s="11">
        <f>C2^2</f>
        <v>2313.61</v>
      </c>
      <c r="G2" s="12">
        <f>$B$14*B2+$B$15</f>
        <v>46.106896551724283</v>
      </c>
      <c r="H2" s="12">
        <f>G2-$C$12</f>
        <v>7.3291187739465045</v>
      </c>
      <c r="I2" s="12">
        <f>H2^2</f>
        <v>53.715982002615114</v>
      </c>
      <c r="J2" s="12">
        <f>G2-C2</f>
        <v>-1.9931034482757184</v>
      </c>
      <c r="K2" s="12">
        <f>(J2)^2</f>
        <v>3.9724613555285591</v>
      </c>
    </row>
    <row r="3" spans="1:11">
      <c r="A3" s="9">
        <v>2</v>
      </c>
      <c r="B3" s="10">
        <v>2.1</v>
      </c>
      <c r="C3" s="10">
        <v>45.1</v>
      </c>
      <c r="D3" s="11">
        <f t="shared" ref="D3:D10" si="0">B3*C3</f>
        <v>94.710000000000008</v>
      </c>
      <c r="E3" s="11">
        <f t="shared" ref="E3:E10" si="1">B3^2</f>
        <v>4.41</v>
      </c>
      <c r="F3" s="11">
        <f t="shared" ref="F3:F10" si="2">C3^2</f>
        <v>2034.0100000000002</v>
      </c>
      <c r="G3" s="12">
        <f t="shared" ref="G3:G10" si="3">$B$14*B3+$B$15</f>
        <v>44.324137931034592</v>
      </c>
      <c r="H3" s="12">
        <f t="shared" ref="H3:H10" si="4">G3-$C$12</f>
        <v>5.5463601532568134</v>
      </c>
      <c r="I3" s="12">
        <f t="shared" ref="I3:I10" si="5">H3^2</f>
        <v>30.762110949634941</v>
      </c>
      <c r="J3" s="12">
        <f t="shared" ref="J3:J10" si="6">G3-C3</f>
        <v>-0.77586206896540943</v>
      </c>
      <c r="K3" s="12">
        <f t="shared" ref="K3:K10" si="7">J3^2</f>
        <v>0.60196195005928577</v>
      </c>
    </row>
    <row r="4" spans="1:11">
      <c r="A4" s="9">
        <v>3</v>
      </c>
      <c r="B4" s="10">
        <v>2.2999999999999998</v>
      </c>
      <c r="C4" s="10">
        <v>39.700000000000003</v>
      </c>
      <c r="D4" s="11">
        <f t="shared" si="0"/>
        <v>91.31</v>
      </c>
      <c r="E4" s="11">
        <f t="shared" si="1"/>
        <v>5.2899999999999991</v>
      </c>
      <c r="F4" s="11">
        <f t="shared" si="2"/>
        <v>1576.0900000000001</v>
      </c>
      <c r="G4" s="12">
        <f t="shared" si="3"/>
        <v>40.758620689655217</v>
      </c>
      <c r="H4" s="12">
        <f t="shared" si="4"/>
        <v>1.9808429118774384</v>
      </c>
      <c r="I4" s="12">
        <f t="shared" si="5"/>
        <v>3.9237386415350892</v>
      </c>
      <c r="J4" s="12">
        <f t="shared" si="6"/>
        <v>1.0586206896552142</v>
      </c>
      <c r="K4" s="12">
        <f t="shared" si="7"/>
        <v>1.1206777645660813</v>
      </c>
    </row>
    <row r="5" spans="1:11">
      <c r="A5" s="9">
        <v>4</v>
      </c>
      <c r="B5" s="10">
        <v>2.6</v>
      </c>
      <c r="C5" s="10">
        <v>37.200000000000003</v>
      </c>
      <c r="D5" s="11">
        <f t="shared" si="0"/>
        <v>96.720000000000013</v>
      </c>
      <c r="E5" s="11">
        <f t="shared" si="1"/>
        <v>6.7600000000000007</v>
      </c>
      <c r="F5" s="11">
        <f t="shared" si="2"/>
        <v>1383.8400000000001</v>
      </c>
      <c r="G5" s="12">
        <f t="shared" si="3"/>
        <v>35.410344827586144</v>
      </c>
      <c r="H5" s="12">
        <f t="shared" si="4"/>
        <v>-3.3674329501916347</v>
      </c>
      <c r="I5" s="12">
        <f t="shared" si="5"/>
        <v>11.339604674036336</v>
      </c>
      <c r="J5" s="12">
        <f t="shared" si="6"/>
        <v>-1.789655172413859</v>
      </c>
      <c r="K5" s="12">
        <f t="shared" si="7"/>
        <v>3.2028656361476791</v>
      </c>
    </row>
    <row r="6" spans="1:11">
      <c r="A6" s="9">
        <v>5</v>
      </c>
      <c r="B6" s="10">
        <v>2.8</v>
      </c>
      <c r="C6" s="10">
        <v>31.7</v>
      </c>
      <c r="D6" s="11">
        <f t="shared" si="0"/>
        <v>88.759999999999991</v>
      </c>
      <c r="E6" s="11">
        <f t="shared" si="1"/>
        <v>7.839999999999999</v>
      </c>
      <c r="F6" s="11">
        <f t="shared" si="2"/>
        <v>1004.89</v>
      </c>
      <c r="G6" s="12">
        <f t="shared" si="3"/>
        <v>31.844827586206769</v>
      </c>
      <c r="H6" s="12">
        <f t="shared" si="4"/>
        <v>-6.9329501915710097</v>
      </c>
      <c r="I6" s="12">
        <f t="shared" si="5"/>
        <v>48.0657983588045</v>
      </c>
      <c r="J6" s="12">
        <f t="shared" si="6"/>
        <v>0.14482758620676961</v>
      </c>
      <c r="K6" s="12">
        <f t="shared" si="7"/>
        <v>2.0975029726479282E-2</v>
      </c>
    </row>
    <row r="7" spans="1:11">
      <c r="A7" s="9">
        <v>6</v>
      </c>
      <c r="B7" s="10">
        <v>2.8</v>
      </c>
      <c r="C7" s="10">
        <v>30.1</v>
      </c>
      <c r="D7" s="11">
        <f t="shared" si="0"/>
        <v>84.28</v>
      </c>
      <c r="E7" s="11">
        <f t="shared" si="1"/>
        <v>7.839999999999999</v>
      </c>
      <c r="F7" s="11">
        <f t="shared" si="2"/>
        <v>906.0100000000001</v>
      </c>
      <c r="G7" s="12">
        <f t="shared" si="3"/>
        <v>31.844827586206769</v>
      </c>
      <c r="H7" s="12">
        <f t="shared" si="4"/>
        <v>-6.9329501915710097</v>
      </c>
      <c r="I7" s="12">
        <f t="shared" si="5"/>
        <v>48.0657983588045</v>
      </c>
      <c r="J7" s="12">
        <f t="shared" si="6"/>
        <v>1.7448275862067675</v>
      </c>
      <c r="K7" s="12">
        <f t="shared" si="7"/>
        <v>3.0444233055881345</v>
      </c>
    </row>
    <row r="8" spans="1:11">
      <c r="A8" s="9">
        <v>7</v>
      </c>
      <c r="B8" s="10">
        <v>2.2000000000000002</v>
      </c>
      <c r="C8" s="10">
        <v>39.9</v>
      </c>
      <c r="D8" s="11">
        <f t="shared" si="0"/>
        <v>87.78</v>
      </c>
      <c r="E8" s="11">
        <f t="shared" si="1"/>
        <v>4.8400000000000007</v>
      </c>
      <c r="F8" s="11">
        <f t="shared" si="2"/>
        <v>1592.01</v>
      </c>
      <c r="G8" s="12">
        <f t="shared" si="3"/>
        <v>42.541379310344901</v>
      </c>
      <c r="H8" s="12">
        <f t="shared" si="4"/>
        <v>3.7636015325671224</v>
      </c>
      <c r="I8" s="12">
        <f t="shared" si="5"/>
        <v>14.164696495941593</v>
      </c>
      <c r="J8" s="12">
        <f t="shared" si="6"/>
        <v>2.6413793103449024</v>
      </c>
      <c r="K8" s="12">
        <f t="shared" si="7"/>
        <v>6.9768846611181123</v>
      </c>
    </row>
    <row r="9" spans="1:11">
      <c r="A9" s="9">
        <v>8</v>
      </c>
      <c r="B9" s="10">
        <v>2.2999999999999998</v>
      </c>
      <c r="C9" s="10">
        <v>38.799999999999997</v>
      </c>
      <c r="D9" s="11">
        <f t="shared" si="0"/>
        <v>89.239999999999981</v>
      </c>
      <c r="E9" s="11">
        <f t="shared" si="1"/>
        <v>5.2899999999999991</v>
      </c>
      <c r="F9" s="11">
        <f t="shared" si="2"/>
        <v>1505.4399999999998</v>
      </c>
      <c r="G9" s="12">
        <f t="shared" si="3"/>
        <v>40.758620689655217</v>
      </c>
      <c r="H9" s="12">
        <f t="shared" si="4"/>
        <v>1.9808429118774384</v>
      </c>
      <c r="I9" s="12">
        <f t="shared" si="5"/>
        <v>3.9237386415350892</v>
      </c>
      <c r="J9" s="12">
        <f t="shared" si="6"/>
        <v>1.9586206896552198</v>
      </c>
      <c r="K9" s="12">
        <f t="shared" si="7"/>
        <v>3.836195005945489</v>
      </c>
    </row>
    <row r="10" spans="1:11">
      <c r="A10" s="9">
        <v>9</v>
      </c>
      <c r="B10" s="10">
        <v>2.6</v>
      </c>
      <c r="C10" s="10">
        <v>38.4</v>
      </c>
      <c r="D10" s="11">
        <f t="shared" si="0"/>
        <v>99.84</v>
      </c>
      <c r="E10" s="11">
        <f t="shared" si="1"/>
        <v>6.7600000000000007</v>
      </c>
      <c r="F10" s="11">
        <f t="shared" si="2"/>
        <v>1474.56</v>
      </c>
      <c r="G10" s="12">
        <f t="shared" si="3"/>
        <v>35.410344827586144</v>
      </c>
      <c r="H10" s="12">
        <f t="shared" si="4"/>
        <v>-3.3674329501916347</v>
      </c>
      <c r="I10" s="12">
        <f t="shared" si="5"/>
        <v>11.339604674036336</v>
      </c>
      <c r="J10" s="12">
        <f t="shared" si="6"/>
        <v>-2.9896551724138547</v>
      </c>
      <c r="K10" s="12">
        <f t="shared" si="7"/>
        <v>8.938038049940916</v>
      </c>
    </row>
    <row r="11" spans="1:11">
      <c r="A11" s="13" t="s">
        <v>11</v>
      </c>
      <c r="B11" s="11">
        <f t="shared" ref="B11:K11" si="8">SUM(B2:B10)</f>
        <v>21.700000000000003</v>
      </c>
      <c r="C11" s="11">
        <f t="shared" si="8"/>
        <v>349</v>
      </c>
      <c r="D11" s="11">
        <f t="shared" si="8"/>
        <v>828.84</v>
      </c>
      <c r="E11" s="11">
        <f t="shared" si="8"/>
        <v>53.03</v>
      </c>
      <c r="F11" s="11">
        <f t="shared" si="8"/>
        <v>13790.460000000001</v>
      </c>
      <c r="G11" s="12">
        <f t="shared" si="8"/>
        <v>349.00000000000006</v>
      </c>
      <c r="H11" s="12">
        <f t="shared" si="8"/>
        <v>2.8421709430404007E-14</v>
      </c>
      <c r="I11" s="12">
        <f t="shared" si="8"/>
        <v>225.30107279694352</v>
      </c>
      <c r="J11" s="12">
        <f t="shared" si="8"/>
        <v>3.1974423109204508E-14</v>
      </c>
      <c r="K11" s="12">
        <f t="shared" si="8"/>
        <v>31.714482758620733</v>
      </c>
    </row>
    <row r="12" spans="1:11" ht="28.5">
      <c r="A12" s="14" t="s">
        <v>12</v>
      </c>
      <c r="B12" s="15">
        <f>AVERAGE(B2:B10)</f>
        <v>2.4111111111111114</v>
      </c>
      <c r="C12" s="11">
        <f>AVERAGE(C2:C10)</f>
        <v>38.777777777777779</v>
      </c>
      <c r="D12" s="11"/>
      <c r="E12" s="11"/>
      <c r="F12" s="12"/>
      <c r="G12" s="12"/>
      <c r="H12" s="12"/>
      <c r="I12" s="12"/>
      <c r="J12" s="12"/>
      <c r="K12" s="12"/>
    </row>
    <row r="14" spans="1:11">
      <c r="A14" s="1" t="s">
        <v>13</v>
      </c>
      <c r="B14" s="5">
        <f>(D11-C12*B11)/(E11-B12*B11)</f>
        <v>-17.827586206896893</v>
      </c>
      <c r="C14" s="5"/>
      <c r="D14" s="2" t="s">
        <v>14</v>
      </c>
    </row>
    <row r="15" spans="1:11">
      <c r="A15" s="1" t="s">
        <v>15</v>
      </c>
      <c r="B15" s="5">
        <f>C12-B14*B12</f>
        <v>81.762068965518068</v>
      </c>
      <c r="C15" s="5"/>
    </row>
    <row r="16" spans="1:11">
      <c r="B16" s="5"/>
      <c r="C16" s="5"/>
    </row>
    <row r="17" spans="1:11">
      <c r="A17" s="1" t="s">
        <v>16</v>
      </c>
      <c r="B17" s="5">
        <f>FINV(0.1,1,7)</f>
        <v>3.5894280908647973</v>
      </c>
      <c r="C17" s="5"/>
    </row>
    <row r="18" spans="1:11">
      <c r="B18" s="5"/>
      <c r="C18" s="5"/>
    </row>
    <row r="19" spans="1:11">
      <c r="B19" s="5"/>
      <c r="C19" s="5"/>
    </row>
    <row r="20" spans="1:11">
      <c r="B20" s="5"/>
      <c r="C20" s="5"/>
    </row>
    <row r="21" spans="1:11">
      <c r="B21" s="5"/>
      <c r="C21" s="5">
        <f>(I11/1)/(K11/A10-2)</f>
        <v>147.85170471689145</v>
      </c>
    </row>
    <row r="25" spans="1:11">
      <c r="B25" s="1" t="s">
        <v>17</v>
      </c>
    </row>
    <row r="27" spans="1:11">
      <c r="A27" s="6" t="s">
        <v>18</v>
      </c>
      <c r="B27" s="6"/>
      <c r="C27" s="6"/>
      <c r="D27" s="6"/>
      <c r="E27" s="6"/>
      <c r="F27" s="6"/>
      <c r="G27" s="6"/>
      <c r="H27" s="6"/>
      <c r="I27" s="6"/>
      <c r="J27" s="6"/>
      <c r="K27" s="3"/>
    </row>
    <row r="28" spans="1:11">
      <c r="A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anzhel_sofia</dc:creator>
  <cp:lastModifiedBy>Пользователь Windows</cp:lastModifiedBy>
  <dcterms:created xsi:type="dcterms:W3CDTF">2023-09-19T12:01:00Z</dcterms:created>
  <dcterms:modified xsi:type="dcterms:W3CDTF">2023-10-24T20:56:25Z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23CAAE62D78C4DF09EDC09820DA26315</vt:lpwstr>
  </property>
  <property fmtid="{D5CDD505-2E9C-101B-9397-08002B2CF9AE}" pid="3" name="KSOProductBuildVer">
    <vt:lpwstr>1049-11.2.0.11225</vt:lpwstr>
  </property>
</Properties>
</file>