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SMB\RPI\Burchett_Market_Research\Analysis Files\"/>
    </mc:Choice>
  </mc:AlternateContent>
  <xr:revisionPtr revIDLastSave="0" documentId="13_ncr:1_{EBB29394-3CEA-4582-908E-A442E70AFB84}" xr6:coauthVersionLast="38" xr6:coauthVersionMax="38" xr10:uidLastSave="{00000000-0000-0000-0000-000000000000}"/>
  <bookViews>
    <workbookView xWindow="0" yWindow="0" windowWidth="23040" windowHeight="10215" tabRatio="735" activeTab="2" xr2:uid="{3DB3791E-123B-4296-9B5F-D00C06340CE9}"/>
  </bookViews>
  <sheets>
    <sheet name="MAP_flat" sheetId="33" r:id="rId1"/>
    <sheet name="Summary_k" sheetId="24" r:id="rId2"/>
    <sheet name="Data_L" sheetId="31" r:id="rId3"/>
    <sheet name="Data_H" sheetId="32" r:id="rId4"/>
    <sheet name="Base_D1_L" sheetId="16" r:id="rId5"/>
    <sheet name="Base_D1_H" sheetId="20" r:id="rId6"/>
    <sheet name="2030_D1_L" sheetId="5" r:id="rId7"/>
    <sheet name="2030_D1_H" sheetId="3" r:id="rId8"/>
    <sheet name="Base_D2_L" sheetId="17" r:id="rId9"/>
    <sheet name="Base_D2_H" sheetId="21" r:id="rId10"/>
    <sheet name="2030_D2_L" sheetId="6" r:id="rId11"/>
    <sheet name="2030_D2_H" sheetId="27" r:id="rId12"/>
    <sheet name="Base_D3_L" sheetId="18" r:id="rId13"/>
    <sheet name="Base_D3_H" sheetId="22" r:id="rId14"/>
    <sheet name="2030_D3_L" sheetId="7" r:id="rId15"/>
    <sheet name="2030_D3_H" sheetId="4" r:id="rId16"/>
    <sheet name="Base_D4_L" sheetId="19" r:id="rId17"/>
    <sheet name="Base_D4_H" sheetId="23" r:id="rId18"/>
    <sheet name="2030_D4_L" sheetId="2" r:id="rId19"/>
    <sheet name="2030_D4_H" sheetId="29" r:id="rId20"/>
  </sheets>
  <definedNames>
    <definedName name="_xlnm.Print_Area" localSheetId="1">Summary_k!$B$4:$M$34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24" l="1"/>
  <c r="I30" i="24"/>
  <c r="I26" i="24"/>
  <c r="I22" i="24"/>
  <c r="I18" i="24"/>
  <c r="I14" i="24"/>
  <c r="I10" i="24"/>
  <c r="I6" i="24"/>
  <c r="I7" i="24"/>
  <c r="I8" i="24"/>
  <c r="I11" i="24"/>
  <c r="I12" i="24"/>
  <c r="I15" i="24"/>
  <c r="I16" i="24"/>
  <c r="I19" i="24"/>
  <c r="I20" i="24"/>
  <c r="I23" i="24"/>
  <c r="I24" i="24"/>
  <c r="I27" i="24"/>
  <c r="I28" i="24"/>
  <c r="I31" i="24"/>
  <c r="I32" i="24"/>
  <c r="H34" i="24"/>
  <c r="H30" i="24"/>
  <c r="H26" i="24"/>
  <c r="H22" i="24"/>
  <c r="H18" i="24"/>
  <c r="H14" i="24"/>
  <c r="H10" i="24"/>
  <c r="H6" i="24"/>
  <c r="J34" i="24" l="1"/>
  <c r="J30" i="24"/>
  <c r="J26" i="24"/>
  <c r="J22" i="24"/>
  <c r="J18" i="24"/>
  <c r="J14" i="24"/>
  <c r="J10" i="24"/>
  <c r="J6" i="24"/>
  <c r="J32" i="24"/>
  <c r="J28" i="24"/>
  <c r="J24" i="24"/>
  <c r="J20" i="24"/>
  <c r="J16" i="24"/>
  <c r="J12" i="24"/>
  <c r="J8" i="24"/>
  <c r="K6" i="24" l="1"/>
  <c r="D14" i="32" l="1"/>
  <c r="E14" i="32"/>
  <c r="F14" i="32"/>
  <c r="G14" i="32"/>
  <c r="H14" i="32"/>
  <c r="G20" i="24" s="1"/>
  <c r="I14" i="32"/>
  <c r="J14" i="32"/>
  <c r="C14" i="32"/>
  <c r="D14" i="31"/>
  <c r="E14" i="31"/>
  <c r="F14" i="31"/>
  <c r="G14" i="31"/>
  <c r="H14" i="31"/>
  <c r="G18" i="24" s="1"/>
  <c r="I14" i="31"/>
  <c r="J14" i="31"/>
  <c r="C14" i="31"/>
  <c r="G16" i="24" l="1"/>
  <c r="G8" i="24"/>
  <c r="G34" i="24"/>
  <c r="G32" i="24"/>
  <c r="G30" i="24"/>
  <c r="G28" i="24"/>
  <c r="G26" i="24"/>
  <c r="G24" i="24"/>
  <c r="G22" i="24"/>
  <c r="G14" i="24"/>
  <c r="G12" i="24"/>
  <c r="G10" i="24"/>
  <c r="G6" i="24"/>
  <c r="J9" i="24" l="1"/>
  <c r="J13" i="24"/>
  <c r="J17" i="24"/>
  <c r="J19" i="24"/>
  <c r="J21" i="24"/>
  <c r="J25" i="24"/>
  <c r="J29" i="24"/>
  <c r="J31" i="24"/>
  <c r="J33" i="24"/>
  <c r="H9" i="24"/>
  <c r="H13" i="24"/>
  <c r="H17" i="24"/>
  <c r="H21" i="24"/>
  <c r="H25" i="24"/>
  <c r="H29" i="24"/>
  <c r="H33" i="24"/>
  <c r="H31" i="24"/>
  <c r="H28" i="24"/>
  <c r="J27" i="24"/>
  <c r="H27" i="24"/>
  <c r="H24" i="24"/>
  <c r="J23" i="24"/>
  <c r="H23" i="24"/>
  <c r="H19" i="24"/>
  <c r="J15" i="24"/>
  <c r="H15" i="24"/>
  <c r="J11" i="24"/>
  <c r="H11" i="24"/>
  <c r="J7" i="24"/>
  <c r="H7" i="24"/>
  <c r="H32" i="24" l="1"/>
  <c r="H12" i="24"/>
  <c r="H20" i="24"/>
  <c r="H8" i="24"/>
  <c r="H16" i="24"/>
  <c r="L6" i="24"/>
  <c r="K7" i="24"/>
  <c r="L7" i="24"/>
  <c r="K8" i="24"/>
  <c r="L8" i="24"/>
  <c r="L32" i="24" l="1"/>
  <c r="L28" i="24"/>
  <c r="L24" i="24"/>
  <c r="L20" i="24"/>
  <c r="L16" i="24"/>
  <c r="L12" i="24"/>
  <c r="L31" i="24"/>
  <c r="L27" i="24"/>
  <c r="L23" i="24"/>
  <c r="L19" i="24"/>
  <c r="L15" i="24"/>
  <c r="L11" i="24"/>
  <c r="K32" i="24"/>
  <c r="K28" i="24"/>
  <c r="K24" i="24"/>
  <c r="K20" i="24"/>
  <c r="K16" i="24"/>
  <c r="K12" i="24"/>
  <c r="K31" i="24"/>
  <c r="K27" i="24"/>
  <c r="K23" i="24"/>
  <c r="K19" i="24"/>
  <c r="K15" i="24"/>
  <c r="K11" i="24"/>
  <c r="L34" i="24"/>
  <c r="K34" i="24"/>
  <c r="L26" i="24"/>
  <c r="K26" i="24"/>
  <c r="L18" i="24"/>
  <c r="K18" i="24"/>
  <c r="L10" i="24"/>
  <c r="K10" i="24"/>
  <c r="L30" i="24"/>
  <c r="K30" i="24"/>
  <c r="L22" i="24"/>
  <c r="K22" i="24"/>
  <c r="L14" i="24"/>
  <c r="K14" i="24"/>
  <c r="P62" i="20" l="1"/>
  <c r="O62" i="20"/>
  <c r="N62" i="20"/>
  <c r="M62" i="20"/>
  <c r="L62" i="20"/>
  <c r="K62" i="20"/>
  <c r="P61" i="20"/>
  <c r="O61" i="20"/>
  <c r="N61" i="20"/>
  <c r="M61" i="20"/>
  <c r="L61" i="20"/>
  <c r="K61" i="20"/>
  <c r="P60" i="20"/>
  <c r="O60" i="20"/>
  <c r="N60" i="20"/>
  <c r="M60" i="20"/>
  <c r="L60" i="20"/>
  <c r="K60" i="20"/>
  <c r="P59" i="20"/>
  <c r="O59" i="20"/>
  <c r="N59" i="20"/>
  <c r="M59" i="20"/>
  <c r="L59" i="20"/>
  <c r="K59" i="20"/>
  <c r="P58" i="20"/>
  <c r="O58" i="20"/>
  <c r="N58" i="20"/>
  <c r="M58" i="20"/>
  <c r="L58" i="20"/>
  <c r="K58" i="20"/>
  <c r="P57" i="20"/>
  <c r="O57" i="20"/>
  <c r="N57" i="20"/>
  <c r="M57" i="20"/>
  <c r="L57" i="20"/>
  <c r="K57" i="20"/>
  <c r="P56" i="20"/>
  <c r="O56" i="20"/>
  <c r="N56" i="20"/>
  <c r="M56" i="20"/>
  <c r="L56" i="20"/>
  <c r="K56" i="20"/>
  <c r="P55" i="20"/>
  <c r="O55" i="20"/>
  <c r="N55" i="20"/>
  <c r="M55" i="20"/>
  <c r="L55" i="20"/>
  <c r="K55" i="20"/>
  <c r="P54" i="20"/>
  <c r="O54" i="20"/>
  <c r="N54" i="20"/>
  <c r="M54" i="20"/>
  <c r="L54" i="20"/>
  <c r="K54" i="20"/>
  <c r="P53" i="20"/>
  <c r="O53" i="20"/>
  <c r="N53" i="20"/>
  <c r="M53" i="20"/>
  <c r="L53" i="20"/>
  <c r="K53" i="20"/>
  <c r="P52" i="20"/>
  <c r="O52" i="20"/>
  <c r="N52" i="20"/>
  <c r="M52" i="20"/>
  <c r="L52" i="20"/>
  <c r="K52" i="20"/>
  <c r="P51" i="20"/>
  <c r="O51" i="20"/>
  <c r="N51" i="20"/>
  <c r="M51" i="20"/>
  <c r="L51" i="20"/>
  <c r="K51" i="20"/>
  <c r="P50" i="20"/>
  <c r="O50" i="20"/>
  <c r="N50" i="20"/>
  <c r="M50" i="20"/>
  <c r="L50" i="20"/>
  <c r="K50" i="20"/>
  <c r="P49" i="20"/>
  <c r="O49" i="20"/>
  <c r="N49" i="20"/>
  <c r="M49" i="20"/>
  <c r="L49" i="20"/>
  <c r="K49" i="20"/>
  <c r="P48" i="20"/>
  <c r="O48" i="20"/>
  <c r="N48" i="20"/>
  <c r="M48" i="20"/>
  <c r="L48" i="20"/>
  <c r="K48" i="20"/>
  <c r="P47" i="20"/>
  <c r="O47" i="20"/>
  <c r="N47" i="20"/>
  <c r="M47" i="20"/>
  <c r="L47" i="20"/>
  <c r="K47" i="20"/>
  <c r="P46" i="20"/>
  <c r="O46" i="20"/>
  <c r="N46" i="20"/>
  <c r="M46" i="20"/>
  <c r="L46" i="20"/>
  <c r="K46" i="20"/>
  <c r="P45" i="20"/>
  <c r="O45" i="20"/>
  <c r="N45" i="20"/>
  <c r="M45" i="20"/>
  <c r="L45" i="20"/>
  <c r="K45" i="20"/>
  <c r="P44" i="20"/>
  <c r="O44" i="20"/>
  <c r="N44" i="20"/>
  <c r="M44" i="20"/>
  <c r="L44" i="20"/>
  <c r="K44" i="20"/>
  <c r="P43" i="20"/>
  <c r="O43" i="20"/>
  <c r="N43" i="20"/>
  <c r="M43" i="20"/>
  <c r="L43" i="20"/>
  <c r="K43" i="20"/>
  <c r="P42" i="20"/>
  <c r="O42" i="20"/>
  <c r="N42" i="20"/>
  <c r="M42" i="20"/>
  <c r="L42" i="20"/>
  <c r="K42" i="20"/>
  <c r="P41" i="20"/>
  <c r="O41" i="20"/>
  <c r="N41" i="20"/>
  <c r="M41" i="20"/>
  <c r="L41" i="20"/>
  <c r="K41" i="20"/>
  <c r="P40" i="20"/>
  <c r="O40" i="20"/>
  <c r="N40" i="20"/>
  <c r="M40" i="20"/>
  <c r="L40" i="20"/>
  <c r="K40" i="20"/>
  <c r="P39" i="20"/>
  <c r="O39" i="20"/>
  <c r="N39" i="20"/>
  <c r="M39" i="20"/>
  <c r="L39" i="20"/>
  <c r="K39" i="20"/>
  <c r="P38" i="20"/>
  <c r="O38" i="20"/>
  <c r="N38" i="20"/>
  <c r="M38" i="20"/>
  <c r="L38" i="20"/>
  <c r="K38" i="20"/>
  <c r="P37" i="20"/>
  <c r="O37" i="20"/>
  <c r="N37" i="20"/>
  <c r="M37" i="20"/>
  <c r="L37" i="20"/>
  <c r="K37" i="20"/>
  <c r="P36" i="20"/>
  <c r="O36" i="20"/>
  <c r="N36" i="20"/>
  <c r="M36" i="20"/>
  <c r="L36" i="20"/>
  <c r="K36" i="20"/>
  <c r="P35" i="20"/>
  <c r="O35" i="20"/>
  <c r="N35" i="20"/>
  <c r="M35" i="20"/>
  <c r="L35" i="20"/>
  <c r="K35" i="20"/>
  <c r="P34" i="20"/>
  <c r="O34" i="20"/>
  <c r="N34" i="20"/>
  <c r="M34" i="20"/>
  <c r="L34" i="20"/>
  <c r="K34" i="20"/>
  <c r="P33" i="20"/>
  <c r="O33" i="20"/>
  <c r="N33" i="20"/>
  <c r="M33" i="20"/>
  <c r="L33" i="20"/>
  <c r="K33" i="20"/>
  <c r="P32" i="20"/>
  <c r="O32" i="20"/>
  <c r="N32" i="20"/>
  <c r="M32" i="20"/>
  <c r="L32" i="20"/>
  <c r="K32" i="20"/>
  <c r="P31" i="20"/>
  <c r="O31" i="20"/>
  <c r="N31" i="20"/>
  <c r="M31" i="20"/>
  <c r="L31" i="20"/>
  <c r="K31" i="20"/>
  <c r="P30" i="20"/>
  <c r="O30" i="20"/>
  <c r="N30" i="20"/>
  <c r="M30" i="20"/>
  <c r="L30" i="20"/>
  <c r="K30" i="20"/>
  <c r="P29" i="20"/>
  <c r="O29" i="20"/>
  <c r="N29" i="20"/>
  <c r="M29" i="20"/>
  <c r="L29" i="20"/>
  <c r="K29" i="20"/>
  <c r="P28" i="20"/>
  <c r="O28" i="20"/>
  <c r="N28" i="20"/>
  <c r="M28" i="20"/>
  <c r="L28" i="20"/>
  <c r="K28" i="20"/>
  <c r="P27" i="20"/>
  <c r="O27" i="20"/>
  <c r="N27" i="20"/>
  <c r="M27" i="20"/>
  <c r="L27" i="20"/>
  <c r="K27" i="20"/>
  <c r="P26" i="20"/>
  <c r="O26" i="20"/>
  <c r="N26" i="20"/>
  <c r="M26" i="20"/>
  <c r="L26" i="20"/>
  <c r="K26" i="20"/>
  <c r="P25" i="20"/>
  <c r="O25" i="20"/>
  <c r="N25" i="20"/>
  <c r="M25" i="20"/>
  <c r="L25" i="20"/>
  <c r="K25" i="20"/>
  <c r="P24" i="20"/>
  <c r="O24" i="20"/>
  <c r="N24" i="20"/>
  <c r="M24" i="20"/>
  <c r="L24" i="20"/>
  <c r="K24" i="20"/>
  <c r="P23" i="20"/>
  <c r="O23" i="20"/>
  <c r="N23" i="20"/>
  <c r="M23" i="20"/>
  <c r="L23" i="20"/>
  <c r="K23" i="20"/>
  <c r="P22" i="20"/>
  <c r="O22" i="20"/>
  <c r="N22" i="20"/>
  <c r="M22" i="20"/>
  <c r="L22" i="20"/>
  <c r="K22" i="20"/>
  <c r="P21" i="20"/>
  <c r="O21" i="20"/>
  <c r="N21" i="20"/>
  <c r="M21" i="20"/>
  <c r="L21" i="20"/>
  <c r="K21" i="20"/>
  <c r="P20" i="20"/>
  <c r="O20" i="20"/>
  <c r="N20" i="20"/>
  <c r="M20" i="20"/>
  <c r="L20" i="20"/>
  <c r="K20" i="20"/>
  <c r="P19" i="20"/>
  <c r="O19" i="20"/>
  <c r="N19" i="20"/>
  <c r="M19" i="20"/>
  <c r="L19" i="20"/>
  <c r="K19" i="20"/>
  <c r="P18" i="20"/>
  <c r="O18" i="20"/>
  <c r="N18" i="20"/>
  <c r="M18" i="20"/>
  <c r="L18" i="20"/>
  <c r="K18" i="20"/>
  <c r="P17" i="20"/>
  <c r="O17" i="20"/>
  <c r="N17" i="20"/>
  <c r="M17" i="20"/>
  <c r="L17" i="20"/>
  <c r="K17" i="20"/>
  <c r="P16" i="20"/>
  <c r="O16" i="20"/>
  <c r="N16" i="20"/>
  <c r="M16" i="20"/>
  <c r="L16" i="20"/>
  <c r="K16" i="20"/>
  <c r="P15" i="20"/>
  <c r="O15" i="20"/>
  <c r="N15" i="20"/>
  <c r="M15" i="20"/>
  <c r="L15" i="20"/>
  <c r="K15" i="20"/>
  <c r="P14" i="20"/>
  <c r="O14" i="20"/>
  <c r="N14" i="20"/>
  <c r="M14" i="20"/>
  <c r="L14" i="20"/>
  <c r="K14" i="20"/>
  <c r="P13" i="20"/>
  <c r="O13" i="20"/>
  <c r="N13" i="20"/>
  <c r="M13" i="20"/>
  <c r="L13" i="20"/>
  <c r="K13" i="20"/>
  <c r="P12" i="20"/>
  <c r="O12" i="20"/>
  <c r="N12" i="20"/>
  <c r="M12" i="20"/>
  <c r="L12" i="20"/>
  <c r="K12" i="20"/>
  <c r="P11" i="20"/>
  <c r="O11" i="20"/>
  <c r="N11" i="20"/>
  <c r="M11" i="20"/>
  <c r="L11" i="20"/>
  <c r="K11" i="20"/>
  <c r="P10" i="20"/>
  <c r="O10" i="20"/>
  <c r="N10" i="20"/>
  <c r="M10" i="20"/>
  <c r="L10" i="20"/>
  <c r="K10" i="20"/>
  <c r="P9" i="20"/>
  <c r="O9" i="20"/>
  <c r="N9" i="20"/>
  <c r="M9" i="20"/>
  <c r="L9" i="20"/>
  <c r="K9" i="20"/>
  <c r="P8" i="20"/>
  <c r="O8" i="20"/>
  <c r="N8" i="20"/>
  <c r="M8" i="20"/>
  <c r="L8" i="20"/>
  <c r="K8" i="20"/>
  <c r="P7" i="20"/>
  <c r="O7" i="20"/>
  <c r="N7" i="20"/>
  <c r="M7" i="20"/>
  <c r="L7" i="20"/>
  <c r="K7" i="20"/>
  <c r="P6" i="20"/>
  <c r="O6" i="20"/>
  <c r="N6" i="20"/>
  <c r="M6" i="20"/>
  <c r="L6" i="20"/>
  <c r="K6" i="20"/>
  <c r="P5" i="20"/>
  <c r="O5" i="20"/>
  <c r="N5" i="20"/>
  <c r="M5" i="20"/>
  <c r="L5" i="20"/>
  <c r="K5" i="20"/>
  <c r="P4" i="20"/>
  <c r="O4" i="20"/>
  <c r="N4" i="20"/>
  <c r="M4" i="20"/>
  <c r="L4" i="20"/>
  <c r="K4" i="20"/>
  <c r="P62" i="16"/>
  <c r="O62" i="16"/>
  <c r="N62" i="16"/>
  <c r="M62" i="16"/>
  <c r="L62" i="16"/>
  <c r="K62" i="16"/>
  <c r="P61" i="16"/>
  <c r="O61" i="16"/>
  <c r="N61" i="16"/>
  <c r="M61" i="16"/>
  <c r="L61" i="16"/>
  <c r="K61" i="16"/>
  <c r="P60" i="16"/>
  <c r="O60" i="16"/>
  <c r="N60" i="16"/>
  <c r="M60" i="16"/>
  <c r="L60" i="16"/>
  <c r="K60" i="16"/>
  <c r="P59" i="16"/>
  <c r="O59" i="16"/>
  <c r="N59" i="16"/>
  <c r="M59" i="16"/>
  <c r="L59" i="16"/>
  <c r="K59" i="16"/>
  <c r="P58" i="16"/>
  <c r="O58" i="16"/>
  <c r="N58" i="16"/>
  <c r="M58" i="16"/>
  <c r="L58" i="16"/>
  <c r="K58" i="16"/>
  <c r="P57" i="16"/>
  <c r="O57" i="16"/>
  <c r="N57" i="16"/>
  <c r="M57" i="16"/>
  <c r="L57" i="16"/>
  <c r="K57" i="16"/>
  <c r="P56" i="16"/>
  <c r="O56" i="16"/>
  <c r="N56" i="16"/>
  <c r="M56" i="16"/>
  <c r="L56" i="16"/>
  <c r="K56" i="16"/>
  <c r="P55" i="16"/>
  <c r="O55" i="16"/>
  <c r="N55" i="16"/>
  <c r="M55" i="16"/>
  <c r="L55" i="16"/>
  <c r="K55" i="16"/>
  <c r="P54" i="16"/>
  <c r="O54" i="16"/>
  <c r="N54" i="16"/>
  <c r="M54" i="16"/>
  <c r="L54" i="16"/>
  <c r="K54" i="16"/>
  <c r="P53" i="16"/>
  <c r="O53" i="16"/>
  <c r="N53" i="16"/>
  <c r="M53" i="16"/>
  <c r="L53" i="16"/>
  <c r="K53" i="16"/>
  <c r="P52" i="16"/>
  <c r="O52" i="16"/>
  <c r="N52" i="16"/>
  <c r="M52" i="16"/>
  <c r="L52" i="16"/>
  <c r="K52" i="16"/>
  <c r="P51" i="16"/>
  <c r="O51" i="16"/>
  <c r="N51" i="16"/>
  <c r="M51" i="16"/>
  <c r="L51" i="16"/>
  <c r="K51" i="16"/>
  <c r="P50" i="16"/>
  <c r="O50" i="16"/>
  <c r="N50" i="16"/>
  <c r="M50" i="16"/>
  <c r="L50" i="16"/>
  <c r="K50" i="16"/>
  <c r="P49" i="16"/>
  <c r="O49" i="16"/>
  <c r="N49" i="16"/>
  <c r="M49" i="16"/>
  <c r="L49" i="16"/>
  <c r="K49" i="16"/>
  <c r="P48" i="16"/>
  <c r="O48" i="16"/>
  <c r="N48" i="16"/>
  <c r="M48" i="16"/>
  <c r="L48" i="16"/>
  <c r="K48" i="16"/>
  <c r="P47" i="16"/>
  <c r="O47" i="16"/>
  <c r="N47" i="16"/>
  <c r="M47" i="16"/>
  <c r="L47" i="16"/>
  <c r="K47" i="16"/>
  <c r="P46" i="16"/>
  <c r="O46" i="16"/>
  <c r="N46" i="16"/>
  <c r="M46" i="16"/>
  <c r="L46" i="16"/>
  <c r="K46" i="16"/>
  <c r="P45" i="16"/>
  <c r="O45" i="16"/>
  <c r="N45" i="16"/>
  <c r="M45" i="16"/>
  <c r="L45" i="16"/>
  <c r="K45" i="16"/>
  <c r="P44" i="16"/>
  <c r="O44" i="16"/>
  <c r="N44" i="16"/>
  <c r="M44" i="16"/>
  <c r="L44" i="16"/>
  <c r="K44" i="16"/>
  <c r="P43" i="16"/>
  <c r="O43" i="16"/>
  <c r="N43" i="16"/>
  <c r="M43" i="16"/>
  <c r="L43" i="16"/>
  <c r="K43" i="16"/>
  <c r="P42" i="16"/>
  <c r="O42" i="16"/>
  <c r="N42" i="16"/>
  <c r="M42" i="16"/>
  <c r="L42" i="16"/>
  <c r="K42" i="16"/>
  <c r="P41" i="16"/>
  <c r="O41" i="16"/>
  <c r="N41" i="16"/>
  <c r="M41" i="16"/>
  <c r="L41" i="16"/>
  <c r="K41" i="16"/>
  <c r="P40" i="16"/>
  <c r="O40" i="16"/>
  <c r="N40" i="16"/>
  <c r="M40" i="16"/>
  <c r="L40" i="16"/>
  <c r="K40" i="16"/>
  <c r="P39" i="16"/>
  <c r="O39" i="16"/>
  <c r="N39" i="16"/>
  <c r="M39" i="16"/>
  <c r="L39" i="16"/>
  <c r="K39" i="16"/>
  <c r="P38" i="16"/>
  <c r="O38" i="16"/>
  <c r="N38" i="16"/>
  <c r="M38" i="16"/>
  <c r="L38" i="16"/>
  <c r="K38" i="16"/>
  <c r="P37" i="16"/>
  <c r="O37" i="16"/>
  <c r="N37" i="16"/>
  <c r="M37" i="16"/>
  <c r="L37" i="16"/>
  <c r="K37" i="16"/>
  <c r="P36" i="16"/>
  <c r="O36" i="16"/>
  <c r="N36" i="16"/>
  <c r="M36" i="16"/>
  <c r="L36" i="16"/>
  <c r="K36" i="16"/>
  <c r="P35" i="16"/>
  <c r="O35" i="16"/>
  <c r="N35" i="16"/>
  <c r="M35" i="16"/>
  <c r="L35" i="16"/>
  <c r="K35" i="16"/>
  <c r="P34" i="16"/>
  <c r="O34" i="16"/>
  <c r="N34" i="16"/>
  <c r="M34" i="16"/>
  <c r="L34" i="16"/>
  <c r="K34" i="16"/>
  <c r="P33" i="16"/>
  <c r="O33" i="16"/>
  <c r="N33" i="16"/>
  <c r="M33" i="16"/>
  <c r="L33" i="16"/>
  <c r="K33" i="16"/>
  <c r="P32" i="16"/>
  <c r="O32" i="16"/>
  <c r="N32" i="16"/>
  <c r="M32" i="16"/>
  <c r="L32" i="16"/>
  <c r="K32" i="16"/>
  <c r="P31" i="16"/>
  <c r="O31" i="16"/>
  <c r="N31" i="16"/>
  <c r="M31" i="16"/>
  <c r="L31" i="16"/>
  <c r="K31" i="16"/>
  <c r="P30" i="16"/>
  <c r="O30" i="16"/>
  <c r="N30" i="16"/>
  <c r="M30" i="16"/>
  <c r="L30" i="16"/>
  <c r="K30" i="16"/>
  <c r="P29" i="16"/>
  <c r="O29" i="16"/>
  <c r="N29" i="16"/>
  <c r="M29" i="16"/>
  <c r="L29" i="16"/>
  <c r="K29" i="16"/>
  <c r="P28" i="16"/>
  <c r="O28" i="16"/>
  <c r="N28" i="16"/>
  <c r="M28" i="16"/>
  <c r="L28" i="16"/>
  <c r="K28" i="16"/>
  <c r="P27" i="16"/>
  <c r="O27" i="16"/>
  <c r="N27" i="16"/>
  <c r="M27" i="16"/>
  <c r="L27" i="16"/>
  <c r="K27" i="16"/>
  <c r="P26" i="16"/>
  <c r="O26" i="16"/>
  <c r="N26" i="16"/>
  <c r="M26" i="16"/>
  <c r="L26" i="16"/>
  <c r="K26" i="16"/>
  <c r="P25" i="16"/>
  <c r="O25" i="16"/>
  <c r="N25" i="16"/>
  <c r="M25" i="16"/>
  <c r="L25" i="16"/>
  <c r="K25" i="16"/>
  <c r="P24" i="16"/>
  <c r="O24" i="16"/>
  <c r="N24" i="16"/>
  <c r="M24" i="16"/>
  <c r="L24" i="16"/>
  <c r="K24" i="16"/>
  <c r="P23" i="16"/>
  <c r="O23" i="16"/>
  <c r="N23" i="16"/>
  <c r="M23" i="16"/>
  <c r="L23" i="16"/>
  <c r="K23" i="16"/>
  <c r="P22" i="16"/>
  <c r="O22" i="16"/>
  <c r="N22" i="16"/>
  <c r="M22" i="16"/>
  <c r="L22" i="16"/>
  <c r="K22" i="16"/>
  <c r="P21" i="16"/>
  <c r="O21" i="16"/>
  <c r="N21" i="16"/>
  <c r="M21" i="16"/>
  <c r="L21" i="16"/>
  <c r="K21" i="16"/>
  <c r="P20" i="16"/>
  <c r="O20" i="16"/>
  <c r="N20" i="16"/>
  <c r="M20" i="16"/>
  <c r="L20" i="16"/>
  <c r="K20" i="16"/>
  <c r="P19" i="16"/>
  <c r="O19" i="16"/>
  <c r="N19" i="16"/>
  <c r="M19" i="16"/>
  <c r="L19" i="16"/>
  <c r="K19" i="16"/>
  <c r="P18" i="16"/>
  <c r="O18" i="16"/>
  <c r="N18" i="16"/>
  <c r="M18" i="16"/>
  <c r="L18" i="16"/>
  <c r="K18" i="16"/>
  <c r="P17" i="16"/>
  <c r="O17" i="16"/>
  <c r="N17" i="16"/>
  <c r="M17" i="16"/>
  <c r="L17" i="16"/>
  <c r="K17" i="16"/>
  <c r="P16" i="16"/>
  <c r="O16" i="16"/>
  <c r="N16" i="16"/>
  <c r="M16" i="16"/>
  <c r="L16" i="16"/>
  <c r="K16" i="16"/>
  <c r="P15" i="16"/>
  <c r="O15" i="16"/>
  <c r="N15" i="16"/>
  <c r="M15" i="16"/>
  <c r="L15" i="16"/>
  <c r="K15" i="16"/>
  <c r="P14" i="16"/>
  <c r="O14" i="16"/>
  <c r="N14" i="16"/>
  <c r="M14" i="16"/>
  <c r="L14" i="16"/>
  <c r="K14" i="16"/>
  <c r="P13" i="16"/>
  <c r="O13" i="16"/>
  <c r="N13" i="16"/>
  <c r="M13" i="16"/>
  <c r="L13" i="16"/>
  <c r="K13" i="16"/>
  <c r="P12" i="16"/>
  <c r="O12" i="16"/>
  <c r="N12" i="16"/>
  <c r="M12" i="16"/>
  <c r="L12" i="16"/>
  <c r="K12" i="16"/>
  <c r="P11" i="16"/>
  <c r="O11" i="16"/>
  <c r="N11" i="16"/>
  <c r="M11" i="16"/>
  <c r="L11" i="16"/>
  <c r="K11" i="16"/>
  <c r="P10" i="16"/>
  <c r="O10" i="16"/>
  <c r="N10" i="16"/>
  <c r="M10" i="16"/>
  <c r="L10" i="16"/>
  <c r="K10" i="16"/>
  <c r="P9" i="16"/>
  <c r="O9" i="16"/>
  <c r="N9" i="16"/>
  <c r="M9" i="16"/>
  <c r="L9" i="16"/>
  <c r="K9" i="16"/>
  <c r="P8" i="16"/>
  <c r="O8" i="16"/>
  <c r="N8" i="16"/>
  <c r="M8" i="16"/>
  <c r="L8" i="16"/>
  <c r="K8" i="16"/>
  <c r="P7" i="16"/>
  <c r="O7" i="16"/>
  <c r="N7" i="16"/>
  <c r="M7" i="16"/>
  <c r="L7" i="16"/>
  <c r="K7" i="16"/>
  <c r="P6" i="16"/>
  <c r="O6" i="16"/>
  <c r="N6" i="16"/>
  <c r="M6" i="16"/>
  <c r="L6" i="16"/>
  <c r="K6" i="16"/>
  <c r="P5" i="16"/>
  <c r="O5" i="16"/>
  <c r="N5" i="16"/>
  <c r="M5" i="16"/>
  <c r="L5" i="16"/>
  <c r="K5" i="16"/>
  <c r="P4" i="16"/>
  <c r="O4" i="16"/>
  <c r="N4" i="16"/>
  <c r="M4" i="16"/>
  <c r="L4" i="16"/>
  <c r="K4" i="16"/>
  <c r="O8" i="24" l="1"/>
  <c r="O6" i="24"/>
  <c r="Q4" i="20"/>
  <c r="R4" i="20" s="1"/>
  <c r="Q8" i="20"/>
  <c r="R8" i="20" s="1"/>
  <c r="Q12" i="20"/>
  <c r="R12" i="20" s="1"/>
  <c r="Q16" i="20"/>
  <c r="R16" i="20" s="1"/>
  <c r="Q20" i="20"/>
  <c r="R20" i="20" s="1"/>
  <c r="Q24" i="20"/>
  <c r="R24" i="20" s="1"/>
  <c r="Q28" i="20"/>
  <c r="R28" i="20" s="1"/>
  <c r="Q32" i="20"/>
  <c r="R32" i="20" s="1"/>
  <c r="Q36" i="20"/>
  <c r="R36" i="20" s="1"/>
  <c r="Q40" i="20"/>
  <c r="R40" i="20" s="1"/>
  <c r="Q44" i="20"/>
  <c r="R44" i="20" s="1"/>
  <c r="Q48" i="20"/>
  <c r="R48" i="20" s="1"/>
  <c r="Q52" i="20"/>
  <c r="R52" i="20" s="1"/>
  <c r="Q56" i="20"/>
  <c r="R56" i="20" s="1"/>
  <c r="Q6" i="16"/>
  <c r="R6" i="16" s="1"/>
  <c r="C9" i="33" s="1"/>
  <c r="Q10" i="16"/>
  <c r="R10" i="16" s="1"/>
  <c r="C13" i="33" s="1"/>
  <c r="Q14" i="16"/>
  <c r="R14" i="16" s="1"/>
  <c r="C17" i="33" s="1"/>
  <c r="Q18" i="16"/>
  <c r="R18" i="16" s="1"/>
  <c r="C21" i="33" s="1"/>
  <c r="Q22" i="16"/>
  <c r="R22" i="16" s="1"/>
  <c r="Q26" i="16"/>
  <c r="R26" i="16" s="1"/>
  <c r="Q30" i="16"/>
  <c r="R30" i="16" s="1"/>
  <c r="Q34" i="16"/>
  <c r="R34" i="16" s="1"/>
  <c r="Q38" i="16"/>
  <c r="R38" i="16" s="1"/>
  <c r="Q42" i="16"/>
  <c r="R42" i="16" s="1"/>
  <c r="Q46" i="16"/>
  <c r="R46" i="16" s="1"/>
  <c r="Q50" i="16"/>
  <c r="R50" i="16" s="1"/>
  <c r="Q54" i="16"/>
  <c r="R54" i="16" s="1"/>
  <c r="Q58" i="16"/>
  <c r="R58" i="16" s="1"/>
  <c r="Q62" i="16"/>
  <c r="R62" i="16" s="1"/>
  <c r="D39" i="16"/>
  <c r="Q5" i="16"/>
  <c r="R5" i="16" s="1"/>
  <c r="C8" i="33" s="1"/>
  <c r="Q9" i="16"/>
  <c r="R9" i="16" s="1"/>
  <c r="C12" i="33" s="1"/>
  <c r="Q13" i="16"/>
  <c r="R13" i="16" s="1"/>
  <c r="C16" i="33" s="1"/>
  <c r="Q17" i="16"/>
  <c r="R17" i="16" s="1"/>
  <c r="C20" i="33" s="1"/>
  <c r="Q21" i="16"/>
  <c r="R21" i="16" s="1"/>
  <c r="Q25" i="16"/>
  <c r="R25" i="16" s="1"/>
  <c r="Q29" i="16"/>
  <c r="R29" i="16" s="1"/>
  <c r="Q33" i="16"/>
  <c r="R33" i="16" s="1"/>
  <c r="Q37" i="16"/>
  <c r="R37" i="16" s="1"/>
  <c r="Q41" i="16"/>
  <c r="R41" i="16" s="1"/>
  <c r="Q45" i="16"/>
  <c r="R45" i="16" s="1"/>
  <c r="Q49" i="16"/>
  <c r="R49" i="16" s="1"/>
  <c r="Q53" i="16"/>
  <c r="R53" i="16" s="1"/>
  <c r="Q57" i="16"/>
  <c r="R57" i="16" s="1"/>
  <c r="Q61" i="16"/>
  <c r="R61" i="16" s="1"/>
  <c r="Q5" i="20"/>
  <c r="R5" i="20" s="1"/>
  <c r="Q9" i="20"/>
  <c r="R9" i="20" s="1"/>
  <c r="Q13" i="20"/>
  <c r="R13" i="20" s="1"/>
  <c r="Q21" i="20"/>
  <c r="R21" i="20" s="1"/>
  <c r="Q29" i="20"/>
  <c r="R29" i="20" s="1"/>
  <c r="Q37" i="20"/>
  <c r="R37" i="20" s="1"/>
  <c r="Q41" i="20"/>
  <c r="R41" i="20" s="1"/>
  <c r="Q45" i="20"/>
  <c r="R45" i="20" s="1"/>
  <c r="Q49" i="20"/>
  <c r="R49" i="20" s="1"/>
  <c r="Q53" i="20"/>
  <c r="R53" i="20" s="1"/>
  <c r="Q57" i="20"/>
  <c r="R57" i="20" s="1"/>
  <c r="Q61" i="20"/>
  <c r="R61" i="20" s="1"/>
  <c r="Q25" i="20"/>
  <c r="R25" i="20" s="1"/>
  <c r="Q17" i="20"/>
  <c r="R17" i="20" s="1"/>
  <c r="Q33" i="20"/>
  <c r="R33" i="20" s="1"/>
  <c r="Q60" i="20"/>
  <c r="R60" i="20" s="1"/>
  <c r="Q8" i="16"/>
  <c r="R8" i="16" s="1"/>
  <c r="C11" i="33" s="1"/>
  <c r="Q12" i="16"/>
  <c r="R12" i="16" s="1"/>
  <c r="C15" i="33" s="1"/>
  <c r="Q16" i="16"/>
  <c r="R16" i="16" s="1"/>
  <c r="C19" i="33" s="1"/>
  <c r="Q20" i="16"/>
  <c r="R20" i="16" s="1"/>
  <c r="Q24" i="16"/>
  <c r="R24" i="16" s="1"/>
  <c r="Q28" i="16"/>
  <c r="R28" i="16" s="1"/>
  <c r="Q32" i="16"/>
  <c r="R32" i="16" s="1"/>
  <c r="Q36" i="16"/>
  <c r="R36" i="16" s="1"/>
  <c r="Q40" i="16"/>
  <c r="R40" i="16" s="1"/>
  <c r="Q44" i="16"/>
  <c r="R44" i="16" s="1"/>
  <c r="Q48" i="16"/>
  <c r="R48" i="16" s="1"/>
  <c r="Q52" i="16"/>
  <c r="R52" i="16" s="1"/>
  <c r="Q56" i="16"/>
  <c r="R56" i="16" s="1"/>
  <c r="Q60" i="16"/>
  <c r="R60" i="16" s="1"/>
  <c r="Q7" i="16"/>
  <c r="Q11" i="16"/>
  <c r="R11" i="16" s="1"/>
  <c r="C14" i="33" s="1"/>
  <c r="Q15" i="16"/>
  <c r="R15" i="16" s="1"/>
  <c r="C18" i="33" s="1"/>
  <c r="Q19" i="16"/>
  <c r="R19" i="16" s="1"/>
  <c r="Q23" i="16"/>
  <c r="R23" i="16" s="1"/>
  <c r="Q27" i="16"/>
  <c r="R27" i="16" s="1"/>
  <c r="Q31" i="16"/>
  <c r="R31" i="16" s="1"/>
  <c r="Q35" i="16"/>
  <c r="R35" i="16" s="1"/>
  <c r="Q39" i="16"/>
  <c r="R39" i="16" s="1"/>
  <c r="Q43" i="16"/>
  <c r="R43" i="16" s="1"/>
  <c r="Q47" i="16"/>
  <c r="R47" i="16" s="1"/>
  <c r="Q51" i="16"/>
  <c r="R51" i="16" s="1"/>
  <c r="Q55" i="16"/>
  <c r="R55" i="16" s="1"/>
  <c r="Q59" i="16"/>
  <c r="R59" i="16" s="1"/>
  <c r="Q4" i="16"/>
  <c r="R4" i="16" s="1"/>
  <c r="C7" i="33" s="1"/>
  <c r="Q7" i="20"/>
  <c r="Q11" i="20"/>
  <c r="R11" i="20" s="1"/>
  <c r="Q15" i="20"/>
  <c r="R15" i="20" s="1"/>
  <c r="Q19" i="20"/>
  <c r="R19" i="20" s="1"/>
  <c r="Q23" i="20"/>
  <c r="R23" i="20" s="1"/>
  <c r="Q27" i="20"/>
  <c r="R27" i="20" s="1"/>
  <c r="Q31" i="20"/>
  <c r="R31" i="20" s="1"/>
  <c r="Q35" i="20"/>
  <c r="R35" i="20" s="1"/>
  <c r="Q39" i="20"/>
  <c r="R39" i="20" s="1"/>
  <c r="Q43" i="20"/>
  <c r="R43" i="20" s="1"/>
  <c r="Q47" i="20"/>
  <c r="R47" i="20" s="1"/>
  <c r="Q51" i="20"/>
  <c r="R51" i="20" s="1"/>
  <c r="Q55" i="20"/>
  <c r="R55" i="20" s="1"/>
  <c r="Q59" i="20"/>
  <c r="R59" i="20" s="1"/>
  <c r="Q6" i="20"/>
  <c r="R6" i="20" s="1"/>
  <c r="Q10" i="20"/>
  <c r="R10" i="20" s="1"/>
  <c r="Q18" i="20"/>
  <c r="R18" i="20" s="1"/>
  <c r="Q22" i="20"/>
  <c r="R22" i="20" s="1"/>
  <c r="Q26" i="20"/>
  <c r="R26" i="20" s="1"/>
  <c r="Q30" i="20"/>
  <c r="R30" i="20" s="1"/>
  <c r="Q34" i="20"/>
  <c r="R34" i="20" s="1"/>
  <c r="Q38" i="20"/>
  <c r="R38" i="20" s="1"/>
  <c r="Q42" i="20"/>
  <c r="R42" i="20" s="1"/>
  <c r="Q46" i="20"/>
  <c r="R46" i="20" s="1"/>
  <c r="Q50" i="20"/>
  <c r="R50" i="20" s="1"/>
  <c r="Q54" i="20"/>
  <c r="R54" i="20" s="1"/>
  <c r="Q58" i="20"/>
  <c r="R58" i="20" s="1"/>
  <c r="Q62" i="20"/>
  <c r="R62" i="20" s="1"/>
  <c r="Q14" i="20"/>
  <c r="R14" i="20" s="1"/>
  <c r="D39" i="20"/>
  <c r="P62" i="17"/>
  <c r="O62" i="17"/>
  <c r="N62" i="17"/>
  <c r="M62" i="17"/>
  <c r="L62" i="17"/>
  <c r="K62" i="17"/>
  <c r="P61" i="17"/>
  <c r="O61" i="17"/>
  <c r="N61" i="17"/>
  <c r="M61" i="17"/>
  <c r="L61" i="17"/>
  <c r="K61" i="17"/>
  <c r="P60" i="17"/>
  <c r="O60" i="17"/>
  <c r="N60" i="17"/>
  <c r="M60" i="17"/>
  <c r="L60" i="17"/>
  <c r="K60" i="17"/>
  <c r="P59" i="17"/>
  <c r="O59" i="17"/>
  <c r="N59" i="17"/>
  <c r="M59" i="17"/>
  <c r="L59" i="17"/>
  <c r="K59" i="17"/>
  <c r="P58" i="17"/>
  <c r="O58" i="17"/>
  <c r="N58" i="17"/>
  <c r="M58" i="17"/>
  <c r="L58" i="17"/>
  <c r="K58" i="17"/>
  <c r="P57" i="17"/>
  <c r="O57" i="17"/>
  <c r="N57" i="17"/>
  <c r="M57" i="17"/>
  <c r="L57" i="17"/>
  <c r="K57" i="17"/>
  <c r="P56" i="17"/>
  <c r="O56" i="17"/>
  <c r="N56" i="17"/>
  <c r="M56" i="17"/>
  <c r="L56" i="17"/>
  <c r="K56" i="17"/>
  <c r="P55" i="17"/>
  <c r="O55" i="17"/>
  <c r="N55" i="17"/>
  <c r="M55" i="17"/>
  <c r="L55" i="17"/>
  <c r="K55" i="17"/>
  <c r="P54" i="17"/>
  <c r="O54" i="17"/>
  <c r="N54" i="17"/>
  <c r="M54" i="17"/>
  <c r="L54" i="17"/>
  <c r="K54" i="17"/>
  <c r="P53" i="17"/>
  <c r="O53" i="17"/>
  <c r="N53" i="17"/>
  <c r="M53" i="17"/>
  <c r="L53" i="17"/>
  <c r="K53" i="17"/>
  <c r="P52" i="17"/>
  <c r="O52" i="17"/>
  <c r="N52" i="17"/>
  <c r="M52" i="17"/>
  <c r="L52" i="17"/>
  <c r="K52" i="17"/>
  <c r="P51" i="17"/>
  <c r="O51" i="17"/>
  <c r="N51" i="17"/>
  <c r="M51" i="17"/>
  <c r="L51" i="17"/>
  <c r="K51" i="17"/>
  <c r="P50" i="17"/>
  <c r="O50" i="17"/>
  <c r="N50" i="17"/>
  <c r="M50" i="17"/>
  <c r="L50" i="17"/>
  <c r="K50" i="17"/>
  <c r="P49" i="17"/>
  <c r="O49" i="17"/>
  <c r="N49" i="17"/>
  <c r="M49" i="17"/>
  <c r="L49" i="17"/>
  <c r="K49" i="17"/>
  <c r="P48" i="17"/>
  <c r="O48" i="17"/>
  <c r="N48" i="17"/>
  <c r="M48" i="17"/>
  <c r="L48" i="17"/>
  <c r="K48" i="17"/>
  <c r="P47" i="17"/>
  <c r="O47" i="17"/>
  <c r="N47" i="17"/>
  <c r="M47" i="17"/>
  <c r="L47" i="17"/>
  <c r="K47" i="17"/>
  <c r="P46" i="17"/>
  <c r="O46" i="17"/>
  <c r="N46" i="17"/>
  <c r="M46" i="17"/>
  <c r="L46" i="17"/>
  <c r="K46" i="17"/>
  <c r="P45" i="17"/>
  <c r="O45" i="17"/>
  <c r="N45" i="17"/>
  <c r="M45" i="17"/>
  <c r="L45" i="17"/>
  <c r="K45" i="17"/>
  <c r="P44" i="17"/>
  <c r="O44" i="17"/>
  <c r="N44" i="17"/>
  <c r="M44" i="17"/>
  <c r="L44" i="17"/>
  <c r="K44" i="17"/>
  <c r="P43" i="17"/>
  <c r="O43" i="17"/>
  <c r="N43" i="17"/>
  <c r="M43" i="17"/>
  <c r="L43" i="17"/>
  <c r="K43" i="17"/>
  <c r="P42" i="17"/>
  <c r="O42" i="17"/>
  <c r="N42" i="17"/>
  <c r="M42" i="17"/>
  <c r="L42" i="17"/>
  <c r="K42" i="17"/>
  <c r="P41" i="17"/>
  <c r="O41" i="17"/>
  <c r="N41" i="17"/>
  <c r="M41" i="17"/>
  <c r="L41" i="17"/>
  <c r="K41" i="17"/>
  <c r="P40" i="17"/>
  <c r="O40" i="17"/>
  <c r="N40" i="17"/>
  <c r="M40" i="17"/>
  <c r="L40" i="17"/>
  <c r="K40" i="17"/>
  <c r="P39" i="17"/>
  <c r="O39" i="17"/>
  <c r="N39" i="17"/>
  <c r="M39" i="17"/>
  <c r="L39" i="17"/>
  <c r="K39" i="17"/>
  <c r="P38" i="17"/>
  <c r="O38" i="17"/>
  <c r="N38" i="17"/>
  <c r="M38" i="17"/>
  <c r="L38" i="17"/>
  <c r="K38" i="17"/>
  <c r="P37" i="17"/>
  <c r="O37" i="17"/>
  <c r="N37" i="17"/>
  <c r="M37" i="17"/>
  <c r="L37" i="17"/>
  <c r="K37" i="17"/>
  <c r="P36" i="17"/>
  <c r="O36" i="17"/>
  <c r="N36" i="17"/>
  <c r="M36" i="17"/>
  <c r="L36" i="17"/>
  <c r="K36" i="17"/>
  <c r="P35" i="17"/>
  <c r="O35" i="17"/>
  <c r="N35" i="17"/>
  <c r="M35" i="17"/>
  <c r="L35" i="17"/>
  <c r="K35" i="17"/>
  <c r="P34" i="17"/>
  <c r="O34" i="17"/>
  <c r="N34" i="17"/>
  <c r="M34" i="17"/>
  <c r="L34" i="17"/>
  <c r="K34" i="17"/>
  <c r="P33" i="17"/>
  <c r="O33" i="17"/>
  <c r="N33" i="17"/>
  <c r="M33" i="17"/>
  <c r="L33" i="17"/>
  <c r="K33" i="17"/>
  <c r="P32" i="17"/>
  <c r="O32" i="17"/>
  <c r="N32" i="17"/>
  <c r="M32" i="17"/>
  <c r="L32" i="17"/>
  <c r="K32" i="17"/>
  <c r="P31" i="17"/>
  <c r="O31" i="17"/>
  <c r="N31" i="17"/>
  <c r="M31" i="17"/>
  <c r="L31" i="17"/>
  <c r="K31" i="17"/>
  <c r="P30" i="17"/>
  <c r="O30" i="17"/>
  <c r="N30" i="17"/>
  <c r="M30" i="17"/>
  <c r="L30" i="17"/>
  <c r="K30" i="17"/>
  <c r="P29" i="17"/>
  <c r="O29" i="17"/>
  <c r="N29" i="17"/>
  <c r="M29" i="17"/>
  <c r="L29" i="17"/>
  <c r="K29" i="17"/>
  <c r="P28" i="17"/>
  <c r="O28" i="17"/>
  <c r="N28" i="17"/>
  <c r="M28" i="17"/>
  <c r="L28" i="17"/>
  <c r="K28" i="17"/>
  <c r="P27" i="17"/>
  <c r="O27" i="17"/>
  <c r="N27" i="17"/>
  <c r="M27" i="17"/>
  <c r="L27" i="17"/>
  <c r="K27" i="17"/>
  <c r="P26" i="17"/>
  <c r="O26" i="17"/>
  <c r="N26" i="17"/>
  <c r="M26" i="17"/>
  <c r="L26" i="17"/>
  <c r="K26" i="17"/>
  <c r="P25" i="17"/>
  <c r="O25" i="17"/>
  <c r="N25" i="17"/>
  <c r="M25" i="17"/>
  <c r="L25" i="17"/>
  <c r="K25" i="17"/>
  <c r="P24" i="17"/>
  <c r="O24" i="17"/>
  <c r="N24" i="17"/>
  <c r="M24" i="17"/>
  <c r="L24" i="17"/>
  <c r="K24" i="17"/>
  <c r="P23" i="17"/>
  <c r="O23" i="17"/>
  <c r="N23" i="17"/>
  <c r="M23" i="17"/>
  <c r="L23" i="17"/>
  <c r="K23" i="17"/>
  <c r="P22" i="17"/>
  <c r="O22" i="17"/>
  <c r="N22" i="17"/>
  <c r="M22" i="17"/>
  <c r="L22" i="17"/>
  <c r="K22" i="17"/>
  <c r="P21" i="17"/>
  <c r="O21" i="17"/>
  <c r="N21" i="17"/>
  <c r="M21" i="17"/>
  <c r="L21" i="17"/>
  <c r="K21" i="17"/>
  <c r="P20" i="17"/>
  <c r="O20" i="17"/>
  <c r="N20" i="17"/>
  <c r="M20" i="17"/>
  <c r="L20" i="17"/>
  <c r="K20" i="17"/>
  <c r="P19" i="17"/>
  <c r="O19" i="17"/>
  <c r="N19" i="17"/>
  <c r="M19" i="17"/>
  <c r="L19" i="17"/>
  <c r="K19" i="17"/>
  <c r="P18" i="17"/>
  <c r="O18" i="17"/>
  <c r="N18" i="17"/>
  <c r="M18" i="17"/>
  <c r="L18" i="17"/>
  <c r="K18" i="17"/>
  <c r="P17" i="17"/>
  <c r="O17" i="17"/>
  <c r="N17" i="17"/>
  <c r="M17" i="17"/>
  <c r="L17" i="17"/>
  <c r="K17" i="17"/>
  <c r="P16" i="17"/>
  <c r="O16" i="17"/>
  <c r="N16" i="17"/>
  <c r="M16" i="17"/>
  <c r="L16" i="17"/>
  <c r="K16" i="17"/>
  <c r="P15" i="17"/>
  <c r="O15" i="17"/>
  <c r="N15" i="17"/>
  <c r="M15" i="17"/>
  <c r="L15" i="17"/>
  <c r="K15" i="17"/>
  <c r="P14" i="17"/>
  <c r="O14" i="17"/>
  <c r="N14" i="17"/>
  <c r="M14" i="17"/>
  <c r="L14" i="17"/>
  <c r="K14" i="17"/>
  <c r="P13" i="17"/>
  <c r="O13" i="17"/>
  <c r="N13" i="17"/>
  <c r="M13" i="17"/>
  <c r="L13" i="17"/>
  <c r="K13" i="17"/>
  <c r="P12" i="17"/>
  <c r="O12" i="17"/>
  <c r="N12" i="17"/>
  <c r="M12" i="17"/>
  <c r="L12" i="17"/>
  <c r="K12" i="17"/>
  <c r="P11" i="17"/>
  <c r="O11" i="17"/>
  <c r="N11" i="17"/>
  <c r="M11" i="17"/>
  <c r="L11" i="17"/>
  <c r="K11" i="17"/>
  <c r="P10" i="17"/>
  <c r="O10" i="17"/>
  <c r="N10" i="17"/>
  <c r="M10" i="17"/>
  <c r="L10" i="17"/>
  <c r="K10" i="17"/>
  <c r="P9" i="17"/>
  <c r="O9" i="17"/>
  <c r="N9" i="17"/>
  <c r="M9" i="17"/>
  <c r="L9" i="17"/>
  <c r="K9" i="17"/>
  <c r="P8" i="17"/>
  <c r="O8" i="17"/>
  <c r="N8" i="17"/>
  <c r="M8" i="17"/>
  <c r="L8" i="17"/>
  <c r="K8" i="17"/>
  <c r="P7" i="17"/>
  <c r="O7" i="17"/>
  <c r="N7" i="17"/>
  <c r="M7" i="17"/>
  <c r="L7" i="17"/>
  <c r="K7" i="17"/>
  <c r="P6" i="17"/>
  <c r="O6" i="17"/>
  <c r="N6" i="17"/>
  <c r="M6" i="17"/>
  <c r="L6" i="17"/>
  <c r="K6" i="17"/>
  <c r="P5" i="17"/>
  <c r="O5" i="17"/>
  <c r="N5" i="17"/>
  <c r="M5" i="17"/>
  <c r="L5" i="17"/>
  <c r="K5" i="17"/>
  <c r="P4" i="17"/>
  <c r="O4" i="17"/>
  <c r="N4" i="17"/>
  <c r="M4" i="17"/>
  <c r="L4" i="17"/>
  <c r="P62" i="21"/>
  <c r="O62" i="21"/>
  <c r="N62" i="21"/>
  <c r="M62" i="21"/>
  <c r="L62" i="21"/>
  <c r="K62" i="21"/>
  <c r="P61" i="21"/>
  <c r="O61" i="21"/>
  <c r="N61" i="21"/>
  <c r="M61" i="21"/>
  <c r="L61" i="21"/>
  <c r="K61" i="21"/>
  <c r="P60" i="21"/>
  <c r="O60" i="21"/>
  <c r="N60" i="21"/>
  <c r="M60" i="21"/>
  <c r="L60" i="21"/>
  <c r="K60" i="21"/>
  <c r="P59" i="21"/>
  <c r="O59" i="21"/>
  <c r="N59" i="21"/>
  <c r="M59" i="21"/>
  <c r="L59" i="21"/>
  <c r="K59" i="21"/>
  <c r="P58" i="21"/>
  <c r="O58" i="21"/>
  <c r="N58" i="21"/>
  <c r="M58" i="21"/>
  <c r="L58" i="21"/>
  <c r="K58" i="21"/>
  <c r="P57" i="21"/>
  <c r="O57" i="21"/>
  <c r="N57" i="21"/>
  <c r="M57" i="21"/>
  <c r="L57" i="21"/>
  <c r="K57" i="21"/>
  <c r="P56" i="21"/>
  <c r="O56" i="21"/>
  <c r="N56" i="21"/>
  <c r="M56" i="21"/>
  <c r="L56" i="21"/>
  <c r="K56" i="21"/>
  <c r="P55" i="21"/>
  <c r="O55" i="21"/>
  <c r="N55" i="21"/>
  <c r="M55" i="21"/>
  <c r="L55" i="21"/>
  <c r="K55" i="21"/>
  <c r="P54" i="21"/>
  <c r="O54" i="21"/>
  <c r="N54" i="21"/>
  <c r="M54" i="21"/>
  <c r="L54" i="21"/>
  <c r="K54" i="21"/>
  <c r="P53" i="21"/>
  <c r="O53" i="21"/>
  <c r="N53" i="21"/>
  <c r="M53" i="21"/>
  <c r="L53" i="21"/>
  <c r="K53" i="21"/>
  <c r="P52" i="21"/>
  <c r="O52" i="21"/>
  <c r="N52" i="21"/>
  <c r="M52" i="21"/>
  <c r="L52" i="21"/>
  <c r="K52" i="21"/>
  <c r="P51" i="21"/>
  <c r="O51" i="21"/>
  <c r="N51" i="21"/>
  <c r="M51" i="21"/>
  <c r="L51" i="21"/>
  <c r="K51" i="21"/>
  <c r="P50" i="21"/>
  <c r="O50" i="21"/>
  <c r="N50" i="21"/>
  <c r="M50" i="21"/>
  <c r="L50" i="21"/>
  <c r="K50" i="21"/>
  <c r="P49" i="21"/>
  <c r="O49" i="21"/>
  <c r="N49" i="21"/>
  <c r="M49" i="21"/>
  <c r="L49" i="21"/>
  <c r="K49" i="21"/>
  <c r="P48" i="21"/>
  <c r="O48" i="21"/>
  <c r="N48" i="21"/>
  <c r="M48" i="21"/>
  <c r="L48" i="21"/>
  <c r="K48" i="21"/>
  <c r="P47" i="21"/>
  <c r="O47" i="21"/>
  <c r="N47" i="21"/>
  <c r="M47" i="21"/>
  <c r="L47" i="21"/>
  <c r="K47" i="21"/>
  <c r="P46" i="21"/>
  <c r="O46" i="21"/>
  <c r="N46" i="21"/>
  <c r="M46" i="21"/>
  <c r="L46" i="21"/>
  <c r="K46" i="21"/>
  <c r="P45" i="21"/>
  <c r="O45" i="21"/>
  <c r="N45" i="21"/>
  <c r="M45" i="21"/>
  <c r="L45" i="21"/>
  <c r="K45" i="21"/>
  <c r="P44" i="21"/>
  <c r="O44" i="21"/>
  <c r="N44" i="21"/>
  <c r="M44" i="21"/>
  <c r="L44" i="21"/>
  <c r="K44" i="21"/>
  <c r="P43" i="21"/>
  <c r="O43" i="21"/>
  <c r="N43" i="21"/>
  <c r="M43" i="21"/>
  <c r="L43" i="21"/>
  <c r="K43" i="21"/>
  <c r="P42" i="21"/>
  <c r="O42" i="21"/>
  <c r="N42" i="21"/>
  <c r="M42" i="21"/>
  <c r="L42" i="21"/>
  <c r="K42" i="21"/>
  <c r="P41" i="21"/>
  <c r="O41" i="21"/>
  <c r="N41" i="21"/>
  <c r="M41" i="21"/>
  <c r="L41" i="21"/>
  <c r="K41" i="21"/>
  <c r="P40" i="21"/>
  <c r="O40" i="21"/>
  <c r="N40" i="21"/>
  <c r="M40" i="21"/>
  <c r="L40" i="21"/>
  <c r="K40" i="21"/>
  <c r="P39" i="21"/>
  <c r="O39" i="21"/>
  <c r="N39" i="21"/>
  <c r="M39" i="21"/>
  <c r="L39" i="21"/>
  <c r="K39" i="21"/>
  <c r="P38" i="21"/>
  <c r="O38" i="21"/>
  <c r="N38" i="21"/>
  <c r="M38" i="21"/>
  <c r="L38" i="21"/>
  <c r="K38" i="21"/>
  <c r="P37" i="21"/>
  <c r="O37" i="21"/>
  <c r="N37" i="21"/>
  <c r="M37" i="21"/>
  <c r="L37" i="21"/>
  <c r="K37" i="21"/>
  <c r="P36" i="21"/>
  <c r="O36" i="21"/>
  <c r="N36" i="21"/>
  <c r="M36" i="21"/>
  <c r="L36" i="21"/>
  <c r="K36" i="21"/>
  <c r="P35" i="21"/>
  <c r="O35" i="21"/>
  <c r="N35" i="21"/>
  <c r="M35" i="21"/>
  <c r="L35" i="21"/>
  <c r="K35" i="21"/>
  <c r="P34" i="21"/>
  <c r="O34" i="21"/>
  <c r="N34" i="21"/>
  <c r="M34" i="21"/>
  <c r="L34" i="21"/>
  <c r="K34" i="21"/>
  <c r="P33" i="21"/>
  <c r="O33" i="21"/>
  <c r="N33" i="21"/>
  <c r="M33" i="21"/>
  <c r="L33" i="21"/>
  <c r="K33" i="21"/>
  <c r="P32" i="21"/>
  <c r="O32" i="21"/>
  <c r="N32" i="21"/>
  <c r="M32" i="21"/>
  <c r="L32" i="21"/>
  <c r="K32" i="21"/>
  <c r="P31" i="21"/>
  <c r="O31" i="21"/>
  <c r="N31" i="21"/>
  <c r="M31" i="21"/>
  <c r="L31" i="21"/>
  <c r="K31" i="21"/>
  <c r="P30" i="21"/>
  <c r="O30" i="21"/>
  <c r="N30" i="21"/>
  <c r="M30" i="21"/>
  <c r="L30" i="21"/>
  <c r="K30" i="21"/>
  <c r="P29" i="21"/>
  <c r="O29" i="21"/>
  <c r="N29" i="21"/>
  <c r="M29" i="21"/>
  <c r="L29" i="21"/>
  <c r="K29" i="21"/>
  <c r="P28" i="21"/>
  <c r="O28" i="21"/>
  <c r="N28" i="21"/>
  <c r="M28" i="21"/>
  <c r="L28" i="21"/>
  <c r="K28" i="21"/>
  <c r="P27" i="21"/>
  <c r="O27" i="21"/>
  <c r="N27" i="21"/>
  <c r="M27" i="21"/>
  <c r="L27" i="21"/>
  <c r="K27" i="21"/>
  <c r="P26" i="21"/>
  <c r="O26" i="21"/>
  <c r="N26" i="21"/>
  <c r="M26" i="21"/>
  <c r="L26" i="21"/>
  <c r="K26" i="21"/>
  <c r="P25" i="21"/>
  <c r="O25" i="21"/>
  <c r="N25" i="21"/>
  <c r="M25" i="21"/>
  <c r="L25" i="21"/>
  <c r="K25" i="21"/>
  <c r="P24" i="21"/>
  <c r="O24" i="21"/>
  <c r="N24" i="21"/>
  <c r="M24" i="21"/>
  <c r="L24" i="21"/>
  <c r="K24" i="21"/>
  <c r="P23" i="21"/>
  <c r="O23" i="21"/>
  <c r="N23" i="21"/>
  <c r="M23" i="21"/>
  <c r="L23" i="21"/>
  <c r="K23" i="21"/>
  <c r="P22" i="21"/>
  <c r="O22" i="21"/>
  <c r="N22" i="21"/>
  <c r="M22" i="21"/>
  <c r="L22" i="21"/>
  <c r="K22" i="21"/>
  <c r="P21" i="21"/>
  <c r="O21" i="21"/>
  <c r="N21" i="21"/>
  <c r="M21" i="21"/>
  <c r="L21" i="21"/>
  <c r="K21" i="21"/>
  <c r="P20" i="21"/>
  <c r="O20" i="21"/>
  <c r="N20" i="21"/>
  <c r="M20" i="21"/>
  <c r="L20" i="21"/>
  <c r="K20" i="21"/>
  <c r="P19" i="21"/>
  <c r="O19" i="21"/>
  <c r="N19" i="21"/>
  <c r="M19" i="21"/>
  <c r="L19" i="21"/>
  <c r="K19" i="21"/>
  <c r="P18" i="21"/>
  <c r="O18" i="21"/>
  <c r="N18" i="21"/>
  <c r="M18" i="21"/>
  <c r="L18" i="21"/>
  <c r="K18" i="21"/>
  <c r="P17" i="21"/>
  <c r="O17" i="21"/>
  <c r="N17" i="21"/>
  <c r="M17" i="21"/>
  <c r="L17" i="21"/>
  <c r="K17" i="21"/>
  <c r="P16" i="21"/>
  <c r="O16" i="21"/>
  <c r="N16" i="21"/>
  <c r="M16" i="21"/>
  <c r="L16" i="21"/>
  <c r="K16" i="21"/>
  <c r="P15" i="21"/>
  <c r="O15" i="21"/>
  <c r="N15" i="21"/>
  <c r="M15" i="21"/>
  <c r="L15" i="21"/>
  <c r="K15" i="21"/>
  <c r="P14" i="21"/>
  <c r="O14" i="21"/>
  <c r="N14" i="21"/>
  <c r="M14" i="21"/>
  <c r="L14" i="21"/>
  <c r="K14" i="21"/>
  <c r="P13" i="21"/>
  <c r="O13" i="21"/>
  <c r="N13" i="21"/>
  <c r="M13" i="21"/>
  <c r="L13" i="21"/>
  <c r="K13" i="21"/>
  <c r="P12" i="21"/>
  <c r="O12" i="21"/>
  <c r="N12" i="21"/>
  <c r="M12" i="21"/>
  <c r="L12" i="21"/>
  <c r="K12" i="21"/>
  <c r="P11" i="21"/>
  <c r="O11" i="21"/>
  <c r="N11" i="21"/>
  <c r="M11" i="21"/>
  <c r="L11" i="21"/>
  <c r="K11" i="21"/>
  <c r="P10" i="21"/>
  <c r="O10" i="21"/>
  <c r="N10" i="21"/>
  <c r="M10" i="21"/>
  <c r="L10" i="21"/>
  <c r="K10" i="21"/>
  <c r="P9" i="21"/>
  <c r="O9" i="21"/>
  <c r="N9" i="21"/>
  <c r="M9" i="21"/>
  <c r="L9" i="21"/>
  <c r="K9" i="21"/>
  <c r="P8" i="21"/>
  <c r="O8" i="21"/>
  <c r="N8" i="21"/>
  <c r="M8" i="21"/>
  <c r="L8" i="21"/>
  <c r="K8" i="21"/>
  <c r="P7" i="21"/>
  <c r="O7" i="21"/>
  <c r="N7" i="21"/>
  <c r="M7" i="21"/>
  <c r="L7" i="21"/>
  <c r="K7" i="21"/>
  <c r="P6" i="21"/>
  <c r="O6" i="21"/>
  <c r="N6" i="21"/>
  <c r="M6" i="21"/>
  <c r="L6" i="21"/>
  <c r="K6" i="21"/>
  <c r="P5" i="21"/>
  <c r="O5" i="21"/>
  <c r="N5" i="21"/>
  <c r="M5" i="21"/>
  <c r="L5" i="21"/>
  <c r="K5" i="21"/>
  <c r="P4" i="21"/>
  <c r="O4" i="21"/>
  <c r="N4" i="21"/>
  <c r="M4" i="21"/>
  <c r="L4" i="21"/>
  <c r="P62" i="18"/>
  <c r="O62" i="18"/>
  <c r="N62" i="18"/>
  <c r="M62" i="18"/>
  <c r="L62" i="18"/>
  <c r="K62" i="18"/>
  <c r="P61" i="18"/>
  <c r="O61" i="18"/>
  <c r="N61" i="18"/>
  <c r="M61" i="18"/>
  <c r="L61" i="18"/>
  <c r="K61" i="18"/>
  <c r="P60" i="18"/>
  <c r="O60" i="18"/>
  <c r="N60" i="18"/>
  <c r="M60" i="18"/>
  <c r="L60" i="18"/>
  <c r="K60" i="18"/>
  <c r="P59" i="18"/>
  <c r="O59" i="18"/>
  <c r="N59" i="18"/>
  <c r="M59" i="18"/>
  <c r="L59" i="18"/>
  <c r="K59" i="18"/>
  <c r="P58" i="18"/>
  <c r="O58" i="18"/>
  <c r="N58" i="18"/>
  <c r="M58" i="18"/>
  <c r="L58" i="18"/>
  <c r="K58" i="18"/>
  <c r="P57" i="18"/>
  <c r="O57" i="18"/>
  <c r="N57" i="18"/>
  <c r="M57" i="18"/>
  <c r="L57" i="18"/>
  <c r="K57" i="18"/>
  <c r="P56" i="18"/>
  <c r="O56" i="18"/>
  <c r="N56" i="18"/>
  <c r="M56" i="18"/>
  <c r="L56" i="18"/>
  <c r="K56" i="18"/>
  <c r="P55" i="18"/>
  <c r="O55" i="18"/>
  <c r="N55" i="18"/>
  <c r="M55" i="18"/>
  <c r="L55" i="18"/>
  <c r="K55" i="18"/>
  <c r="P54" i="18"/>
  <c r="O54" i="18"/>
  <c r="N54" i="18"/>
  <c r="M54" i="18"/>
  <c r="L54" i="18"/>
  <c r="K54" i="18"/>
  <c r="P53" i="18"/>
  <c r="O53" i="18"/>
  <c r="N53" i="18"/>
  <c r="M53" i="18"/>
  <c r="L53" i="18"/>
  <c r="K53" i="18"/>
  <c r="P52" i="18"/>
  <c r="O52" i="18"/>
  <c r="N52" i="18"/>
  <c r="M52" i="18"/>
  <c r="L52" i="18"/>
  <c r="K52" i="18"/>
  <c r="P51" i="18"/>
  <c r="O51" i="18"/>
  <c r="N51" i="18"/>
  <c r="M51" i="18"/>
  <c r="L51" i="18"/>
  <c r="K51" i="18"/>
  <c r="P50" i="18"/>
  <c r="O50" i="18"/>
  <c r="N50" i="18"/>
  <c r="M50" i="18"/>
  <c r="L50" i="18"/>
  <c r="K50" i="18"/>
  <c r="P49" i="18"/>
  <c r="O49" i="18"/>
  <c r="N49" i="18"/>
  <c r="M49" i="18"/>
  <c r="L49" i="18"/>
  <c r="K49" i="18"/>
  <c r="P48" i="18"/>
  <c r="O48" i="18"/>
  <c r="N48" i="18"/>
  <c r="M48" i="18"/>
  <c r="L48" i="18"/>
  <c r="K48" i="18"/>
  <c r="P47" i="18"/>
  <c r="O47" i="18"/>
  <c r="N47" i="18"/>
  <c r="M47" i="18"/>
  <c r="L47" i="18"/>
  <c r="K47" i="18"/>
  <c r="P46" i="18"/>
  <c r="O46" i="18"/>
  <c r="N46" i="18"/>
  <c r="M46" i="18"/>
  <c r="L46" i="18"/>
  <c r="K46" i="18"/>
  <c r="P45" i="18"/>
  <c r="O45" i="18"/>
  <c r="N45" i="18"/>
  <c r="M45" i="18"/>
  <c r="L45" i="18"/>
  <c r="K45" i="18"/>
  <c r="P44" i="18"/>
  <c r="O44" i="18"/>
  <c r="N44" i="18"/>
  <c r="M44" i="18"/>
  <c r="L44" i="18"/>
  <c r="K44" i="18"/>
  <c r="P43" i="18"/>
  <c r="O43" i="18"/>
  <c r="N43" i="18"/>
  <c r="M43" i="18"/>
  <c r="L43" i="18"/>
  <c r="K43" i="18"/>
  <c r="P42" i="18"/>
  <c r="O42" i="18"/>
  <c r="N42" i="18"/>
  <c r="M42" i="18"/>
  <c r="L42" i="18"/>
  <c r="K42" i="18"/>
  <c r="P41" i="18"/>
  <c r="O41" i="18"/>
  <c r="N41" i="18"/>
  <c r="M41" i="18"/>
  <c r="L41" i="18"/>
  <c r="K41" i="18"/>
  <c r="P40" i="18"/>
  <c r="O40" i="18"/>
  <c r="N40" i="18"/>
  <c r="M40" i="18"/>
  <c r="L40" i="18"/>
  <c r="K40" i="18"/>
  <c r="P39" i="18"/>
  <c r="O39" i="18"/>
  <c r="N39" i="18"/>
  <c r="M39" i="18"/>
  <c r="L39" i="18"/>
  <c r="K39" i="18"/>
  <c r="P38" i="18"/>
  <c r="O38" i="18"/>
  <c r="N38" i="18"/>
  <c r="M38" i="18"/>
  <c r="L38" i="18"/>
  <c r="K38" i="18"/>
  <c r="P37" i="18"/>
  <c r="O37" i="18"/>
  <c r="N37" i="18"/>
  <c r="M37" i="18"/>
  <c r="L37" i="18"/>
  <c r="K37" i="18"/>
  <c r="P36" i="18"/>
  <c r="O36" i="18"/>
  <c r="N36" i="18"/>
  <c r="M36" i="18"/>
  <c r="L36" i="18"/>
  <c r="K36" i="18"/>
  <c r="P35" i="18"/>
  <c r="O35" i="18"/>
  <c r="N35" i="18"/>
  <c r="M35" i="18"/>
  <c r="L35" i="18"/>
  <c r="K35" i="18"/>
  <c r="P34" i="18"/>
  <c r="O34" i="18"/>
  <c r="N34" i="18"/>
  <c r="M34" i="18"/>
  <c r="L34" i="18"/>
  <c r="K34" i="18"/>
  <c r="P33" i="18"/>
  <c r="O33" i="18"/>
  <c r="N33" i="18"/>
  <c r="M33" i="18"/>
  <c r="L33" i="18"/>
  <c r="K33" i="18"/>
  <c r="P32" i="18"/>
  <c r="O32" i="18"/>
  <c r="N32" i="18"/>
  <c r="M32" i="18"/>
  <c r="L32" i="18"/>
  <c r="K32" i="18"/>
  <c r="P31" i="18"/>
  <c r="O31" i="18"/>
  <c r="N31" i="18"/>
  <c r="M31" i="18"/>
  <c r="L31" i="18"/>
  <c r="K31" i="18"/>
  <c r="P30" i="18"/>
  <c r="O30" i="18"/>
  <c r="N30" i="18"/>
  <c r="M30" i="18"/>
  <c r="L30" i="18"/>
  <c r="K30" i="18"/>
  <c r="P29" i="18"/>
  <c r="O29" i="18"/>
  <c r="N29" i="18"/>
  <c r="M29" i="18"/>
  <c r="L29" i="18"/>
  <c r="K29" i="18"/>
  <c r="P28" i="18"/>
  <c r="O28" i="18"/>
  <c r="N28" i="18"/>
  <c r="M28" i="18"/>
  <c r="L28" i="18"/>
  <c r="K28" i="18"/>
  <c r="P27" i="18"/>
  <c r="O27" i="18"/>
  <c r="N27" i="18"/>
  <c r="M27" i="18"/>
  <c r="L27" i="18"/>
  <c r="K27" i="18"/>
  <c r="P26" i="18"/>
  <c r="O26" i="18"/>
  <c r="N26" i="18"/>
  <c r="M26" i="18"/>
  <c r="L26" i="18"/>
  <c r="K26" i="18"/>
  <c r="P25" i="18"/>
  <c r="O25" i="18"/>
  <c r="N25" i="18"/>
  <c r="M25" i="18"/>
  <c r="L25" i="18"/>
  <c r="K25" i="18"/>
  <c r="P24" i="18"/>
  <c r="O24" i="18"/>
  <c r="N24" i="18"/>
  <c r="M24" i="18"/>
  <c r="L24" i="18"/>
  <c r="K24" i="18"/>
  <c r="P23" i="18"/>
  <c r="O23" i="18"/>
  <c r="N23" i="18"/>
  <c r="M23" i="18"/>
  <c r="L23" i="18"/>
  <c r="K23" i="18"/>
  <c r="P22" i="18"/>
  <c r="O22" i="18"/>
  <c r="N22" i="18"/>
  <c r="M22" i="18"/>
  <c r="L22" i="18"/>
  <c r="K22" i="18"/>
  <c r="P21" i="18"/>
  <c r="O21" i="18"/>
  <c r="N21" i="18"/>
  <c r="M21" i="18"/>
  <c r="L21" i="18"/>
  <c r="K21" i="18"/>
  <c r="P20" i="18"/>
  <c r="O20" i="18"/>
  <c r="N20" i="18"/>
  <c r="M20" i="18"/>
  <c r="L20" i="18"/>
  <c r="K20" i="18"/>
  <c r="P19" i="18"/>
  <c r="O19" i="18"/>
  <c r="N19" i="18"/>
  <c r="M19" i="18"/>
  <c r="L19" i="18"/>
  <c r="K19" i="18"/>
  <c r="P18" i="18"/>
  <c r="O18" i="18"/>
  <c r="N18" i="18"/>
  <c r="M18" i="18"/>
  <c r="L18" i="18"/>
  <c r="K18" i="18"/>
  <c r="P17" i="18"/>
  <c r="O17" i="18"/>
  <c r="N17" i="18"/>
  <c r="M17" i="18"/>
  <c r="L17" i="18"/>
  <c r="K17" i="18"/>
  <c r="P16" i="18"/>
  <c r="O16" i="18"/>
  <c r="N16" i="18"/>
  <c r="M16" i="18"/>
  <c r="L16" i="18"/>
  <c r="K16" i="18"/>
  <c r="P15" i="18"/>
  <c r="O15" i="18"/>
  <c r="N15" i="18"/>
  <c r="M15" i="18"/>
  <c r="L15" i="18"/>
  <c r="K15" i="18"/>
  <c r="P14" i="18"/>
  <c r="O14" i="18"/>
  <c r="N14" i="18"/>
  <c r="M14" i="18"/>
  <c r="L14" i="18"/>
  <c r="K14" i="18"/>
  <c r="P13" i="18"/>
  <c r="O13" i="18"/>
  <c r="N13" i="18"/>
  <c r="M13" i="18"/>
  <c r="L13" i="18"/>
  <c r="K13" i="18"/>
  <c r="P12" i="18"/>
  <c r="O12" i="18"/>
  <c r="N12" i="18"/>
  <c r="M12" i="18"/>
  <c r="L12" i="18"/>
  <c r="K12" i="18"/>
  <c r="P11" i="18"/>
  <c r="O11" i="18"/>
  <c r="N11" i="18"/>
  <c r="M11" i="18"/>
  <c r="L11" i="18"/>
  <c r="K11" i="18"/>
  <c r="P10" i="18"/>
  <c r="O10" i="18"/>
  <c r="N10" i="18"/>
  <c r="M10" i="18"/>
  <c r="L10" i="18"/>
  <c r="K10" i="18"/>
  <c r="P9" i="18"/>
  <c r="O9" i="18"/>
  <c r="N9" i="18"/>
  <c r="M9" i="18"/>
  <c r="L9" i="18"/>
  <c r="K9" i="18"/>
  <c r="P8" i="18"/>
  <c r="O8" i="18"/>
  <c r="N8" i="18"/>
  <c r="M8" i="18"/>
  <c r="L8" i="18"/>
  <c r="K8" i="18"/>
  <c r="P7" i="18"/>
  <c r="O7" i="18"/>
  <c r="N7" i="18"/>
  <c r="M7" i="18"/>
  <c r="L7" i="18"/>
  <c r="K7" i="18"/>
  <c r="P6" i="18"/>
  <c r="O6" i="18"/>
  <c r="N6" i="18"/>
  <c r="M6" i="18"/>
  <c r="L6" i="18"/>
  <c r="K6" i="18"/>
  <c r="P5" i="18"/>
  <c r="O5" i="18"/>
  <c r="N5" i="18"/>
  <c r="M5" i="18"/>
  <c r="L5" i="18"/>
  <c r="K5" i="18"/>
  <c r="P4" i="18"/>
  <c r="O4" i="18"/>
  <c r="N4" i="18"/>
  <c r="M4" i="18"/>
  <c r="L4" i="18"/>
  <c r="P62" i="22"/>
  <c r="O62" i="22"/>
  <c r="N62" i="22"/>
  <c r="M62" i="22"/>
  <c r="L62" i="22"/>
  <c r="K62" i="22"/>
  <c r="P61" i="22"/>
  <c r="O61" i="22"/>
  <c r="N61" i="22"/>
  <c r="M61" i="22"/>
  <c r="L61" i="22"/>
  <c r="K61" i="22"/>
  <c r="P60" i="22"/>
  <c r="O60" i="22"/>
  <c r="N60" i="22"/>
  <c r="M60" i="22"/>
  <c r="L60" i="22"/>
  <c r="K60" i="22"/>
  <c r="P59" i="22"/>
  <c r="O59" i="22"/>
  <c r="N59" i="22"/>
  <c r="M59" i="22"/>
  <c r="L59" i="22"/>
  <c r="K59" i="22"/>
  <c r="P58" i="22"/>
  <c r="O58" i="22"/>
  <c r="N58" i="22"/>
  <c r="M58" i="22"/>
  <c r="L58" i="22"/>
  <c r="K58" i="22"/>
  <c r="P57" i="22"/>
  <c r="O57" i="22"/>
  <c r="N57" i="22"/>
  <c r="M57" i="22"/>
  <c r="L57" i="22"/>
  <c r="K57" i="22"/>
  <c r="P56" i="22"/>
  <c r="O56" i="22"/>
  <c r="N56" i="22"/>
  <c r="M56" i="22"/>
  <c r="L56" i="22"/>
  <c r="K56" i="22"/>
  <c r="P55" i="22"/>
  <c r="O55" i="22"/>
  <c r="N55" i="22"/>
  <c r="M55" i="22"/>
  <c r="L55" i="22"/>
  <c r="K55" i="22"/>
  <c r="P54" i="22"/>
  <c r="O54" i="22"/>
  <c r="N54" i="22"/>
  <c r="M54" i="22"/>
  <c r="L54" i="22"/>
  <c r="K54" i="22"/>
  <c r="P53" i="22"/>
  <c r="O53" i="22"/>
  <c r="N53" i="22"/>
  <c r="M53" i="22"/>
  <c r="L53" i="22"/>
  <c r="K53" i="22"/>
  <c r="P52" i="22"/>
  <c r="O52" i="22"/>
  <c r="N52" i="22"/>
  <c r="M52" i="22"/>
  <c r="L52" i="22"/>
  <c r="K52" i="22"/>
  <c r="P51" i="22"/>
  <c r="O51" i="22"/>
  <c r="N51" i="22"/>
  <c r="M51" i="22"/>
  <c r="L51" i="22"/>
  <c r="K51" i="22"/>
  <c r="P50" i="22"/>
  <c r="O50" i="22"/>
  <c r="N50" i="22"/>
  <c r="M50" i="22"/>
  <c r="L50" i="22"/>
  <c r="K50" i="22"/>
  <c r="P49" i="22"/>
  <c r="O49" i="22"/>
  <c r="N49" i="22"/>
  <c r="M49" i="22"/>
  <c r="L49" i="22"/>
  <c r="K49" i="22"/>
  <c r="P48" i="22"/>
  <c r="O48" i="22"/>
  <c r="N48" i="22"/>
  <c r="M48" i="22"/>
  <c r="L48" i="22"/>
  <c r="K48" i="22"/>
  <c r="P47" i="22"/>
  <c r="O47" i="22"/>
  <c r="N47" i="22"/>
  <c r="M47" i="22"/>
  <c r="L47" i="22"/>
  <c r="K47" i="22"/>
  <c r="P46" i="22"/>
  <c r="O46" i="22"/>
  <c r="N46" i="22"/>
  <c r="M46" i="22"/>
  <c r="L46" i="22"/>
  <c r="K46" i="22"/>
  <c r="P45" i="22"/>
  <c r="O45" i="22"/>
  <c r="N45" i="22"/>
  <c r="M45" i="22"/>
  <c r="L45" i="22"/>
  <c r="K45" i="22"/>
  <c r="P44" i="22"/>
  <c r="O44" i="22"/>
  <c r="N44" i="22"/>
  <c r="M44" i="22"/>
  <c r="L44" i="22"/>
  <c r="K44" i="22"/>
  <c r="P43" i="22"/>
  <c r="O43" i="22"/>
  <c r="N43" i="22"/>
  <c r="M43" i="22"/>
  <c r="L43" i="22"/>
  <c r="K43" i="22"/>
  <c r="P42" i="22"/>
  <c r="O42" i="22"/>
  <c r="N42" i="22"/>
  <c r="M42" i="22"/>
  <c r="L42" i="22"/>
  <c r="K42" i="22"/>
  <c r="P41" i="22"/>
  <c r="O41" i="22"/>
  <c r="N41" i="22"/>
  <c r="M41" i="22"/>
  <c r="L41" i="22"/>
  <c r="K41" i="22"/>
  <c r="P40" i="22"/>
  <c r="O40" i="22"/>
  <c r="N40" i="22"/>
  <c r="M40" i="22"/>
  <c r="L40" i="22"/>
  <c r="K40" i="22"/>
  <c r="P39" i="22"/>
  <c r="O39" i="22"/>
  <c r="N39" i="22"/>
  <c r="M39" i="22"/>
  <c r="L39" i="22"/>
  <c r="K39" i="22"/>
  <c r="P38" i="22"/>
  <c r="O38" i="22"/>
  <c r="N38" i="22"/>
  <c r="M38" i="22"/>
  <c r="L38" i="22"/>
  <c r="K38" i="22"/>
  <c r="P37" i="22"/>
  <c r="O37" i="22"/>
  <c r="N37" i="22"/>
  <c r="M37" i="22"/>
  <c r="L37" i="22"/>
  <c r="K37" i="22"/>
  <c r="P36" i="22"/>
  <c r="O36" i="22"/>
  <c r="N36" i="22"/>
  <c r="M36" i="22"/>
  <c r="L36" i="22"/>
  <c r="K36" i="22"/>
  <c r="P35" i="22"/>
  <c r="O35" i="22"/>
  <c r="N35" i="22"/>
  <c r="M35" i="22"/>
  <c r="L35" i="22"/>
  <c r="K35" i="22"/>
  <c r="P34" i="22"/>
  <c r="O34" i="22"/>
  <c r="N34" i="22"/>
  <c r="M34" i="22"/>
  <c r="L34" i="22"/>
  <c r="K34" i="22"/>
  <c r="P33" i="22"/>
  <c r="O33" i="22"/>
  <c r="N33" i="22"/>
  <c r="M33" i="22"/>
  <c r="L33" i="22"/>
  <c r="K33" i="22"/>
  <c r="P32" i="22"/>
  <c r="O32" i="22"/>
  <c r="N32" i="22"/>
  <c r="M32" i="22"/>
  <c r="L32" i="22"/>
  <c r="K32" i="22"/>
  <c r="P31" i="22"/>
  <c r="O31" i="22"/>
  <c r="N31" i="22"/>
  <c r="M31" i="22"/>
  <c r="L31" i="22"/>
  <c r="K31" i="22"/>
  <c r="P30" i="22"/>
  <c r="O30" i="22"/>
  <c r="N30" i="22"/>
  <c r="M30" i="22"/>
  <c r="L30" i="22"/>
  <c r="K30" i="22"/>
  <c r="P29" i="22"/>
  <c r="O29" i="22"/>
  <c r="N29" i="22"/>
  <c r="M29" i="22"/>
  <c r="L29" i="22"/>
  <c r="K29" i="22"/>
  <c r="P28" i="22"/>
  <c r="O28" i="22"/>
  <c r="N28" i="22"/>
  <c r="M28" i="22"/>
  <c r="L28" i="22"/>
  <c r="K28" i="22"/>
  <c r="P27" i="22"/>
  <c r="O27" i="22"/>
  <c r="N27" i="22"/>
  <c r="M27" i="22"/>
  <c r="L27" i="22"/>
  <c r="K27" i="22"/>
  <c r="P26" i="22"/>
  <c r="O26" i="22"/>
  <c r="N26" i="22"/>
  <c r="M26" i="22"/>
  <c r="L26" i="22"/>
  <c r="K26" i="22"/>
  <c r="P25" i="22"/>
  <c r="O25" i="22"/>
  <c r="N25" i="22"/>
  <c r="M25" i="22"/>
  <c r="L25" i="22"/>
  <c r="K25" i="22"/>
  <c r="P24" i="22"/>
  <c r="O24" i="22"/>
  <c r="N24" i="22"/>
  <c r="M24" i="22"/>
  <c r="L24" i="22"/>
  <c r="K24" i="22"/>
  <c r="P23" i="22"/>
  <c r="O23" i="22"/>
  <c r="N23" i="22"/>
  <c r="M23" i="22"/>
  <c r="L23" i="22"/>
  <c r="K23" i="22"/>
  <c r="P22" i="22"/>
  <c r="O22" i="22"/>
  <c r="N22" i="22"/>
  <c r="M22" i="22"/>
  <c r="L22" i="22"/>
  <c r="K22" i="22"/>
  <c r="P21" i="22"/>
  <c r="O21" i="22"/>
  <c r="N21" i="22"/>
  <c r="M21" i="22"/>
  <c r="L21" i="22"/>
  <c r="K21" i="22"/>
  <c r="P20" i="22"/>
  <c r="O20" i="22"/>
  <c r="N20" i="22"/>
  <c r="M20" i="22"/>
  <c r="L20" i="22"/>
  <c r="K20" i="22"/>
  <c r="P19" i="22"/>
  <c r="O19" i="22"/>
  <c r="N19" i="22"/>
  <c r="M19" i="22"/>
  <c r="L19" i="22"/>
  <c r="K19" i="22"/>
  <c r="P18" i="22"/>
  <c r="O18" i="22"/>
  <c r="N18" i="22"/>
  <c r="M18" i="22"/>
  <c r="L18" i="22"/>
  <c r="K18" i="22"/>
  <c r="P17" i="22"/>
  <c r="O17" i="22"/>
  <c r="N17" i="22"/>
  <c r="M17" i="22"/>
  <c r="L17" i="22"/>
  <c r="K17" i="22"/>
  <c r="P16" i="22"/>
  <c r="O16" i="22"/>
  <c r="N16" i="22"/>
  <c r="M16" i="22"/>
  <c r="L16" i="22"/>
  <c r="K16" i="22"/>
  <c r="P15" i="22"/>
  <c r="O15" i="22"/>
  <c r="N15" i="22"/>
  <c r="M15" i="22"/>
  <c r="L15" i="22"/>
  <c r="K15" i="22"/>
  <c r="P14" i="22"/>
  <c r="O14" i="22"/>
  <c r="N14" i="22"/>
  <c r="M14" i="22"/>
  <c r="L14" i="22"/>
  <c r="K14" i="22"/>
  <c r="P13" i="22"/>
  <c r="O13" i="22"/>
  <c r="N13" i="22"/>
  <c r="M13" i="22"/>
  <c r="L13" i="22"/>
  <c r="K13" i="22"/>
  <c r="P12" i="22"/>
  <c r="O12" i="22"/>
  <c r="N12" i="22"/>
  <c r="M12" i="22"/>
  <c r="L12" i="22"/>
  <c r="K12" i="22"/>
  <c r="P11" i="22"/>
  <c r="O11" i="22"/>
  <c r="N11" i="22"/>
  <c r="M11" i="22"/>
  <c r="L11" i="22"/>
  <c r="K11" i="22"/>
  <c r="P10" i="22"/>
  <c r="O10" i="22"/>
  <c r="N10" i="22"/>
  <c r="M10" i="22"/>
  <c r="L10" i="22"/>
  <c r="K10" i="22"/>
  <c r="P9" i="22"/>
  <c r="O9" i="22"/>
  <c r="N9" i="22"/>
  <c r="M9" i="22"/>
  <c r="L9" i="22"/>
  <c r="K9" i="22"/>
  <c r="P8" i="22"/>
  <c r="O8" i="22"/>
  <c r="N8" i="22"/>
  <c r="M8" i="22"/>
  <c r="L8" i="22"/>
  <c r="K8" i="22"/>
  <c r="P7" i="22"/>
  <c r="O7" i="22"/>
  <c r="N7" i="22"/>
  <c r="M7" i="22"/>
  <c r="L7" i="22"/>
  <c r="K7" i="22"/>
  <c r="P6" i="22"/>
  <c r="O6" i="22"/>
  <c r="N6" i="22"/>
  <c r="M6" i="22"/>
  <c r="L6" i="22"/>
  <c r="K6" i="22"/>
  <c r="P5" i="22"/>
  <c r="O5" i="22"/>
  <c r="N5" i="22"/>
  <c r="M5" i="22"/>
  <c r="L5" i="22"/>
  <c r="K5" i="22"/>
  <c r="P4" i="22"/>
  <c r="O4" i="22"/>
  <c r="N4" i="22"/>
  <c r="M4" i="22"/>
  <c r="L4" i="22"/>
  <c r="P62" i="19"/>
  <c r="O62" i="19"/>
  <c r="N62" i="19"/>
  <c r="M62" i="19"/>
  <c r="L62" i="19"/>
  <c r="K62" i="19"/>
  <c r="P61" i="19"/>
  <c r="O61" i="19"/>
  <c r="N61" i="19"/>
  <c r="M61" i="19"/>
  <c r="L61" i="19"/>
  <c r="K61" i="19"/>
  <c r="P60" i="19"/>
  <c r="O60" i="19"/>
  <c r="N60" i="19"/>
  <c r="M60" i="19"/>
  <c r="L60" i="19"/>
  <c r="K60" i="19"/>
  <c r="P59" i="19"/>
  <c r="O59" i="19"/>
  <c r="N59" i="19"/>
  <c r="M59" i="19"/>
  <c r="L59" i="19"/>
  <c r="K59" i="19"/>
  <c r="P58" i="19"/>
  <c r="O58" i="19"/>
  <c r="N58" i="19"/>
  <c r="M58" i="19"/>
  <c r="L58" i="19"/>
  <c r="K58" i="19"/>
  <c r="P57" i="19"/>
  <c r="O57" i="19"/>
  <c r="N57" i="19"/>
  <c r="M57" i="19"/>
  <c r="L57" i="19"/>
  <c r="K57" i="19"/>
  <c r="P56" i="19"/>
  <c r="O56" i="19"/>
  <c r="N56" i="19"/>
  <c r="M56" i="19"/>
  <c r="L56" i="19"/>
  <c r="K56" i="19"/>
  <c r="P55" i="19"/>
  <c r="O55" i="19"/>
  <c r="N55" i="19"/>
  <c r="M55" i="19"/>
  <c r="L55" i="19"/>
  <c r="K55" i="19"/>
  <c r="P54" i="19"/>
  <c r="O54" i="19"/>
  <c r="N54" i="19"/>
  <c r="M54" i="19"/>
  <c r="L54" i="19"/>
  <c r="K54" i="19"/>
  <c r="P53" i="19"/>
  <c r="O53" i="19"/>
  <c r="N53" i="19"/>
  <c r="M53" i="19"/>
  <c r="L53" i="19"/>
  <c r="K53" i="19"/>
  <c r="P52" i="19"/>
  <c r="O52" i="19"/>
  <c r="N52" i="19"/>
  <c r="M52" i="19"/>
  <c r="L52" i="19"/>
  <c r="K52" i="19"/>
  <c r="P51" i="19"/>
  <c r="O51" i="19"/>
  <c r="N51" i="19"/>
  <c r="M51" i="19"/>
  <c r="L51" i="19"/>
  <c r="K51" i="19"/>
  <c r="P50" i="19"/>
  <c r="O50" i="19"/>
  <c r="N50" i="19"/>
  <c r="M50" i="19"/>
  <c r="L50" i="19"/>
  <c r="K50" i="19"/>
  <c r="P49" i="19"/>
  <c r="O49" i="19"/>
  <c r="N49" i="19"/>
  <c r="M49" i="19"/>
  <c r="L49" i="19"/>
  <c r="K49" i="19"/>
  <c r="P48" i="19"/>
  <c r="O48" i="19"/>
  <c r="N48" i="19"/>
  <c r="M48" i="19"/>
  <c r="L48" i="19"/>
  <c r="K48" i="19"/>
  <c r="P47" i="19"/>
  <c r="O47" i="19"/>
  <c r="N47" i="19"/>
  <c r="M47" i="19"/>
  <c r="L47" i="19"/>
  <c r="K47" i="19"/>
  <c r="P46" i="19"/>
  <c r="O46" i="19"/>
  <c r="N46" i="19"/>
  <c r="M46" i="19"/>
  <c r="L46" i="19"/>
  <c r="K46" i="19"/>
  <c r="P45" i="19"/>
  <c r="O45" i="19"/>
  <c r="N45" i="19"/>
  <c r="M45" i="19"/>
  <c r="L45" i="19"/>
  <c r="K45" i="19"/>
  <c r="P44" i="19"/>
  <c r="O44" i="19"/>
  <c r="N44" i="19"/>
  <c r="M44" i="19"/>
  <c r="L44" i="19"/>
  <c r="K44" i="19"/>
  <c r="P43" i="19"/>
  <c r="O43" i="19"/>
  <c r="N43" i="19"/>
  <c r="M43" i="19"/>
  <c r="L43" i="19"/>
  <c r="K43" i="19"/>
  <c r="P42" i="19"/>
  <c r="O42" i="19"/>
  <c r="N42" i="19"/>
  <c r="M42" i="19"/>
  <c r="L42" i="19"/>
  <c r="K42" i="19"/>
  <c r="P41" i="19"/>
  <c r="O41" i="19"/>
  <c r="N41" i="19"/>
  <c r="M41" i="19"/>
  <c r="L41" i="19"/>
  <c r="K41" i="19"/>
  <c r="P40" i="19"/>
  <c r="O40" i="19"/>
  <c r="N40" i="19"/>
  <c r="M40" i="19"/>
  <c r="L40" i="19"/>
  <c r="K40" i="19"/>
  <c r="P39" i="19"/>
  <c r="O39" i="19"/>
  <c r="N39" i="19"/>
  <c r="M39" i="19"/>
  <c r="L39" i="19"/>
  <c r="K39" i="19"/>
  <c r="P38" i="19"/>
  <c r="O38" i="19"/>
  <c r="N38" i="19"/>
  <c r="M38" i="19"/>
  <c r="L38" i="19"/>
  <c r="K38" i="19"/>
  <c r="P37" i="19"/>
  <c r="O37" i="19"/>
  <c r="N37" i="19"/>
  <c r="M37" i="19"/>
  <c r="L37" i="19"/>
  <c r="K37" i="19"/>
  <c r="P36" i="19"/>
  <c r="O36" i="19"/>
  <c r="N36" i="19"/>
  <c r="M36" i="19"/>
  <c r="L36" i="19"/>
  <c r="K36" i="19"/>
  <c r="P35" i="19"/>
  <c r="O35" i="19"/>
  <c r="N35" i="19"/>
  <c r="M35" i="19"/>
  <c r="L35" i="19"/>
  <c r="K35" i="19"/>
  <c r="P34" i="19"/>
  <c r="O34" i="19"/>
  <c r="N34" i="19"/>
  <c r="M34" i="19"/>
  <c r="L34" i="19"/>
  <c r="K34" i="19"/>
  <c r="P33" i="19"/>
  <c r="O33" i="19"/>
  <c r="N33" i="19"/>
  <c r="M33" i="19"/>
  <c r="L33" i="19"/>
  <c r="K33" i="19"/>
  <c r="P32" i="19"/>
  <c r="O32" i="19"/>
  <c r="N32" i="19"/>
  <c r="M32" i="19"/>
  <c r="L32" i="19"/>
  <c r="K32" i="19"/>
  <c r="P31" i="19"/>
  <c r="O31" i="19"/>
  <c r="N31" i="19"/>
  <c r="M31" i="19"/>
  <c r="L31" i="19"/>
  <c r="K31" i="19"/>
  <c r="P30" i="19"/>
  <c r="O30" i="19"/>
  <c r="N30" i="19"/>
  <c r="M30" i="19"/>
  <c r="L30" i="19"/>
  <c r="K30" i="19"/>
  <c r="P29" i="19"/>
  <c r="O29" i="19"/>
  <c r="N29" i="19"/>
  <c r="M29" i="19"/>
  <c r="L29" i="19"/>
  <c r="K29" i="19"/>
  <c r="P28" i="19"/>
  <c r="O28" i="19"/>
  <c r="N28" i="19"/>
  <c r="M28" i="19"/>
  <c r="L28" i="19"/>
  <c r="K28" i="19"/>
  <c r="P27" i="19"/>
  <c r="O27" i="19"/>
  <c r="N27" i="19"/>
  <c r="M27" i="19"/>
  <c r="L27" i="19"/>
  <c r="K27" i="19"/>
  <c r="P26" i="19"/>
  <c r="O26" i="19"/>
  <c r="N26" i="19"/>
  <c r="M26" i="19"/>
  <c r="L26" i="19"/>
  <c r="K26" i="19"/>
  <c r="P25" i="19"/>
  <c r="O25" i="19"/>
  <c r="N25" i="19"/>
  <c r="M25" i="19"/>
  <c r="L25" i="19"/>
  <c r="K25" i="19"/>
  <c r="P24" i="19"/>
  <c r="O24" i="19"/>
  <c r="N24" i="19"/>
  <c r="M24" i="19"/>
  <c r="L24" i="19"/>
  <c r="K24" i="19"/>
  <c r="P23" i="19"/>
  <c r="O23" i="19"/>
  <c r="N23" i="19"/>
  <c r="M23" i="19"/>
  <c r="L23" i="19"/>
  <c r="K23" i="19"/>
  <c r="P22" i="19"/>
  <c r="O22" i="19"/>
  <c r="N22" i="19"/>
  <c r="M22" i="19"/>
  <c r="L22" i="19"/>
  <c r="K22" i="19"/>
  <c r="P21" i="19"/>
  <c r="O21" i="19"/>
  <c r="N21" i="19"/>
  <c r="M21" i="19"/>
  <c r="L21" i="19"/>
  <c r="K21" i="19"/>
  <c r="P20" i="19"/>
  <c r="O20" i="19"/>
  <c r="N20" i="19"/>
  <c r="M20" i="19"/>
  <c r="L20" i="19"/>
  <c r="K20" i="19"/>
  <c r="P19" i="19"/>
  <c r="O19" i="19"/>
  <c r="N19" i="19"/>
  <c r="M19" i="19"/>
  <c r="L19" i="19"/>
  <c r="K19" i="19"/>
  <c r="P18" i="19"/>
  <c r="O18" i="19"/>
  <c r="N18" i="19"/>
  <c r="M18" i="19"/>
  <c r="L18" i="19"/>
  <c r="K18" i="19"/>
  <c r="P17" i="19"/>
  <c r="O17" i="19"/>
  <c r="N17" i="19"/>
  <c r="M17" i="19"/>
  <c r="L17" i="19"/>
  <c r="K17" i="19"/>
  <c r="P16" i="19"/>
  <c r="O16" i="19"/>
  <c r="N16" i="19"/>
  <c r="M16" i="19"/>
  <c r="L16" i="19"/>
  <c r="K16" i="19"/>
  <c r="P15" i="19"/>
  <c r="O15" i="19"/>
  <c r="N15" i="19"/>
  <c r="M15" i="19"/>
  <c r="L15" i="19"/>
  <c r="K15" i="19"/>
  <c r="P14" i="19"/>
  <c r="O14" i="19"/>
  <c r="N14" i="19"/>
  <c r="M14" i="19"/>
  <c r="L14" i="19"/>
  <c r="K14" i="19"/>
  <c r="P13" i="19"/>
  <c r="O13" i="19"/>
  <c r="N13" i="19"/>
  <c r="M13" i="19"/>
  <c r="L13" i="19"/>
  <c r="K13" i="19"/>
  <c r="P12" i="19"/>
  <c r="O12" i="19"/>
  <c r="N12" i="19"/>
  <c r="M12" i="19"/>
  <c r="L12" i="19"/>
  <c r="K12" i="19"/>
  <c r="P11" i="19"/>
  <c r="O11" i="19"/>
  <c r="N11" i="19"/>
  <c r="M11" i="19"/>
  <c r="L11" i="19"/>
  <c r="K11" i="19"/>
  <c r="P10" i="19"/>
  <c r="O10" i="19"/>
  <c r="N10" i="19"/>
  <c r="M10" i="19"/>
  <c r="L10" i="19"/>
  <c r="K10" i="19"/>
  <c r="P9" i="19"/>
  <c r="O9" i="19"/>
  <c r="N9" i="19"/>
  <c r="M9" i="19"/>
  <c r="L9" i="19"/>
  <c r="K9" i="19"/>
  <c r="P8" i="19"/>
  <c r="O8" i="19"/>
  <c r="N8" i="19"/>
  <c r="M8" i="19"/>
  <c r="L8" i="19"/>
  <c r="K8" i="19"/>
  <c r="P7" i="19"/>
  <c r="O7" i="19"/>
  <c r="N7" i="19"/>
  <c r="M7" i="19"/>
  <c r="L7" i="19"/>
  <c r="K7" i="19"/>
  <c r="P6" i="19"/>
  <c r="O6" i="19"/>
  <c r="N6" i="19"/>
  <c r="M6" i="19"/>
  <c r="L6" i="19"/>
  <c r="K6" i="19"/>
  <c r="P5" i="19"/>
  <c r="O5" i="19"/>
  <c r="N5" i="19"/>
  <c r="M5" i="19"/>
  <c r="L5" i="19"/>
  <c r="K5" i="19"/>
  <c r="P4" i="19"/>
  <c r="O4" i="19"/>
  <c r="N4" i="19"/>
  <c r="M4" i="19"/>
  <c r="L4" i="19"/>
  <c r="P62" i="23"/>
  <c r="O62" i="23"/>
  <c r="N62" i="23"/>
  <c r="M62" i="23"/>
  <c r="L62" i="23"/>
  <c r="K62" i="23"/>
  <c r="P61" i="23"/>
  <c r="O61" i="23"/>
  <c r="N61" i="23"/>
  <c r="M61" i="23"/>
  <c r="L61" i="23"/>
  <c r="K61" i="23"/>
  <c r="P60" i="23"/>
  <c r="O60" i="23"/>
  <c r="N60" i="23"/>
  <c r="M60" i="23"/>
  <c r="L60" i="23"/>
  <c r="K60" i="23"/>
  <c r="P59" i="23"/>
  <c r="O59" i="23"/>
  <c r="N59" i="23"/>
  <c r="M59" i="23"/>
  <c r="L59" i="23"/>
  <c r="K59" i="23"/>
  <c r="P58" i="23"/>
  <c r="O58" i="23"/>
  <c r="N58" i="23"/>
  <c r="M58" i="23"/>
  <c r="L58" i="23"/>
  <c r="K58" i="23"/>
  <c r="P57" i="23"/>
  <c r="O57" i="23"/>
  <c r="N57" i="23"/>
  <c r="M57" i="23"/>
  <c r="L57" i="23"/>
  <c r="K57" i="23"/>
  <c r="P56" i="23"/>
  <c r="O56" i="23"/>
  <c r="N56" i="23"/>
  <c r="M56" i="23"/>
  <c r="L56" i="23"/>
  <c r="K56" i="23"/>
  <c r="P55" i="23"/>
  <c r="O55" i="23"/>
  <c r="N55" i="23"/>
  <c r="M55" i="23"/>
  <c r="L55" i="23"/>
  <c r="K55" i="23"/>
  <c r="P54" i="23"/>
  <c r="O54" i="23"/>
  <c r="N54" i="23"/>
  <c r="M54" i="23"/>
  <c r="L54" i="23"/>
  <c r="K54" i="23"/>
  <c r="P53" i="23"/>
  <c r="O53" i="23"/>
  <c r="N53" i="23"/>
  <c r="M53" i="23"/>
  <c r="L53" i="23"/>
  <c r="K53" i="23"/>
  <c r="P52" i="23"/>
  <c r="O52" i="23"/>
  <c r="N52" i="23"/>
  <c r="M52" i="23"/>
  <c r="L52" i="23"/>
  <c r="K52" i="23"/>
  <c r="P51" i="23"/>
  <c r="O51" i="23"/>
  <c r="N51" i="23"/>
  <c r="M51" i="23"/>
  <c r="L51" i="23"/>
  <c r="K51" i="23"/>
  <c r="P50" i="23"/>
  <c r="O50" i="23"/>
  <c r="N50" i="23"/>
  <c r="M50" i="23"/>
  <c r="L50" i="23"/>
  <c r="K50" i="23"/>
  <c r="P49" i="23"/>
  <c r="O49" i="23"/>
  <c r="N49" i="23"/>
  <c r="M49" i="23"/>
  <c r="L49" i="23"/>
  <c r="K49" i="23"/>
  <c r="P48" i="23"/>
  <c r="O48" i="23"/>
  <c r="N48" i="23"/>
  <c r="M48" i="23"/>
  <c r="L48" i="23"/>
  <c r="K48" i="23"/>
  <c r="P47" i="23"/>
  <c r="O47" i="23"/>
  <c r="N47" i="23"/>
  <c r="M47" i="23"/>
  <c r="L47" i="23"/>
  <c r="K47" i="23"/>
  <c r="P46" i="23"/>
  <c r="O46" i="23"/>
  <c r="N46" i="23"/>
  <c r="M46" i="23"/>
  <c r="L46" i="23"/>
  <c r="K46" i="23"/>
  <c r="P45" i="23"/>
  <c r="O45" i="23"/>
  <c r="N45" i="23"/>
  <c r="M45" i="23"/>
  <c r="L45" i="23"/>
  <c r="K45" i="23"/>
  <c r="P44" i="23"/>
  <c r="O44" i="23"/>
  <c r="N44" i="23"/>
  <c r="M44" i="23"/>
  <c r="L44" i="23"/>
  <c r="K44" i="23"/>
  <c r="P43" i="23"/>
  <c r="O43" i="23"/>
  <c r="N43" i="23"/>
  <c r="M43" i="23"/>
  <c r="L43" i="23"/>
  <c r="K43" i="23"/>
  <c r="P42" i="23"/>
  <c r="O42" i="23"/>
  <c r="N42" i="23"/>
  <c r="M42" i="23"/>
  <c r="L42" i="23"/>
  <c r="K42" i="23"/>
  <c r="P41" i="23"/>
  <c r="O41" i="23"/>
  <c r="N41" i="23"/>
  <c r="M41" i="23"/>
  <c r="L41" i="23"/>
  <c r="K41" i="23"/>
  <c r="P40" i="23"/>
  <c r="O40" i="23"/>
  <c r="N40" i="23"/>
  <c r="M40" i="23"/>
  <c r="L40" i="23"/>
  <c r="K40" i="23"/>
  <c r="P39" i="23"/>
  <c r="O39" i="23"/>
  <c r="N39" i="23"/>
  <c r="M39" i="23"/>
  <c r="L39" i="23"/>
  <c r="K39" i="23"/>
  <c r="P38" i="23"/>
  <c r="O38" i="23"/>
  <c r="N38" i="23"/>
  <c r="M38" i="23"/>
  <c r="L38" i="23"/>
  <c r="K38" i="23"/>
  <c r="P37" i="23"/>
  <c r="O37" i="23"/>
  <c r="N37" i="23"/>
  <c r="M37" i="23"/>
  <c r="L37" i="23"/>
  <c r="K37" i="23"/>
  <c r="P36" i="23"/>
  <c r="O36" i="23"/>
  <c r="N36" i="23"/>
  <c r="M36" i="23"/>
  <c r="L36" i="23"/>
  <c r="K36" i="23"/>
  <c r="P35" i="23"/>
  <c r="O35" i="23"/>
  <c r="N35" i="23"/>
  <c r="M35" i="23"/>
  <c r="L35" i="23"/>
  <c r="K35" i="23"/>
  <c r="P34" i="23"/>
  <c r="O34" i="23"/>
  <c r="N34" i="23"/>
  <c r="M34" i="23"/>
  <c r="L34" i="23"/>
  <c r="K34" i="23"/>
  <c r="P33" i="23"/>
  <c r="O33" i="23"/>
  <c r="N33" i="23"/>
  <c r="M33" i="23"/>
  <c r="L33" i="23"/>
  <c r="K33" i="23"/>
  <c r="P32" i="23"/>
  <c r="O32" i="23"/>
  <c r="N32" i="23"/>
  <c r="M32" i="23"/>
  <c r="L32" i="23"/>
  <c r="K32" i="23"/>
  <c r="P31" i="23"/>
  <c r="O31" i="23"/>
  <c r="N31" i="23"/>
  <c r="M31" i="23"/>
  <c r="L31" i="23"/>
  <c r="K31" i="23"/>
  <c r="P30" i="23"/>
  <c r="O30" i="23"/>
  <c r="N30" i="23"/>
  <c r="M30" i="23"/>
  <c r="L30" i="23"/>
  <c r="K30" i="23"/>
  <c r="P29" i="23"/>
  <c r="O29" i="23"/>
  <c r="N29" i="23"/>
  <c r="M29" i="23"/>
  <c r="L29" i="23"/>
  <c r="K29" i="23"/>
  <c r="P28" i="23"/>
  <c r="O28" i="23"/>
  <c r="N28" i="23"/>
  <c r="M28" i="23"/>
  <c r="L28" i="23"/>
  <c r="K28" i="23"/>
  <c r="P27" i="23"/>
  <c r="O27" i="23"/>
  <c r="N27" i="23"/>
  <c r="M27" i="23"/>
  <c r="L27" i="23"/>
  <c r="K27" i="23"/>
  <c r="P26" i="23"/>
  <c r="O26" i="23"/>
  <c r="N26" i="23"/>
  <c r="M26" i="23"/>
  <c r="L26" i="23"/>
  <c r="K26" i="23"/>
  <c r="P25" i="23"/>
  <c r="O25" i="23"/>
  <c r="N25" i="23"/>
  <c r="M25" i="23"/>
  <c r="L25" i="23"/>
  <c r="K25" i="23"/>
  <c r="P24" i="23"/>
  <c r="O24" i="23"/>
  <c r="N24" i="23"/>
  <c r="M24" i="23"/>
  <c r="L24" i="23"/>
  <c r="K24" i="23"/>
  <c r="P23" i="23"/>
  <c r="O23" i="23"/>
  <c r="N23" i="23"/>
  <c r="M23" i="23"/>
  <c r="L23" i="23"/>
  <c r="K23" i="23"/>
  <c r="P22" i="23"/>
  <c r="O22" i="23"/>
  <c r="N22" i="23"/>
  <c r="M22" i="23"/>
  <c r="L22" i="23"/>
  <c r="K22" i="23"/>
  <c r="P21" i="23"/>
  <c r="O21" i="23"/>
  <c r="N21" i="23"/>
  <c r="M21" i="23"/>
  <c r="L21" i="23"/>
  <c r="K21" i="23"/>
  <c r="P20" i="23"/>
  <c r="O20" i="23"/>
  <c r="N20" i="23"/>
  <c r="M20" i="23"/>
  <c r="L20" i="23"/>
  <c r="K20" i="23"/>
  <c r="P19" i="23"/>
  <c r="O19" i="23"/>
  <c r="N19" i="23"/>
  <c r="M19" i="23"/>
  <c r="L19" i="23"/>
  <c r="K19" i="23"/>
  <c r="P18" i="23"/>
  <c r="O18" i="23"/>
  <c r="N18" i="23"/>
  <c r="M18" i="23"/>
  <c r="L18" i="23"/>
  <c r="K18" i="23"/>
  <c r="P17" i="23"/>
  <c r="O17" i="23"/>
  <c r="N17" i="23"/>
  <c r="M17" i="23"/>
  <c r="L17" i="23"/>
  <c r="K17" i="23"/>
  <c r="P16" i="23"/>
  <c r="O16" i="23"/>
  <c r="N16" i="23"/>
  <c r="M16" i="23"/>
  <c r="L16" i="23"/>
  <c r="K16" i="23"/>
  <c r="P15" i="23"/>
  <c r="O15" i="23"/>
  <c r="N15" i="23"/>
  <c r="M15" i="23"/>
  <c r="L15" i="23"/>
  <c r="K15" i="23"/>
  <c r="P14" i="23"/>
  <c r="O14" i="23"/>
  <c r="N14" i="23"/>
  <c r="M14" i="23"/>
  <c r="L14" i="23"/>
  <c r="K14" i="23"/>
  <c r="P13" i="23"/>
  <c r="O13" i="23"/>
  <c r="N13" i="23"/>
  <c r="M13" i="23"/>
  <c r="L13" i="23"/>
  <c r="K13" i="23"/>
  <c r="P12" i="23"/>
  <c r="O12" i="23"/>
  <c r="N12" i="23"/>
  <c r="M12" i="23"/>
  <c r="L12" i="23"/>
  <c r="K12" i="23"/>
  <c r="P11" i="23"/>
  <c r="O11" i="23"/>
  <c r="N11" i="23"/>
  <c r="M11" i="23"/>
  <c r="L11" i="23"/>
  <c r="K11" i="23"/>
  <c r="P10" i="23"/>
  <c r="O10" i="23"/>
  <c r="N10" i="23"/>
  <c r="M10" i="23"/>
  <c r="L10" i="23"/>
  <c r="K10" i="23"/>
  <c r="P9" i="23"/>
  <c r="O9" i="23"/>
  <c r="N9" i="23"/>
  <c r="M9" i="23"/>
  <c r="L9" i="23"/>
  <c r="K9" i="23"/>
  <c r="P8" i="23"/>
  <c r="O8" i="23"/>
  <c r="N8" i="23"/>
  <c r="M8" i="23"/>
  <c r="L8" i="23"/>
  <c r="K8" i="23"/>
  <c r="P7" i="23"/>
  <c r="O7" i="23"/>
  <c r="N7" i="23"/>
  <c r="M7" i="23"/>
  <c r="L7" i="23"/>
  <c r="K7" i="23"/>
  <c r="P6" i="23"/>
  <c r="O6" i="23"/>
  <c r="N6" i="23"/>
  <c r="M6" i="23"/>
  <c r="L6" i="23"/>
  <c r="K6" i="23"/>
  <c r="P5" i="23"/>
  <c r="O5" i="23"/>
  <c r="N5" i="23"/>
  <c r="M5" i="23"/>
  <c r="L5" i="23"/>
  <c r="K5" i="23"/>
  <c r="P4" i="23"/>
  <c r="O4" i="23"/>
  <c r="N4" i="23"/>
  <c r="M4" i="23"/>
  <c r="L4" i="23"/>
  <c r="D13" i="16"/>
  <c r="D12" i="16"/>
  <c r="D11" i="16"/>
  <c r="D10" i="16"/>
  <c r="D9" i="16"/>
  <c r="D8" i="16"/>
  <c r="D7" i="16"/>
  <c r="D6" i="16"/>
  <c r="D5" i="16"/>
  <c r="D4" i="16"/>
  <c r="D13" i="20"/>
  <c r="D12" i="20"/>
  <c r="D11" i="20"/>
  <c r="D10" i="20"/>
  <c r="D9" i="20"/>
  <c r="D8" i="20"/>
  <c r="D7" i="20"/>
  <c r="D6" i="20"/>
  <c r="D5" i="20"/>
  <c r="D4" i="20"/>
  <c r="D13" i="17"/>
  <c r="D12" i="17"/>
  <c r="D11" i="17"/>
  <c r="D10" i="17"/>
  <c r="D9" i="17"/>
  <c r="D8" i="17"/>
  <c r="D7" i="17"/>
  <c r="D6" i="17"/>
  <c r="D5" i="17"/>
  <c r="D4" i="17"/>
  <c r="D13" i="21"/>
  <c r="D12" i="21"/>
  <c r="D11" i="21"/>
  <c r="D10" i="21"/>
  <c r="D9" i="21"/>
  <c r="D8" i="21"/>
  <c r="D7" i="21"/>
  <c r="D6" i="21"/>
  <c r="D5" i="21"/>
  <c r="D4" i="21"/>
  <c r="D13" i="18"/>
  <c r="D12" i="18"/>
  <c r="D11" i="18"/>
  <c r="D10" i="18"/>
  <c r="D9" i="18"/>
  <c r="D8" i="18"/>
  <c r="D7" i="18"/>
  <c r="D6" i="18"/>
  <c r="D5" i="18"/>
  <c r="D4" i="18"/>
  <c r="D13" i="22"/>
  <c r="D12" i="22"/>
  <c r="D11" i="22"/>
  <c r="D10" i="22"/>
  <c r="D9" i="22"/>
  <c r="D8" i="22"/>
  <c r="D7" i="22"/>
  <c r="D6" i="22"/>
  <c r="D5" i="22"/>
  <c r="D4" i="22"/>
  <c r="D13" i="19"/>
  <c r="D12" i="19"/>
  <c r="D11" i="19"/>
  <c r="D10" i="19"/>
  <c r="D9" i="19"/>
  <c r="D8" i="19"/>
  <c r="D7" i="19"/>
  <c r="D6" i="19"/>
  <c r="D5" i="19"/>
  <c r="D4" i="19"/>
  <c r="D13" i="23"/>
  <c r="D12" i="23"/>
  <c r="D11" i="23"/>
  <c r="D10" i="23"/>
  <c r="D9" i="23"/>
  <c r="D8" i="23"/>
  <c r="D7" i="23"/>
  <c r="D6" i="23"/>
  <c r="D5" i="23"/>
  <c r="D4" i="23"/>
  <c r="K4" i="23"/>
  <c r="D3" i="23"/>
  <c r="K4" i="19"/>
  <c r="D3" i="19"/>
  <c r="K4" i="22"/>
  <c r="D3" i="22"/>
  <c r="K4" i="18"/>
  <c r="D3" i="18"/>
  <c r="K4" i="21"/>
  <c r="D3" i="21"/>
  <c r="K4" i="17"/>
  <c r="D3" i="17"/>
  <c r="D3" i="20"/>
  <c r="D3" i="16"/>
  <c r="O14" i="24" l="1"/>
  <c r="O30" i="24"/>
  <c r="O22" i="24"/>
  <c r="O24" i="24"/>
  <c r="O16" i="24"/>
  <c r="O32" i="24"/>
  <c r="R7" i="16"/>
  <c r="D53" i="16" s="1"/>
  <c r="R7" i="20"/>
  <c r="D53" i="20" s="1"/>
  <c r="Q4" i="19"/>
  <c r="R4" i="19" s="1"/>
  <c r="F7" i="33" s="1"/>
  <c r="Q8" i="19"/>
  <c r="R8" i="19" s="1"/>
  <c r="F11" i="33" s="1"/>
  <c r="Q12" i="19"/>
  <c r="R12" i="19" s="1"/>
  <c r="F15" i="33" s="1"/>
  <c r="Q16" i="19"/>
  <c r="R16" i="19" s="1"/>
  <c r="F19" i="33" s="1"/>
  <c r="Q20" i="19"/>
  <c r="R20" i="19" s="1"/>
  <c r="Q24" i="19"/>
  <c r="R24" i="19" s="1"/>
  <c r="Q28" i="19"/>
  <c r="R28" i="19" s="1"/>
  <c r="Q32" i="19"/>
  <c r="R32" i="19" s="1"/>
  <c r="Q36" i="19"/>
  <c r="R36" i="19" s="1"/>
  <c r="D39" i="22"/>
  <c r="Q4" i="18"/>
  <c r="R4" i="18" s="1"/>
  <c r="E7" i="33" s="1"/>
  <c r="D39" i="17"/>
  <c r="Q7" i="19"/>
  <c r="Q11" i="19"/>
  <c r="R11" i="19" s="1"/>
  <c r="F14" i="33" s="1"/>
  <c r="Q15" i="19"/>
  <c r="R15" i="19" s="1"/>
  <c r="F18" i="33" s="1"/>
  <c r="Q19" i="19"/>
  <c r="R19" i="19" s="1"/>
  <c r="Q23" i="19"/>
  <c r="R23" i="19" s="1"/>
  <c r="Q27" i="19"/>
  <c r="R27" i="19" s="1"/>
  <c r="Q31" i="19"/>
  <c r="R31" i="19" s="1"/>
  <c r="Q35" i="19"/>
  <c r="R35" i="19" s="1"/>
  <c r="Q39" i="19"/>
  <c r="R39" i="19" s="1"/>
  <c r="Q43" i="19"/>
  <c r="R43" i="19" s="1"/>
  <c r="Q47" i="19"/>
  <c r="R47" i="19" s="1"/>
  <c r="Q51" i="19"/>
  <c r="R51" i="19" s="1"/>
  <c r="Q55" i="19"/>
  <c r="R55" i="19" s="1"/>
  <c r="Q59" i="19"/>
  <c r="R59" i="19" s="1"/>
  <c r="Q8" i="18"/>
  <c r="R8" i="18" s="1"/>
  <c r="E11" i="33" s="1"/>
  <c r="Q12" i="18"/>
  <c r="R12" i="18" s="1"/>
  <c r="E15" i="33" s="1"/>
  <c r="Q16" i="18"/>
  <c r="R16" i="18" s="1"/>
  <c r="E19" i="33" s="1"/>
  <c r="Q20" i="18"/>
  <c r="R20" i="18" s="1"/>
  <c r="Q24" i="18"/>
  <c r="R24" i="18" s="1"/>
  <c r="Q28" i="18"/>
  <c r="R28" i="18" s="1"/>
  <c r="Q32" i="18"/>
  <c r="R32" i="18" s="1"/>
  <c r="Q36" i="18"/>
  <c r="R36" i="18" s="1"/>
  <c r="Q40" i="18"/>
  <c r="R40" i="18" s="1"/>
  <c r="Q44" i="18"/>
  <c r="R44" i="18" s="1"/>
  <c r="Q48" i="18"/>
  <c r="R48" i="18" s="1"/>
  <c r="Q52" i="18"/>
  <c r="R52" i="18" s="1"/>
  <c r="Q56" i="18"/>
  <c r="R56" i="18" s="1"/>
  <c r="Q60" i="18"/>
  <c r="R60" i="18" s="1"/>
  <c r="Q5" i="17"/>
  <c r="R5" i="17" s="1"/>
  <c r="D8" i="33" s="1"/>
  <c r="Q9" i="17"/>
  <c r="Q13" i="17"/>
  <c r="R13" i="17" s="1"/>
  <c r="D16" i="33" s="1"/>
  <c r="Q17" i="17"/>
  <c r="R17" i="17" s="1"/>
  <c r="D20" i="33" s="1"/>
  <c r="Q21" i="17"/>
  <c r="R21" i="17" s="1"/>
  <c r="Q25" i="17"/>
  <c r="R25" i="17" s="1"/>
  <c r="Q29" i="17"/>
  <c r="R29" i="17" s="1"/>
  <c r="Q33" i="17"/>
  <c r="R33" i="17" s="1"/>
  <c r="Q37" i="17"/>
  <c r="R37" i="17" s="1"/>
  <c r="Q41" i="17"/>
  <c r="R41" i="17" s="1"/>
  <c r="Q45" i="17"/>
  <c r="R45" i="17" s="1"/>
  <c r="Q49" i="17"/>
  <c r="R49" i="17" s="1"/>
  <c r="Q53" i="17"/>
  <c r="R53" i="17" s="1"/>
  <c r="Q57" i="17"/>
  <c r="R57" i="17" s="1"/>
  <c r="Q61" i="17"/>
  <c r="R61" i="17" s="1"/>
  <c r="Q4" i="21"/>
  <c r="R4" i="21" s="1"/>
  <c r="Q14" i="23"/>
  <c r="R14" i="23" s="1"/>
  <c r="Q18" i="23"/>
  <c r="R18" i="23" s="1"/>
  <c r="Q30" i="23"/>
  <c r="R30" i="23" s="1"/>
  <c r="Q38" i="23"/>
  <c r="R38" i="23" s="1"/>
  <c r="Q42" i="23"/>
  <c r="R42" i="23" s="1"/>
  <c r="Q50" i="23"/>
  <c r="R50" i="23" s="1"/>
  <c r="Q54" i="23"/>
  <c r="R54" i="23" s="1"/>
  <c r="Q58" i="23"/>
  <c r="R58" i="23" s="1"/>
  <c r="Q62" i="23"/>
  <c r="R62" i="23" s="1"/>
  <c r="Q7" i="22"/>
  <c r="Q11" i="22"/>
  <c r="R11" i="22" s="1"/>
  <c r="Q15" i="22"/>
  <c r="R15" i="22" s="1"/>
  <c r="Q19" i="22"/>
  <c r="R19" i="22" s="1"/>
  <c r="Q23" i="22"/>
  <c r="R23" i="22" s="1"/>
  <c r="Q27" i="22"/>
  <c r="R27" i="22" s="1"/>
  <c r="Q31" i="22"/>
  <c r="R31" i="22" s="1"/>
  <c r="Q35" i="22"/>
  <c r="R35" i="22" s="1"/>
  <c r="Q39" i="22"/>
  <c r="R39" i="22" s="1"/>
  <c r="Q43" i="22"/>
  <c r="R43" i="22" s="1"/>
  <c r="Q47" i="22"/>
  <c r="R47" i="22" s="1"/>
  <c r="Q51" i="22"/>
  <c r="R51" i="22" s="1"/>
  <c r="Q55" i="22"/>
  <c r="R55" i="22" s="1"/>
  <c r="Q59" i="22"/>
  <c r="R59" i="22" s="1"/>
  <c r="Q8" i="21"/>
  <c r="Q12" i="21"/>
  <c r="R12" i="21" s="1"/>
  <c r="Q16" i="21"/>
  <c r="R16" i="21" s="1"/>
  <c r="Q20" i="21"/>
  <c r="R20" i="21" s="1"/>
  <c r="Q24" i="21"/>
  <c r="R24" i="21" s="1"/>
  <c r="Q28" i="21"/>
  <c r="R28" i="21" s="1"/>
  <c r="Q32" i="21"/>
  <c r="R32" i="21" s="1"/>
  <c r="Q36" i="21"/>
  <c r="R36" i="21" s="1"/>
  <c r="Q40" i="21"/>
  <c r="R40" i="21" s="1"/>
  <c r="Q44" i="21"/>
  <c r="R44" i="21" s="1"/>
  <c r="Q48" i="21"/>
  <c r="R48" i="21" s="1"/>
  <c r="Q52" i="21"/>
  <c r="R52" i="21" s="1"/>
  <c r="Q56" i="21"/>
  <c r="R56" i="21" s="1"/>
  <c r="Q60" i="21"/>
  <c r="R60" i="21" s="1"/>
  <c r="Q6" i="23"/>
  <c r="R6" i="23" s="1"/>
  <c r="Q22" i="23"/>
  <c r="R22" i="23" s="1"/>
  <c r="Q26" i="23"/>
  <c r="R26" i="23" s="1"/>
  <c r="Q34" i="23"/>
  <c r="R34" i="23" s="1"/>
  <c r="Q46" i="23"/>
  <c r="R46" i="23" s="1"/>
  <c r="Q10" i="23"/>
  <c r="R10" i="23" s="1"/>
  <c r="Q5" i="23"/>
  <c r="R5" i="23" s="1"/>
  <c r="Q9" i="23"/>
  <c r="R9" i="23" s="1"/>
  <c r="Q13" i="23"/>
  <c r="R13" i="23" s="1"/>
  <c r="Q17" i="23"/>
  <c r="R17" i="23" s="1"/>
  <c r="Q21" i="23"/>
  <c r="R21" i="23" s="1"/>
  <c r="Q25" i="23"/>
  <c r="R25" i="23" s="1"/>
  <c r="Q29" i="23"/>
  <c r="R29" i="23" s="1"/>
  <c r="Q33" i="23"/>
  <c r="R33" i="23" s="1"/>
  <c r="Q37" i="23"/>
  <c r="R37" i="23" s="1"/>
  <c r="Q41" i="23"/>
  <c r="R41" i="23" s="1"/>
  <c r="Q45" i="23"/>
  <c r="R45" i="23" s="1"/>
  <c r="Q49" i="23"/>
  <c r="R49" i="23" s="1"/>
  <c r="Q53" i="23"/>
  <c r="R53" i="23" s="1"/>
  <c r="Q57" i="23"/>
  <c r="R57" i="23" s="1"/>
  <c r="Q61" i="23"/>
  <c r="R61" i="23" s="1"/>
  <c r="Q6" i="22"/>
  <c r="R6" i="22" s="1"/>
  <c r="Q10" i="22"/>
  <c r="R10" i="22" s="1"/>
  <c r="Q14" i="22"/>
  <c r="R14" i="22" s="1"/>
  <c r="Q18" i="22"/>
  <c r="R18" i="22" s="1"/>
  <c r="Q22" i="22"/>
  <c r="R22" i="22" s="1"/>
  <c r="Q26" i="22"/>
  <c r="R26" i="22" s="1"/>
  <c r="Q30" i="22"/>
  <c r="R30" i="22" s="1"/>
  <c r="Q34" i="22"/>
  <c r="R34" i="22" s="1"/>
  <c r="Q38" i="22"/>
  <c r="R38" i="22" s="1"/>
  <c r="Q42" i="22"/>
  <c r="R42" i="22" s="1"/>
  <c r="Q46" i="22"/>
  <c r="R46" i="22" s="1"/>
  <c r="Q50" i="22"/>
  <c r="R50" i="22" s="1"/>
  <c r="Q54" i="22"/>
  <c r="R54" i="22" s="1"/>
  <c r="Q58" i="22"/>
  <c r="R58" i="22" s="1"/>
  <c r="Q62" i="22"/>
  <c r="R62" i="22" s="1"/>
  <c r="Q7" i="21"/>
  <c r="R7" i="21" s="1"/>
  <c r="Q11" i="21"/>
  <c r="R11" i="21" s="1"/>
  <c r="Q15" i="21"/>
  <c r="R15" i="21" s="1"/>
  <c r="Q19" i="21"/>
  <c r="R19" i="21" s="1"/>
  <c r="Q23" i="21"/>
  <c r="R23" i="21" s="1"/>
  <c r="Q27" i="21"/>
  <c r="R27" i="21" s="1"/>
  <c r="Q31" i="21"/>
  <c r="R31" i="21" s="1"/>
  <c r="Q35" i="21"/>
  <c r="R35" i="21" s="1"/>
  <c r="Q39" i="21"/>
  <c r="R39" i="21" s="1"/>
  <c r="Q43" i="21"/>
  <c r="R43" i="21" s="1"/>
  <c r="Q47" i="21"/>
  <c r="R47" i="21" s="1"/>
  <c r="Q51" i="21"/>
  <c r="R51" i="21" s="1"/>
  <c r="Q55" i="21"/>
  <c r="R55" i="21" s="1"/>
  <c r="Q59" i="21"/>
  <c r="R59" i="21" s="1"/>
  <c r="Q6" i="19"/>
  <c r="R6" i="19" s="1"/>
  <c r="F9" i="33" s="1"/>
  <c r="Q10" i="19"/>
  <c r="R10" i="19" s="1"/>
  <c r="F13" i="33" s="1"/>
  <c r="Q14" i="19"/>
  <c r="R14" i="19" s="1"/>
  <c r="F17" i="33" s="1"/>
  <c r="Q18" i="19"/>
  <c r="R18" i="19" s="1"/>
  <c r="F21" i="33" s="1"/>
  <c r="Q22" i="19"/>
  <c r="R22" i="19" s="1"/>
  <c r="Q26" i="19"/>
  <c r="R26" i="19" s="1"/>
  <c r="Q30" i="19"/>
  <c r="R30" i="19" s="1"/>
  <c r="Q34" i="19"/>
  <c r="R34" i="19" s="1"/>
  <c r="Q38" i="19"/>
  <c r="R38" i="19" s="1"/>
  <c r="Q42" i="19"/>
  <c r="R42" i="19" s="1"/>
  <c r="Q46" i="19"/>
  <c r="R46" i="19" s="1"/>
  <c r="Q50" i="19"/>
  <c r="R50" i="19" s="1"/>
  <c r="Q54" i="19"/>
  <c r="R54" i="19" s="1"/>
  <c r="Q58" i="19"/>
  <c r="R58" i="19" s="1"/>
  <c r="Q62" i="19"/>
  <c r="R62" i="19" s="1"/>
  <c r="Q7" i="18"/>
  <c r="Q11" i="18"/>
  <c r="R11" i="18" s="1"/>
  <c r="E14" i="33" s="1"/>
  <c r="Q15" i="18"/>
  <c r="R15" i="18" s="1"/>
  <c r="E18" i="33" s="1"/>
  <c r="Q19" i="18"/>
  <c r="R19" i="18" s="1"/>
  <c r="Q23" i="18"/>
  <c r="R23" i="18" s="1"/>
  <c r="Q27" i="18"/>
  <c r="R27" i="18" s="1"/>
  <c r="Q31" i="18"/>
  <c r="R31" i="18" s="1"/>
  <c r="Q35" i="18"/>
  <c r="R35" i="18" s="1"/>
  <c r="Q39" i="18"/>
  <c r="R39" i="18" s="1"/>
  <c r="Q43" i="18"/>
  <c r="R43" i="18" s="1"/>
  <c r="Q47" i="18"/>
  <c r="R47" i="18" s="1"/>
  <c r="Q51" i="18"/>
  <c r="R51" i="18" s="1"/>
  <c r="Q55" i="18"/>
  <c r="R55" i="18" s="1"/>
  <c r="Q59" i="18"/>
  <c r="R59" i="18" s="1"/>
  <c r="Q8" i="17"/>
  <c r="Q12" i="17"/>
  <c r="R12" i="17" s="1"/>
  <c r="D15" i="33" s="1"/>
  <c r="Q16" i="17"/>
  <c r="R16" i="17" s="1"/>
  <c r="D19" i="33" s="1"/>
  <c r="Q20" i="17"/>
  <c r="R20" i="17" s="1"/>
  <c r="Q24" i="17"/>
  <c r="R24" i="17" s="1"/>
  <c r="Q28" i="17"/>
  <c r="R28" i="17" s="1"/>
  <c r="Q32" i="17"/>
  <c r="R32" i="17" s="1"/>
  <c r="Q36" i="17"/>
  <c r="R36" i="17" s="1"/>
  <c r="Q40" i="17"/>
  <c r="R40" i="17" s="1"/>
  <c r="Q44" i="17"/>
  <c r="R44" i="17" s="1"/>
  <c r="Q48" i="17"/>
  <c r="R48" i="17" s="1"/>
  <c r="Q52" i="17"/>
  <c r="R52" i="17" s="1"/>
  <c r="Q56" i="17"/>
  <c r="R56" i="17" s="1"/>
  <c r="Q60" i="17"/>
  <c r="R60" i="17" s="1"/>
  <c r="D39" i="19"/>
  <c r="Q9" i="19"/>
  <c r="R9" i="19" s="1"/>
  <c r="F12" i="33" s="1"/>
  <c r="Q13" i="19"/>
  <c r="R13" i="19" s="1"/>
  <c r="F16" i="33" s="1"/>
  <c r="Q17" i="19"/>
  <c r="R17" i="19" s="1"/>
  <c r="F20" i="33" s="1"/>
  <c r="Q21" i="19"/>
  <c r="R21" i="19" s="1"/>
  <c r="Q25" i="19"/>
  <c r="R25" i="19" s="1"/>
  <c r="Q29" i="19"/>
  <c r="R29" i="19" s="1"/>
  <c r="Q33" i="19"/>
  <c r="R33" i="19" s="1"/>
  <c r="Q37" i="19"/>
  <c r="R37" i="19" s="1"/>
  <c r="Q41" i="19"/>
  <c r="R41" i="19" s="1"/>
  <c r="Q45" i="19"/>
  <c r="R45" i="19" s="1"/>
  <c r="Q49" i="19"/>
  <c r="R49" i="19" s="1"/>
  <c r="Q53" i="19"/>
  <c r="R53" i="19" s="1"/>
  <c r="Q57" i="19"/>
  <c r="R57" i="19" s="1"/>
  <c r="Q61" i="19"/>
  <c r="R61" i="19" s="1"/>
  <c r="Q6" i="18"/>
  <c r="R6" i="18" s="1"/>
  <c r="E9" i="33" s="1"/>
  <c r="Q10" i="18"/>
  <c r="R10" i="18" s="1"/>
  <c r="E13" i="33" s="1"/>
  <c r="Q14" i="18"/>
  <c r="R14" i="18" s="1"/>
  <c r="E17" i="33" s="1"/>
  <c r="Q18" i="18"/>
  <c r="R18" i="18" s="1"/>
  <c r="E21" i="33" s="1"/>
  <c r="Q22" i="18"/>
  <c r="R22" i="18" s="1"/>
  <c r="Q26" i="18"/>
  <c r="R26" i="18" s="1"/>
  <c r="Q30" i="18"/>
  <c r="R30" i="18" s="1"/>
  <c r="Q34" i="18"/>
  <c r="R34" i="18" s="1"/>
  <c r="Q38" i="18"/>
  <c r="R38" i="18" s="1"/>
  <c r="Q42" i="18"/>
  <c r="R42" i="18" s="1"/>
  <c r="Q46" i="18"/>
  <c r="R46" i="18" s="1"/>
  <c r="Q50" i="18"/>
  <c r="R50" i="18" s="1"/>
  <c r="Q54" i="18"/>
  <c r="R54" i="18" s="1"/>
  <c r="Q58" i="18"/>
  <c r="R58" i="18" s="1"/>
  <c r="Q62" i="18"/>
  <c r="R62" i="18" s="1"/>
  <c r="Q7" i="17"/>
  <c r="Q11" i="17"/>
  <c r="R11" i="17" s="1"/>
  <c r="D14" i="33" s="1"/>
  <c r="Q15" i="17"/>
  <c r="R15" i="17" s="1"/>
  <c r="D18" i="33" s="1"/>
  <c r="Q19" i="17"/>
  <c r="R19" i="17" s="1"/>
  <c r="Q23" i="17"/>
  <c r="R23" i="17" s="1"/>
  <c r="Q27" i="17"/>
  <c r="R27" i="17" s="1"/>
  <c r="Q31" i="17"/>
  <c r="R31" i="17" s="1"/>
  <c r="Q35" i="17"/>
  <c r="R35" i="17" s="1"/>
  <c r="Q39" i="17"/>
  <c r="R39" i="17" s="1"/>
  <c r="Q43" i="17"/>
  <c r="R43" i="17" s="1"/>
  <c r="Q47" i="17"/>
  <c r="R47" i="17" s="1"/>
  <c r="Q51" i="17"/>
  <c r="R51" i="17" s="1"/>
  <c r="Q55" i="17"/>
  <c r="R55" i="17" s="1"/>
  <c r="Q59" i="17"/>
  <c r="R59" i="17" s="1"/>
  <c r="Q4" i="17"/>
  <c r="R4" i="17" s="1"/>
  <c r="D7" i="33" s="1"/>
  <c r="Q5" i="19"/>
  <c r="R5" i="19" s="1"/>
  <c r="F8" i="33" s="1"/>
  <c r="D39" i="18"/>
  <c r="Q40" i="19"/>
  <c r="R40" i="19" s="1"/>
  <c r="Q44" i="19"/>
  <c r="R44" i="19" s="1"/>
  <c r="Q48" i="19"/>
  <c r="R48" i="19" s="1"/>
  <c r="Q52" i="19"/>
  <c r="R52" i="19" s="1"/>
  <c r="Q56" i="19"/>
  <c r="R56" i="19" s="1"/>
  <c r="Q60" i="19"/>
  <c r="R60" i="19" s="1"/>
  <c r="Q5" i="18"/>
  <c r="R5" i="18" s="1"/>
  <c r="E8" i="33" s="1"/>
  <c r="Q9" i="18"/>
  <c r="R9" i="18" s="1"/>
  <c r="E12" i="33" s="1"/>
  <c r="Q13" i="18"/>
  <c r="R13" i="18" s="1"/>
  <c r="E16" i="33" s="1"/>
  <c r="Q17" i="18"/>
  <c r="R17" i="18" s="1"/>
  <c r="E20" i="33" s="1"/>
  <c r="Q21" i="18"/>
  <c r="R21" i="18" s="1"/>
  <c r="Q25" i="18"/>
  <c r="R25" i="18" s="1"/>
  <c r="Q29" i="18"/>
  <c r="R29" i="18" s="1"/>
  <c r="Q33" i="18"/>
  <c r="R33" i="18" s="1"/>
  <c r="Q37" i="18"/>
  <c r="R37" i="18" s="1"/>
  <c r="Q41" i="18"/>
  <c r="R41" i="18" s="1"/>
  <c r="Q45" i="18"/>
  <c r="R45" i="18" s="1"/>
  <c r="Q49" i="18"/>
  <c r="R49" i="18" s="1"/>
  <c r="Q53" i="18"/>
  <c r="R53" i="18" s="1"/>
  <c r="Q57" i="18"/>
  <c r="R57" i="18" s="1"/>
  <c r="Q61" i="18"/>
  <c r="R61" i="18" s="1"/>
  <c r="Q6" i="17"/>
  <c r="R6" i="17" s="1"/>
  <c r="D9" i="33" s="1"/>
  <c r="Q10" i="17"/>
  <c r="R10" i="17" s="1"/>
  <c r="D13" i="33" s="1"/>
  <c r="Q14" i="17"/>
  <c r="R14" i="17" s="1"/>
  <c r="D17" i="33" s="1"/>
  <c r="Q18" i="17"/>
  <c r="R18" i="17" s="1"/>
  <c r="D21" i="33" s="1"/>
  <c r="Q22" i="17"/>
  <c r="R22" i="17" s="1"/>
  <c r="Q26" i="17"/>
  <c r="R26" i="17" s="1"/>
  <c r="Q30" i="17"/>
  <c r="R30" i="17" s="1"/>
  <c r="Q34" i="17"/>
  <c r="R34" i="17" s="1"/>
  <c r="Q38" i="17"/>
  <c r="R38" i="17" s="1"/>
  <c r="Q42" i="17"/>
  <c r="R42" i="17" s="1"/>
  <c r="Q46" i="17"/>
  <c r="R46" i="17" s="1"/>
  <c r="Q50" i="17"/>
  <c r="R50" i="17" s="1"/>
  <c r="Q54" i="17"/>
  <c r="R54" i="17" s="1"/>
  <c r="Q58" i="17"/>
  <c r="R58" i="17" s="1"/>
  <c r="Q62" i="17"/>
  <c r="R62" i="17" s="1"/>
  <c r="Q12" i="23"/>
  <c r="R12" i="23" s="1"/>
  <c r="Q28" i="23"/>
  <c r="R28" i="23" s="1"/>
  <c r="Q32" i="23"/>
  <c r="R32" i="23" s="1"/>
  <c r="Q56" i="23"/>
  <c r="R56" i="23" s="1"/>
  <c r="Q60" i="23"/>
  <c r="R60" i="23" s="1"/>
  <c r="Q5" i="22"/>
  <c r="R5" i="22" s="1"/>
  <c r="Q9" i="22"/>
  <c r="R9" i="22" s="1"/>
  <c r="Q13" i="22"/>
  <c r="R13" i="22" s="1"/>
  <c r="Q17" i="22"/>
  <c r="R17" i="22" s="1"/>
  <c r="Q21" i="22"/>
  <c r="R21" i="22" s="1"/>
  <c r="Q25" i="22"/>
  <c r="R25" i="22" s="1"/>
  <c r="Q29" i="22"/>
  <c r="R29" i="22" s="1"/>
  <c r="Q33" i="22"/>
  <c r="R33" i="22" s="1"/>
  <c r="Q37" i="22"/>
  <c r="R37" i="22" s="1"/>
  <c r="Q41" i="22"/>
  <c r="R41" i="22" s="1"/>
  <c r="Q45" i="22"/>
  <c r="R45" i="22" s="1"/>
  <c r="Q49" i="22"/>
  <c r="R49" i="22" s="1"/>
  <c r="Q53" i="22"/>
  <c r="R53" i="22" s="1"/>
  <c r="Q57" i="22"/>
  <c r="R57" i="22" s="1"/>
  <c r="Q61" i="22"/>
  <c r="R61" i="22" s="1"/>
  <c r="Q6" i="21"/>
  <c r="R6" i="21" s="1"/>
  <c r="Q10" i="21"/>
  <c r="R10" i="21" s="1"/>
  <c r="Q14" i="21"/>
  <c r="R14" i="21" s="1"/>
  <c r="Q18" i="21"/>
  <c r="R18" i="21" s="1"/>
  <c r="Q22" i="21"/>
  <c r="R22" i="21" s="1"/>
  <c r="Q26" i="21"/>
  <c r="R26" i="21" s="1"/>
  <c r="Q30" i="21"/>
  <c r="R30" i="21" s="1"/>
  <c r="Q34" i="21"/>
  <c r="R34" i="21" s="1"/>
  <c r="Q38" i="21"/>
  <c r="R38" i="21" s="1"/>
  <c r="Q42" i="21"/>
  <c r="R42" i="21" s="1"/>
  <c r="Q46" i="21"/>
  <c r="R46" i="21" s="1"/>
  <c r="Q50" i="21"/>
  <c r="R50" i="21" s="1"/>
  <c r="Q54" i="21"/>
  <c r="R54" i="21" s="1"/>
  <c r="Q58" i="21"/>
  <c r="R58" i="21" s="1"/>
  <c r="Q62" i="21"/>
  <c r="R62" i="21" s="1"/>
  <c r="Q16" i="23"/>
  <c r="R16" i="23" s="1"/>
  <c r="Q20" i="23"/>
  <c r="R20" i="23" s="1"/>
  <c r="Q36" i="23"/>
  <c r="R36" i="23" s="1"/>
  <c r="Q40" i="23"/>
  <c r="R40" i="23" s="1"/>
  <c r="Q44" i="23"/>
  <c r="R44" i="23" s="1"/>
  <c r="Q48" i="23"/>
  <c r="R48" i="23" s="1"/>
  <c r="Q52" i="23"/>
  <c r="R52" i="23" s="1"/>
  <c r="D39" i="21"/>
  <c r="Q8" i="23"/>
  <c r="R8" i="23" s="1"/>
  <c r="Q24" i="23"/>
  <c r="R24" i="23" s="1"/>
  <c r="Q11" i="23"/>
  <c r="R11" i="23" s="1"/>
  <c r="Q23" i="23"/>
  <c r="R23" i="23" s="1"/>
  <c r="Q35" i="23"/>
  <c r="R35" i="23" s="1"/>
  <c r="Q39" i="23"/>
  <c r="R39" i="23" s="1"/>
  <c r="Q47" i="23"/>
  <c r="R47" i="23" s="1"/>
  <c r="Q55" i="23"/>
  <c r="R55" i="23" s="1"/>
  <c r="Q8" i="22"/>
  <c r="R8" i="22" s="1"/>
  <c r="Q12" i="22"/>
  <c r="R12" i="22" s="1"/>
  <c r="Q16" i="22"/>
  <c r="R16" i="22" s="1"/>
  <c r="Q20" i="22"/>
  <c r="R20" i="22" s="1"/>
  <c r="Q24" i="22"/>
  <c r="R24" i="22" s="1"/>
  <c r="Q28" i="22"/>
  <c r="R28" i="22" s="1"/>
  <c r="Q32" i="22"/>
  <c r="R32" i="22" s="1"/>
  <c r="Q36" i="22"/>
  <c r="R36" i="22" s="1"/>
  <c r="Q40" i="22"/>
  <c r="R40" i="22" s="1"/>
  <c r="Q44" i="22"/>
  <c r="R44" i="22" s="1"/>
  <c r="Q48" i="22"/>
  <c r="R48" i="22" s="1"/>
  <c r="Q52" i="22"/>
  <c r="R52" i="22" s="1"/>
  <c r="Q56" i="22"/>
  <c r="R56" i="22" s="1"/>
  <c r="Q60" i="22"/>
  <c r="R60" i="22" s="1"/>
  <c r="Q5" i="21"/>
  <c r="R5" i="21" s="1"/>
  <c r="Q9" i="21"/>
  <c r="Q13" i="21"/>
  <c r="R13" i="21" s="1"/>
  <c r="Q17" i="21"/>
  <c r="R17" i="21" s="1"/>
  <c r="Q21" i="21"/>
  <c r="R21" i="21" s="1"/>
  <c r="Q25" i="21"/>
  <c r="R25" i="21" s="1"/>
  <c r="Q29" i="21"/>
  <c r="R29" i="21" s="1"/>
  <c r="Q33" i="21"/>
  <c r="R33" i="21" s="1"/>
  <c r="Q37" i="21"/>
  <c r="R37" i="21" s="1"/>
  <c r="Q41" i="21"/>
  <c r="R41" i="21" s="1"/>
  <c r="Q45" i="21"/>
  <c r="R45" i="21" s="1"/>
  <c r="Q49" i="21"/>
  <c r="R49" i="21" s="1"/>
  <c r="Q53" i="21"/>
  <c r="R53" i="21" s="1"/>
  <c r="Q57" i="21"/>
  <c r="R57" i="21" s="1"/>
  <c r="Q61" i="21"/>
  <c r="R61" i="21" s="1"/>
  <c r="Q4" i="23"/>
  <c r="R4" i="23" s="1"/>
  <c r="Q7" i="23"/>
  <c r="Q15" i="23"/>
  <c r="R15" i="23" s="1"/>
  <c r="Q19" i="23"/>
  <c r="R19" i="23" s="1"/>
  <c r="Q27" i="23"/>
  <c r="R27" i="23" s="1"/>
  <c r="Q31" i="23"/>
  <c r="R31" i="23" s="1"/>
  <c r="Q43" i="23"/>
  <c r="R43" i="23" s="1"/>
  <c r="Q51" i="23"/>
  <c r="R51" i="23" s="1"/>
  <c r="Q59" i="23"/>
  <c r="R59" i="23" s="1"/>
  <c r="Q4" i="22"/>
  <c r="R4" i="22" s="1"/>
  <c r="D39" i="23"/>
  <c r="P62" i="3"/>
  <c r="O62" i="3"/>
  <c r="N62" i="3"/>
  <c r="M62" i="3"/>
  <c r="L62" i="3"/>
  <c r="K62" i="3"/>
  <c r="P61" i="3"/>
  <c r="O61" i="3"/>
  <c r="N61" i="3"/>
  <c r="M61" i="3"/>
  <c r="L61" i="3"/>
  <c r="K61" i="3"/>
  <c r="P60" i="3"/>
  <c r="O60" i="3"/>
  <c r="N60" i="3"/>
  <c r="M60" i="3"/>
  <c r="L60" i="3"/>
  <c r="K60" i="3"/>
  <c r="P59" i="3"/>
  <c r="O59" i="3"/>
  <c r="N59" i="3"/>
  <c r="M59" i="3"/>
  <c r="L59" i="3"/>
  <c r="K59" i="3"/>
  <c r="P58" i="3"/>
  <c r="O58" i="3"/>
  <c r="N58" i="3"/>
  <c r="M58" i="3"/>
  <c r="L58" i="3"/>
  <c r="K58" i="3"/>
  <c r="P57" i="3"/>
  <c r="O57" i="3"/>
  <c r="N57" i="3"/>
  <c r="M57" i="3"/>
  <c r="L57" i="3"/>
  <c r="K57" i="3"/>
  <c r="P56" i="3"/>
  <c r="O56" i="3"/>
  <c r="N56" i="3"/>
  <c r="M56" i="3"/>
  <c r="L56" i="3"/>
  <c r="K56" i="3"/>
  <c r="P55" i="3"/>
  <c r="O55" i="3"/>
  <c r="N55" i="3"/>
  <c r="M55" i="3"/>
  <c r="L55" i="3"/>
  <c r="K55" i="3"/>
  <c r="P54" i="3"/>
  <c r="O54" i="3"/>
  <c r="N54" i="3"/>
  <c r="M54" i="3"/>
  <c r="L54" i="3"/>
  <c r="K54" i="3"/>
  <c r="P53" i="3"/>
  <c r="O53" i="3"/>
  <c r="N53" i="3"/>
  <c r="M53" i="3"/>
  <c r="L53" i="3"/>
  <c r="K53" i="3"/>
  <c r="P52" i="3"/>
  <c r="O52" i="3"/>
  <c r="N52" i="3"/>
  <c r="M52" i="3"/>
  <c r="L52" i="3"/>
  <c r="K52" i="3"/>
  <c r="P51" i="3"/>
  <c r="O51" i="3"/>
  <c r="N51" i="3"/>
  <c r="M51" i="3"/>
  <c r="L51" i="3"/>
  <c r="K51" i="3"/>
  <c r="P50" i="3"/>
  <c r="O50" i="3"/>
  <c r="N50" i="3"/>
  <c r="M50" i="3"/>
  <c r="L50" i="3"/>
  <c r="K50" i="3"/>
  <c r="P49" i="3"/>
  <c r="O49" i="3"/>
  <c r="N49" i="3"/>
  <c r="M49" i="3"/>
  <c r="L49" i="3"/>
  <c r="K49" i="3"/>
  <c r="P48" i="3"/>
  <c r="O48" i="3"/>
  <c r="N48" i="3"/>
  <c r="M48" i="3"/>
  <c r="L48" i="3"/>
  <c r="K48" i="3"/>
  <c r="P47" i="3"/>
  <c r="O47" i="3"/>
  <c r="N47" i="3"/>
  <c r="M47" i="3"/>
  <c r="L47" i="3"/>
  <c r="K47" i="3"/>
  <c r="P46" i="3"/>
  <c r="O46" i="3"/>
  <c r="N46" i="3"/>
  <c r="M46" i="3"/>
  <c r="L46" i="3"/>
  <c r="K46" i="3"/>
  <c r="P45" i="3"/>
  <c r="O45" i="3"/>
  <c r="N45" i="3"/>
  <c r="M45" i="3"/>
  <c r="L45" i="3"/>
  <c r="K45" i="3"/>
  <c r="P44" i="3"/>
  <c r="O44" i="3"/>
  <c r="N44" i="3"/>
  <c r="M44" i="3"/>
  <c r="L44" i="3"/>
  <c r="K44" i="3"/>
  <c r="P43" i="3"/>
  <c r="O43" i="3"/>
  <c r="N43" i="3"/>
  <c r="M43" i="3"/>
  <c r="L43" i="3"/>
  <c r="K43" i="3"/>
  <c r="P42" i="3"/>
  <c r="O42" i="3"/>
  <c r="N42" i="3"/>
  <c r="M42" i="3"/>
  <c r="L42" i="3"/>
  <c r="K42" i="3"/>
  <c r="P41" i="3"/>
  <c r="O41" i="3"/>
  <c r="N41" i="3"/>
  <c r="M41" i="3"/>
  <c r="L41" i="3"/>
  <c r="K41" i="3"/>
  <c r="P40" i="3"/>
  <c r="O40" i="3"/>
  <c r="N40" i="3"/>
  <c r="M40" i="3"/>
  <c r="L40" i="3"/>
  <c r="K40" i="3"/>
  <c r="P39" i="3"/>
  <c r="O39" i="3"/>
  <c r="N39" i="3"/>
  <c r="M39" i="3"/>
  <c r="L39" i="3"/>
  <c r="K39" i="3"/>
  <c r="P38" i="3"/>
  <c r="O38" i="3"/>
  <c r="N38" i="3"/>
  <c r="M38" i="3"/>
  <c r="L38" i="3"/>
  <c r="K38" i="3"/>
  <c r="P37" i="3"/>
  <c r="O37" i="3"/>
  <c r="N37" i="3"/>
  <c r="M37" i="3"/>
  <c r="L37" i="3"/>
  <c r="K37" i="3"/>
  <c r="P36" i="3"/>
  <c r="O36" i="3"/>
  <c r="N36" i="3"/>
  <c r="M36" i="3"/>
  <c r="L36" i="3"/>
  <c r="K36" i="3"/>
  <c r="P35" i="3"/>
  <c r="O35" i="3"/>
  <c r="N35" i="3"/>
  <c r="M35" i="3"/>
  <c r="L35" i="3"/>
  <c r="K35" i="3"/>
  <c r="P34" i="3"/>
  <c r="O34" i="3"/>
  <c r="N34" i="3"/>
  <c r="M34" i="3"/>
  <c r="L34" i="3"/>
  <c r="K34" i="3"/>
  <c r="P33" i="3"/>
  <c r="O33" i="3"/>
  <c r="N33" i="3"/>
  <c r="M33" i="3"/>
  <c r="L33" i="3"/>
  <c r="K33" i="3"/>
  <c r="P32" i="3"/>
  <c r="O32" i="3"/>
  <c r="N32" i="3"/>
  <c r="M32" i="3"/>
  <c r="L32" i="3"/>
  <c r="K32" i="3"/>
  <c r="P31" i="3"/>
  <c r="O31" i="3"/>
  <c r="N31" i="3"/>
  <c r="M31" i="3"/>
  <c r="L31" i="3"/>
  <c r="K31" i="3"/>
  <c r="P30" i="3"/>
  <c r="O30" i="3"/>
  <c r="N30" i="3"/>
  <c r="M30" i="3"/>
  <c r="L30" i="3"/>
  <c r="K30" i="3"/>
  <c r="P29" i="3"/>
  <c r="O29" i="3"/>
  <c r="N29" i="3"/>
  <c r="M29" i="3"/>
  <c r="L29" i="3"/>
  <c r="K29" i="3"/>
  <c r="P28" i="3"/>
  <c r="O28" i="3"/>
  <c r="N28" i="3"/>
  <c r="M28" i="3"/>
  <c r="L28" i="3"/>
  <c r="K28" i="3"/>
  <c r="P27" i="3"/>
  <c r="O27" i="3"/>
  <c r="N27" i="3"/>
  <c r="M27" i="3"/>
  <c r="L27" i="3"/>
  <c r="K27" i="3"/>
  <c r="P26" i="3"/>
  <c r="O26" i="3"/>
  <c r="N26" i="3"/>
  <c r="M26" i="3"/>
  <c r="L26" i="3"/>
  <c r="K26" i="3"/>
  <c r="P25" i="3"/>
  <c r="O25" i="3"/>
  <c r="N25" i="3"/>
  <c r="M25" i="3"/>
  <c r="L25" i="3"/>
  <c r="K25" i="3"/>
  <c r="P24" i="3"/>
  <c r="O24" i="3"/>
  <c r="N24" i="3"/>
  <c r="M24" i="3"/>
  <c r="L24" i="3"/>
  <c r="K24" i="3"/>
  <c r="P23" i="3"/>
  <c r="O23" i="3"/>
  <c r="N23" i="3"/>
  <c r="M23" i="3"/>
  <c r="L23" i="3"/>
  <c r="K23" i="3"/>
  <c r="P22" i="3"/>
  <c r="O22" i="3"/>
  <c r="N22" i="3"/>
  <c r="M22" i="3"/>
  <c r="L22" i="3"/>
  <c r="K22" i="3"/>
  <c r="P21" i="3"/>
  <c r="O21" i="3"/>
  <c r="N21" i="3"/>
  <c r="M21" i="3"/>
  <c r="L21" i="3"/>
  <c r="K21" i="3"/>
  <c r="P20" i="3"/>
  <c r="O20" i="3"/>
  <c r="N20" i="3"/>
  <c r="M20" i="3"/>
  <c r="L20" i="3"/>
  <c r="K20" i="3"/>
  <c r="P19" i="3"/>
  <c r="O19" i="3"/>
  <c r="N19" i="3"/>
  <c r="M19" i="3"/>
  <c r="L19" i="3"/>
  <c r="K19" i="3"/>
  <c r="P18" i="3"/>
  <c r="O18" i="3"/>
  <c r="N18" i="3"/>
  <c r="M18" i="3"/>
  <c r="L18" i="3"/>
  <c r="K18" i="3"/>
  <c r="P17" i="3"/>
  <c r="O17" i="3"/>
  <c r="N17" i="3"/>
  <c r="M17" i="3"/>
  <c r="L17" i="3"/>
  <c r="K17" i="3"/>
  <c r="P16" i="3"/>
  <c r="O16" i="3"/>
  <c r="N16" i="3"/>
  <c r="M16" i="3"/>
  <c r="L16" i="3"/>
  <c r="K16" i="3"/>
  <c r="P15" i="3"/>
  <c r="O15" i="3"/>
  <c r="N15" i="3"/>
  <c r="M15" i="3"/>
  <c r="L15" i="3"/>
  <c r="K15" i="3"/>
  <c r="P14" i="3"/>
  <c r="O14" i="3"/>
  <c r="N14" i="3"/>
  <c r="M14" i="3"/>
  <c r="L14" i="3"/>
  <c r="K14" i="3"/>
  <c r="P13" i="3"/>
  <c r="O13" i="3"/>
  <c r="N13" i="3"/>
  <c r="M13" i="3"/>
  <c r="L13" i="3"/>
  <c r="K13" i="3"/>
  <c r="P12" i="3"/>
  <c r="O12" i="3"/>
  <c r="N12" i="3"/>
  <c r="M12" i="3"/>
  <c r="L12" i="3"/>
  <c r="K12" i="3"/>
  <c r="P11" i="3"/>
  <c r="O11" i="3"/>
  <c r="N11" i="3"/>
  <c r="M11" i="3"/>
  <c r="L11" i="3"/>
  <c r="K11" i="3"/>
  <c r="P10" i="3"/>
  <c r="O10" i="3"/>
  <c r="N10" i="3"/>
  <c r="M10" i="3"/>
  <c r="L10" i="3"/>
  <c r="K10" i="3"/>
  <c r="P9" i="3"/>
  <c r="O9" i="3"/>
  <c r="N9" i="3"/>
  <c r="M9" i="3"/>
  <c r="L9" i="3"/>
  <c r="K9" i="3"/>
  <c r="P8" i="3"/>
  <c r="O8" i="3"/>
  <c r="N8" i="3"/>
  <c r="M8" i="3"/>
  <c r="L8" i="3"/>
  <c r="K8" i="3"/>
  <c r="P7" i="3"/>
  <c r="O7" i="3"/>
  <c r="N7" i="3"/>
  <c r="M7" i="3"/>
  <c r="L7" i="3"/>
  <c r="K7" i="3"/>
  <c r="P6" i="3"/>
  <c r="O6" i="3"/>
  <c r="N6" i="3"/>
  <c r="M6" i="3"/>
  <c r="L6" i="3"/>
  <c r="K6" i="3"/>
  <c r="P5" i="3"/>
  <c r="O5" i="3"/>
  <c r="N5" i="3"/>
  <c r="M5" i="3"/>
  <c r="L5" i="3"/>
  <c r="K5" i="3"/>
  <c r="P4" i="3"/>
  <c r="O4" i="3"/>
  <c r="N4" i="3"/>
  <c r="M4" i="3"/>
  <c r="L4" i="3"/>
  <c r="P62" i="27"/>
  <c r="O62" i="27"/>
  <c r="N62" i="27"/>
  <c r="M62" i="27"/>
  <c r="L62" i="27"/>
  <c r="K62" i="27"/>
  <c r="P61" i="27"/>
  <c r="O61" i="27"/>
  <c r="N61" i="27"/>
  <c r="M61" i="27"/>
  <c r="L61" i="27"/>
  <c r="K61" i="27"/>
  <c r="P60" i="27"/>
  <c r="O60" i="27"/>
  <c r="N60" i="27"/>
  <c r="M60" i="27"/>
  <c r="L60" i="27"/>
  <c r="K60" i="27"/>
  <c r="P59" i="27"/>
  <c r="O59" i="27"/>
  <c r="N59" i="27"/>
  <c r="M59" i="27"/>
  <c r="L59" i="27"/>
  <c r="K59" i="27"/>
  <c r="P58" i="27"/>
  <c r="O58" i="27"/>
  <c r="N58" i="27"/>
  <c r="M58" i="27"/>
  <c r="L58" i="27"/>
  <c r="K58" i="27"/>
  <c r="P57" i="27"/>
  <c r="O57" i="27"/>
  <c r="N57" i="27"/>
  <c r="M57" i="27"/>
  <c r="L57" i="27"/>
  <c r="K57" i="27"/>
  <c r="P56" i="27"/>
  <c r="O56" i="27"/>
  <c r="N56" i="27"/>
  <c r="M56" i="27"/>
  <c r="L56" i="27"/>
  <c r="K56" i="27"/>
  <c r="P55" i="27"/>
  <c r="O55" i="27"/>
  <c r="N55" i="27"/>
  <c r="M55" i="27"/>
  <c r="L55" i="27"/>
  <c r="K55" i="27"/>
  <c r="P54" i="27"/>
  <c r="O54" i="27"/>
  <c r="N54" i="27"/>
  <c r="M54" i="27"/>
  <c r="L54" i="27"/>
  <c r="K54" i="27"/>
  <c r="P53" i="27"/>
  <c r="O53" i="27"/>
  <c r="N53" i="27"/>
  <c r="M53" i="27"/>
  <c r="L53" i="27"/>
  <c r="K53" i="27"/>
  <c r="P52" i="27"/>
  <c r="O52" i="27"/>
  <c r="N52" i="27"/>
  <c r="M52" i="27"/>
  <c r="L52" i="27"/>
  <c r="K52" i="27"/>
  <c r="P51" i="27"/>
  <c r="O51" i="27"/>
  <c r="N51" i="27"/>
  <c r="M51" i="27"/>
  <c r="L51" i="27"/>
  <c r="K51" i="27"/>
  <c r="P50" i="27"/>
  <c r="O50" i="27"/>
  <c r="N50" i="27"/>
  <c r="M50" i="27"/>
  <c r="L50" i="27"/>
  <c r="K50" i="27"/>
  <c r="P49" i="27"/>
  <c r="O49" i="27"/>
  <c r="N49" i="27"/>
  <c r="M49" i="27"/>
  <c r="L49" i="27"/>
  <c r="K49" i="27"/>
  <c r="P48" i="27"/>
  <c r="O48" i="27"/>
  <c r="N48" i="27"/>
  <c r="M48" i="27"/>
  <c r="L48" i="27"/>
  <c r="K48" i="27"/>
  <c r="P47" i="27"/>
  <c r="O47" i="27"/>
  <c r="N47" i="27"/>
  <c r="M47" i="27"/>
  <c r="L47" i="27"/>
  <c r="K47" i="27"/>
  <c r="P46" i="27"/>
  <c r="O46" i="27"/>
  <c r="N46" i="27"/>
  <c r="M46" i="27"/>
  <c r="L46" i="27"/>
  <c r="K46" i="27"/>
  <c r="P45" i="27"/>
  <c r="O45" i="27"/>
  <c r="N45" i="27"/>
  <c r="M45" i="27"/>
  <c r="L45" i="27"/>
  <c r="K45" i="27"/>
  <c r="P44" i="27"/>
  <c r="O44" i="27"/>
  <c r="N44" i="27"/>
  <c r="M44" i="27"/>
  <c r="L44" i="27"/>
  <c r="K44" i="27"/>
  <c r="P43" i="27"/>
  <c r="O43" i="27"/>
  <c r="N43" i="27"/>
  <c r="M43" i="27"/>
  <c r="L43" i="27"/>
  <c r="K43" i="27"/>
  <c r="P42" i="27"/>
  <c r="O42" i="27"/>
  <c r="N42" i="27"/>
  <c r="M42" i="27"/>
  <c r="L42" i="27"/>
  <c r="K42" i="27"/>
  <c r="P41" i="27"/>
  <c r="O41" i="27"/>
  <c r="N41" i="27"/>
  <c r="M41" i="27"/>
  <c r="L41" i="27"/>
  <c r="K41" i="27"/>
  <c r="P40" i="27"/>
  <c r="O40" i="27"/>
  <c r="N40" i="27"/>
  <c r="M40" i="27"/>
  <c r="L40" i="27"/>
  <c r="K40" i="27"/>
  <c r="P39" i="27"/>
  <c r="O39" i="27"/>
  <c r="N39" i="27"/>
  <c r="M39" i="27"/>
  <c r="L39" i="27"/>
  <c r="K39" i="27"/>
  <c r="P38" i="27"/>
  <c r="O38" i="27"/>
  <c r="N38" i="27"/>
  <c r="M38" i="27"/>
  <c r="L38" i="27"/>
  <c r="K38" i="27"/>
  <c r="P37" i="27"/>
  <c r="O37" i="27"/>
  <c r="N37" i="27"/>
  <c r="M37" i="27"/>
  <c r="L37" i="27"/>
  <c r="K37" i="27"/>
  <c r="P36" i="27"/>
  <c r="O36" i="27"/>
  <c r="N36" i="27"/>
  <c r="M36" i="27"/>
  <c r="L36" i="27"/>
  <c r="K36" i="27"/>
  <c r="P35" i="27"/>
  <c r="O35" i="27"/>
  <c r="N35" i="27"/>
  <c r="M35" i="27"/>
  <c r="L35" i="27"/>
  <c r="K35" i="27"/>
  <c r="P34" i="27"/>
  <c r="O34" i="27"/>
  <c r="N34" i="27"/>
  <c r="M34" i="27"/>
  <c r="L34" i="27"/>
  <c r="K34" i="27"/>
  <c r="P33" i="27"/>
  <c r="O33" i="27"/>
  <c r="N33" i="27"/>
  <c r="M33" i="27"/>
  <c r="L33" i="27"/>
  <c r="K33" i="27"/>
  <c r="P32" i="27"/>
  <c r="O32" i="27"/>
  <c r="N32" i="27"/>
  <c r="M32" i="27"/>
  <c r="L32" i="27"/>
  <c r="K32" i="27"/>
  <c r="P31" i="27"/>
  <c r="O31" i="27"/>
  <c r="N31" i="27"/>
  <c r="M31" i="27"/>
  <c r="L31" i="27"/>
  <c r="K31" i="27"/>
  <c r="P30" i="27"/>
  <c r="O30" i="27"/>
  <c r="N30" i="27"/>
  <c r="M30" i="27"/>
  <c r="L30" i="27"/>
  <c r="K30" i="27"/>
  <c r="P29" i="27"/>
  <c r="O29" i="27"/>
  <c r="N29" i="27"/>
  <c r="M29" i="27"/>
  <c r="L29" i="27"/>
  <c r="K29" i="27"/>
  <c r="P28" i="27"/>
  <c r="O28" i="27"/>
  <c r="N28" i="27"/>
  <c r="M28" i="27"/>
  <c r="L28" i="27"/>
  <c r="K28" i="27"/>
  <c r="P27" i="27"/>
  <c r="O27" i="27"/>
  <c r="N27" i="27"/>
  <c r="M27" i="27"/>
  <c r="L27" i="27"/>
  <c r="K27" i="27"/>
  <c r="P26" i="27"/>
  <c r="O26" i="27"/>
  <c r="N26" i="27"/>
  <c r="M26" i="27"/>
  <c r="L26" i="27"/>
  <c r="K26" i="27"/>
  <c r="P25" i="27"/>
  <c r="O25" i="27"/>
  <c r="N25" i="27"/>
  <c r="M25" i="27"/>
  <c r="L25" i="27"/>
  <c r="K25" i="27"/>
  <c r="P24" i="27"/>
  <c r="O24" i="27"/>
  <c r="N24" i="27"/>
  <c r="M24" i="27"/>
  <c r="L24" i="27"/>
  <c r="K24" i="27"/>
  <c r="P23" i="27"/>
  <c r="O23" i="27"/>
  <c r="N23" i="27"/>
  <c r="M23" i="27"/>
  <c r="L23" i="27"/>
  <c r="K23" i="27"/>
  <c r="P22" i="27"/>
  <c r="O22" i="27"/>
  <c r="N22" i="27"/>
  <c r="M22" i="27"/>
  <c r="L22" i="27"/>
  <c r="K22" i="27"/>
  <c r="P21" i="27"/>
  <c r="O21" i="27"/>
  <c r="N21" i="27"/>
  <c r="M21" i="27"/>
  <c r="L21" i="27"/>
  <c r="K21" i="27"/>
  <c r="P20" i="27"/>
  <c r="O20" i="27"/>
  <c r="N20" i="27"/>
  <c r="M20" i="27"/>
  <c r="L20" i="27"/>
  <c r="K20" i="27"/>
  <c r="P19" i="27"/>
  <c r="O19" i="27"/>
  <c r="N19" i="27"/>
  <c r="M19" i="27"/>
  <c r="L19" i="27"/>
  <c r="K19" i="27"/>
  <c r="P18" i="27"/>
  <c r="G35" i="27" s="1"/>
  <c r="O18" i="27"/>
  <c r="N18" i="27"/>
  <c r="M18" i="27"/>
  <c r="L18" i="27"/>
  <c r="K18" i="27"/>
  <c r="P17" i="27"/>
  <c r="O17" i="27"/>
  <c r="N17" i="27"/>
  <c r="M17" i="27"/>
  <c r="L17" i="27"/>
  <c r="K17" i="27"/>
  <c r="P16" i="27"/>
  <c r="O16" i="27"/>
  <c r="N16" i="27"/>
  <c r="M16" i="27"/>
  <c r="L16" i="27"/>
  <c r="K16" i="27"/>
  <c r="P15" i="27"/>
  <c r="O15" i="27"/>
  <c r="N15" i="27"/>
  <c r="M15" i="27"/>
  <c r="L15" i="27"/>
  <c r="K15" i="27"/>
  <c r="P14" i="27"/>
  <c r="O14" i="27"/>
  <c r="N14" i="27"/>
  <c r="M14" i="27"/>
  <c r="L14" i="27"/>
  <c r="K14" i="27"/>
  <c r="P13" i="27"/>
  <c r="O13" i="27"/>
  <c r="N13" i="27"/>
  <c r="M13" i="27"/>
  <c r="L13" i="27"/>
  <c r="K13" i="27"/>
  <c r="P12" i="27"/>
  <c r="O12" i="27"/>
  <c r="N12" i="27"/>
  <c r="M12" i="27"/>
  <c r="L12" i="27"/>
  <c r="K12" i="27"/>
  <c r="P11" i="27"/>
  <c r="O11" i="27"/>
  <c r="N11" i="27"/>
  <c r="M11" i="27"/>
  <c r="L11" i="27"/>
  <c r="K11" i="27"/>
  <c r="P10" i="27"/>
  <c r="O10" i="27"/>
  <c r="N10" i="27"/>
  <c r="M10" i="27"/>
  <c r="L10" i="27"/>
  <c r="K10" i="27"/>
  <c r="P9" i="27"/>
  <c r="O9" i="27"/>
  <c r="N9" i="27"/>
  <c r="M9" i="27"/>
  <c r="L9" i="27"/>
  <c r="K9" i="27"/>
  <c r="P8" i="27"/>
  <c r="O8" i="27"/>
  <c r="N8" i="27"/>
  <c r="M8" i="27"/>
  <c r="L8" i="27"/>
  <c r="K8" i="27"/>
  <c r="P7" i="27"/>
  <c r="O7" i="27"/>
  <c r="N7" i="27"/>
  <c r="M7" i="27"/>
  <c r="L7" i="27"/>
  <c r="K7" i="27"/>
  <c r="P6" i="27"/>
  <c r="O6" i="27"/>
  <c r="N6" i="27"/>
  <c r="M6" i="27"/>
  <c r="L6" i="27"/>
  <c r="K6" i="27"/>
  <c r="P5" i="27"/>
  <c r="O5" i="27"/>
  <c r="N5" i="27"/>
  <c r="M5" i="27"/>
  <c r="L5" i="27"/>
  <c r="K5" i="27"/>
  <c r="P4" i="27"/>
  <c r="O4" i="27"/>
  <c r="N4" i="27"/>
  <c r="M4" i="27"/>
  <c r="L4" i="27"/>
  <c r="P62" i="4"/>
  <c r="O62" i="4"/>
  <c r="N62" i="4"/>
  <c r="M62" i="4"/>
  <c r="L62" i="4"/>
  <c r="K62" i="4"/>
  <c r="P61" i="4"/>
  <c r="O61" i="4"/>
  <c r="N61" i="4"/>
  <c r="M61" i="4"/>
  <c r="L61" i="4"/>
  <c r="K61" i="4"/>
  <c r="P60" i="4"/>
  <c r="O60" i="4"/>
  <c r="N60" i="4"/>
  <c r="M60" i="4"/>
  <c r="L60" i="4"/>
  <c r="K60" i="4"/>
  <c r="P59" i="4"/>
  <c r="O59" i="4"/>
  <c r="N59" i="4"/>
  <c r="M59" i="4"/>
  <c r="L59" i="4"/>
  <c r="K59" i="4"/>
  <c r="P58" i="4"/>
  <c r="O58" i="4"/>
  <c r="N58" i="4"/>
  <c r="M58" i="4"/>
  <c r="L58" i="4"/>
  <c r="K58" i="4"/>
  <c r="P57" i="4"/>
  <c r="O57" i="4"/>
  <c r="N57" i="4"/>
  <c r="M57" i="4"/>
  <c r="L57" i="4"/>
  <c r="K57" i="4"/>
  <c r="P56" i="4"/>
  <c r="O56" i="4"/>
  <c r="N56" i="4"/>
  <c r="M56" i="4"/>
  <c r="L56" i="4"/>
  <c r="K56" i="4"/>
  <c r="P55" i="4"/>
  <c r="O55" i="4"/>
  <c r="N55" i="4"/>
  <c r="M55" i="4"/>
  <c r="L55" i="4"/>
  <c r="K55" i="4"/>
  <c r="P54" i="4"/>
  <c r="O54" i="4"/>
  <c r="N54" i="4"/>
  <c r="M54" i="4"/>
  <c r="L54" i="4"/>
  <c r="K54" i="4"/>
  <c r="P53" i="4"/>
  <c r="O53" i="4"/>
  <c r="N53" i="4"/>
  <c r="M53" i="4"/>
  <c r="L53" i="4"/>
  <c r="K53" i="4"/>
  <c r="P52" i="4"/>
  <c r="O52" i="4"/>
  <c r="N52" i="4"/>
  <c r="M52" i="4"/>
  <c r="L52" i="4"/>
  <c r="K52" i="4"/>
  <c r="P51" i="4"/>
  <c r="O51" i="4"/>
  <c r="N51" i="4"/>
  <c r="M51" i="4"/>
  <c r="L51" i="4"/>
  <c r="K51" i="4"/>
  <c r="P50" i="4"/>
  <c r="O50" i="4"/>
  <c r="N50" i="4"/>
  <c r="M50" i="4"/>
  <c r="L50" i="4"/>
  <c r="K50" i="4"/>
  <c r="P49" i="4"/>
  <c r="O49" i="4"/>
  <c r="N49" i="4"/>
  <c r="M49" i="4"/>
  <c r="L49" i="4"/>
  <c r="K49" i="4"/>
  <c r="P48" i="4"/>
  <c r="O48" i="4"/>
  <c r="N48" i="4"/>
  <c r="M48" i="4"/>
  <c r="L48" i="4"/>
  <c r="K48" i="4"/>
  <c r="P47" i="4"/>
  <c r="O47" i="4"/>
  <c r="N47" i="4"/>
  <c r="M47" i="4"/>
  <c r="L47" i="4"/>
  <c r="K47" i="4"/>
  <c r="P46" i="4"/>
  <c r="O46" i="4"/>
  <c r="N46" i="4"/>
  <c r="M46" i="4"/>
  <c r="L46" i="4"/>
  <c r="K46" i="4"/>
  <c r="P45" i="4"/>
  <c r="O45" i="4"/>
  <c r="N45" i="4"/>
  <c r="M45" i="4"/>
  <c r="L45" i="4"/>
  <c r="K45" i="4"/>
  <c r="P44" i="4"/>
  <c r="O44" i="4"/>
  <c r="N44" i="4"/>
  <c r="M44" i="4"/>
  <c r="L44" i="4"/>
  <c r="K44" i="4"/>
  <c r="P43" i="4"/>
  <c r="O43" i="4"/>
  <c r="N43" i="4"/>
  <c r="M43" i="4"/>
  <c r="L43" i="4"/>
  <c r="K43" i="4"/>
  <c r="P42" i="4"/>
  <c r="O42" i="4"/>
  <c r="N42" i="4"/>
  <c r="M42" i="4"/>
  <c r="L42" i="4"/>
  <c r="K42" i="4"/>
  <c r="P41" i="4"/>
  <c r="O41" i="4"/>
  <c r="N41" i="4"/>
  <c r="M41" i="4"/>
  <c r="L41" i="4"/>
  <c r="K41" i="4"/>
  <c r="P40" i="4"/>
  <c r="O40" i="4"/>
  <c r="N40" i="4"/>
  <c r="M40" i="4"/>
  <c r="L40" i="4"/>
  <c r="K40" i="4"/>
  <c r="P39" i="4"/>
  <c r="O39" i="4"/>
  <c r="N39" i="4"/>
  <c r="M39" i="4"/>
  <c r="L39" i="4"/>
  <c r="K39" i="4"/>
  <c r="P38" i="4"/>
  <c r="O38" i="4"/>
  <c r="N38" i="4"/>
  <c r="M38" i="4"/>
  <c r="L38" i="4"/>
  <c r="K38" i="4"/>
  <c r="P37" i="4"/>
  <c r="O37" i="4"/>
  <c r="N37" i="4"/>
  <c r="M37" i="4"/>
  <c r="L37" i="4"/>
  <c r="K37" i="4"/>
  <c r="P36" i="4"/>
  <c r="O36" i="4"/>
  <c r="N36" i="4"/>
  <c r="M36" i="4"/>
  <c r="L36" i="4"/>
  <c r="K36" i="4"/>
  <c r="P35" i="4"/>
  <c r="O35" i="4"/>
  <c r="N35" i="4"/>
  <c r="M35" i="4"/>
  <c r="L35" i="4"/>
  <c r="K35" i="4"/>
  <c r="P34" i="4"/>
  <c r="O34" i="4"/>
  <c r="N34" i="4"/>
  <c r="M34" i="4"/>
  <c r="L34" i="4"/>
  <c r="K34" i="4"/>
  <c r="P33" i="4"/>
  <c r="O33" i="4"/>
  <c r="N33" i="4"/>
  <c r="M33" i="4"/>
  <c r="L33" i="4"/>
  <c r="K33" i="4"/>
  <c r="P32" i="4"/>
  <c r="O32" i="4"/>
  <c r="N32" i="4"/>
  <c r="M32" i="4"/>
  <c r="L32" i="4"/>
  <c r="K32" i="4"/>
  <c r="P31" i="4"/>
  <c r="O31" i="4"/>
  <c r="N31" i="4"/>
  <c r="M31" i="4"/>
  <c r="L31" i="4"/>
  <c r="K31" i="4"/>
  <c r="P30" i="4"/>
  <c r="O30" i="4"/>
  <c r="N30" i="4"/>
  <c r="M30" i="4"/>
  <c r="L30" i="4"/>
  <c r="K30" i="4"/>
  <c r="P29" i="4"/>
  <c r="O29" i="4"/>
  <c r="N29" i="4"/>
  <c r="M29" i="4"/>
  <c r="L29" i="4"/>
  <c r="K29" i="4"/>
  <c r="P28" i="4"/>
  <c r="O28" i="4"/>
  <c r="N28" i="4"/>
  <c r="M28" i="4"/>
  <c r="L28" i="4"/>
  <c r="K28" i="4"/>
  <c r="P27" i="4"/>
  <c r="O27" i="4"/>
  <c r="N27" i="4"/>
  <c r="M27" i="4"/>
  <c r="L27" i="4"/>
  <c r="K27" i="4"/>
  <c r="P26" i="4"/>
  <c r="O26" i="4"/>
  <c r="N26" i="4"/>
  <c r="M26" i="4"/>
  <c r="L26" i="4"/>
  <c r="K26" i="4"/>
  <c r="P25" i="4"/>
  <c r="O25" i="4"/>
  <c r="N25" i="4"/>
  <c r="M25" i="4"/>
  <c r="L25" i="4"/>
  <c r="K25" i="4"/>
  <c r="P24" i="4"/>
  <c r="O24" i="4"/>
  <c r="N24" i="4"/>
  <c r="M24" i="4"/>
  <c r="L24" i="4"/>
  <c r="K24" i="4"/>
  <c r="P23" i="4"/>
  <c r="O23" i="4"/>
  <c r="N23" i="4"/>
  <c r="M23" i="4"/>
  <c r="L23" i="4"/>
  <c r="K23" i="4"/>
  <c r="P22" i="4"/>
  <c r="O22" i="4"/>
  <c r="N22" i="4"/>
  <c r="M22" i="4"/>
  <c r="L22" i="4"/>
  <c r="K22" i="4"/>
  <c r="P21" i="4"/>
  <c r="O21" i="4"/>
  <c r="N21" i="4"/>
  <c r="M21" i="4"/>
  <c r="L21" i="4"/>
  <c r="K21" i="4"/>
  <c r="P20" i="4"/>
  <c r="O20" i="4"/>
  <c r="N20" i="4"/>
  <c r="M20" i="4"/>
  <c r="L20" i="4"/>
  <c r="K20" i="4"/>
  <c r="P19" i="4"/>
  <c r="O19" i="4"/>
  <c r="N19" i="4"/>
  <c r="M19" i="4"/>
  <c r="L19" i="4"/>
  <c r="K19" i="4"/>
  <c r="P18" i="4"/>
  <c r="O18" i="4"/>
  <c r="N18" i="4"/>
  <c r="M18" i="4"/>
  <c r="L18" i="4"/>
  <c r="K18" i="4"/>
  <c r="P17" i="4"/>
  <c r="O17" i="4"/>
  <c r="N17" i="4"/>
  <c r="M17" i="4"/>
  <c r="L17" i="4"/>
  <c r="K17" i="4"/>
  <c r="P16" i="4"/>
  <c r="O16" i="4"/>
  <c r="N16" i="4"/>
  <c r="M16" i="4"/>
  <c r="L16" i="4"/>
  <c r="K16" i="4"/>
  <c r="P15" i="4"/>
  <c r="O15" i="4"/>
  <c r="N15" i="4"/>
  <c r="M15" i="4"/>
  <c r="L15" i="4"/>
  <c r="K15" i="4"/>
  <c r="P14" i="4"/>
  <c r="O14" i="4"/>
  <c r="N14" i="4"/>
  <c r="M14" i="4"/>
  <c r="L14" i="4"/>
  <c r="K14" i="4"/>
  <c r="P13" i="4"/>
  <c r="O13" i="4"/>
  <c r="N13" i="4"/>
  <c r="M13" i="4"/>
  <c r="L13" i="4"/>
  <c r="K13" i="4"/>
  <c r="P12" i="4"/>
  <c r="O12" i="4"/>
  <c r="N12" i="4"/>
  <c r="M12" i="4"/>
  <c r="L12" i="4"/>
  <c r="K12" i="4"/>
  <c r="P11" i="4"/>
  <c r="O11" i="4"/>
  <c r="N11" i="4"/>
  <c r="M11" i="4"/>
  <c r="L11" i="4"/>
  <c r="K11" i="4"/>
  <c r="P10" i="4"/>
  <c r="O10" i="4"/>
  <c r="N10" i="4"/>
  <c r="M10" i="4"/>
  <c r="L10" i="4"/>
  <c r="K10" i="4"/>
  <c r="P9" i="4"/>
  <c r="O9" i="4"/>
  <c r="N9" i="4"/>
  <c r="M9" i="4"/>
  <c r="L9" i="4"/>
  <c r="K9" i="4"/>
  <c r="P8" i="4"/>
  <c r="O8" i="4"/>
  <c r="N8" i="4"/>
  <c r="M8" i="4"/>
  <c r="L8" i="4"/>
  <c r="K8" i="4"/>
  <c r="P7" i="4"/>
  <c r="O7" i="4"/>
  <c r="N7" i="4"/>
  <c r="M7" i="4"/>
  <c r="L7" i="4"/>
  <c r="K7" i="4"/>
  <c r="P6" i="4"/>
  <c r="O6" i="4"/>
  <c r="N6" i="4"/>
  <c r="M6" i="4"/>
  <c r="L6" i="4"/>
  <c r="K6" i="4"/>
  <c r="P5" i="4"/>
  <c r="O5" i="4"/>
  <c r="N5" i="4"/>
  <c r="M5" i="4"/>
  <c r="L5" i="4"/>
  <c r="K5" i="4"/>
  <c r="P4" i="4"/>
  <c r="O4" i="4"/>
  <c r="N4" i="4"/>
  <c r="M4" i="4"/>
  <c r="L4" i="4"/>
  <c r="P62" i="29"/>
  <c r="O62" i="29"/>
  <c r="N62" i="29"/>
  <c r="M62" i="29"/>
  <c r="L62" i="29"/>
  <c r="K62" i="29"/>
  <c r="P61" i="29"/>
  <c r="O61" i="29"/>
  <c r="N61" i="29"/>
  <c r="M61" i="29"/>
  <c r="L61" i="29"/>
  <c r="K61" i="29"/>
  <c r="P60" i="29"/>
  <c r="O60" i="29"/>
  <c r="N60" i="29"/>
  <c r="M60" i="29"/>
  <c r="L60" i="29"/>
  <c r="K60" i="29"/>
  <c r="P59" i="29"/>
  <c r="O59" i="29"/>
  <c r="N59" i="29"/>
  <c r="M59" i="29"/>
  <c r="L59" i="29"/>
  <c r="K59" i="29"/>
  <c r="P58" i="29"/>
  <c r="O58" i="29"/>
  <c r="N58" i="29"/>
  <c r="M58" i="29"/>
  <c r="L58" i="29"/>
  <c r="K58" i="29"/>
  <c r="P57" i="29"/>
  <c r="O57" i="29"/>
  <c r="N57" i="29"/>
  <c r="M57" i="29"/>
  <c r="L57" i="29"/>
  <c r="K57" i="29"/>
  <c r="P56" i="29"/>
  <c r="O56" i="29"/>
  <c r="N56" i="29"/>
  <c r="M56" i="29"/>
  <c r="L56" i="29"/>
  <c r="K56" i="29"/>
  <c r="P55" i="29"/>
  <c r="O55" i="29"/>
  <c r="N55" i="29"/>
  <c r="M55" i="29"/>
  <c r="L55" i="29"/>
  <c r="K55" i="29"/>
  <c r="P54" i="29"/>
  <c r="O54" i="29"/>
  <c r="N54" i="29"/>
  <c r="M54" i="29"/>
  <c r="L54" i="29"/>
  <c r="K54" i="29"/>
  <c r="P53" i="29"/>
  <c r="O53" i="29"/>
  <c r="N53" i="29"/>
  <c r="M53" i="29"/>
  <c r="L53" i="29"/>
  <c r="K53" i="29"/>
  <c r="P52" i="29"/>
  <c r="O52" i="29"/>
  <c r="N52" i="29"/>
  <c r="M52" i="29"/>
  <c r="L52" i="29"/>
  <c r="K52" i="29"/>
  <c r="P51" i="29"/>
  <c r="O51" i="29"/>
  <c r="N51" i="29"/>
  <c r="M51" i="29"/>
  <c r="L51" i="29"/>
  <c r="K51" i="29"/>
  <c r="P50" i="29"/>
  <c r="O50" i="29"/>
  <c r="N50" i="29"/>
  <c r="M50" i="29"/>
  <c r="L50" i="29"/>
  <c r="K50" i="29"/>
  <c r="P49" i="29"/>
  <c r="O49" i="29"/>
  <c r="N49" i="29"/>
  <c r="M49" i="29"/>
  <c r="L49" i="29"/>
  <c r="K49" i="29"/>
  <c r="P48" i="29"/>
  <c r="O48" i="29"/>
  <c r="N48" i="29"/>
  <c r="M48" i="29"/>
  <c r="L48" i="29"/>
  <c r="K48" i="29"/>
  <c r="P47" i="29"/>
  <c r="O47" i="29"/>
  <c r="N47" i="29"/>
  <c r="M47" i="29"/>
  <c r="L47" i="29"/>
  <c r="K47" i="29"/>
  <c r="P46" i="29"/>
  <c r="O46" i="29"/>
  <c r="N46" i="29"/>
  <c r="M46" i="29"/>
  <c r="L46" i="29"/>
  <c r="K46" i="29"/>
  <c r="P45" i="29"/>
  <c r="O45" i="29"/>
  <c r="N45" i="29"/>
  <c r="M45" i="29"/>
  <c r="L45" i="29"/>
  <c r="K45" i="29"/>
  <c r="P44" i="29"/>
  <c r="O44" i="29"/>
  <c r="N44" i="29"/>
  <c r="M44" i="29"/>
  <c r="L44" i="29"/>
  <c r="K44" i="29"/>
  <c r="P43" i="29"/>
  <c r="O43" i="29"/>
  <c r="N43" i="29"/>
  <c r="M43" i="29"/>
  <c r="L43" i="29"/>
  <c r="K43" i="29"/>
  <c r="P42" i="29"/>
  <c r="O42" i="29"/>
  <c r="N42" i="29"/>
  <c r="M42" i="29"/>
  <c r="L42" i="29"/>
  <c r="K42" i="29"/>
  <c r="P41" i="29"/>
  <c r="O41" i="29"/>
  <c r="N41" i="29"/>
  <c r="M41" i="29"/>
  <c r="L41" i="29"/>
  <c r="K41" i="29"/>
  <c r="P40" i="29"/>
  <c r="O40" i="29"/>
  <c r="N40" i="29"/>
  <c r="M40" i="29"/>
  <c r="L40" i="29"/>
  <c r="K40" i="29"/>
  <c r="P39" i="29"/>
  <c r="O39" i="29"/>
  <c r="N39" i="29"/>
  <c r="M39" i="29"/>
  <c r="L39" i="29"/>
  <c r="K39" i="29"/>
  <c r="P38" i="29"/>
  <c r="O38" i="29"/>
  <c r="N38" i="29"/>
  <c r="M38" i="29"/>
  <c r="L38" i="29"/>
  <c r="K38" i="29"/>
  <c r="P37" i="29"/>
  <c r="O37" i="29"/>
  <c r="N37" i="29"/>
  <c r="M37" i="29"/>
  <c r="L37" i="29"/>
  <c r="K37" i="29"/>
  <c r="P36" i="29"/>
  <c r="O36" i="29"/>
  <c r="N36" i="29"/>
  <c r="M36" i="29"/>
  <c r="L36" i="29"/>
  <c r="K36" i="29"/>
  <c r="P35" i="29"/>
  <c r="O35" i="29"/>
  <c r="N35" i="29"/>
  <c r="M35" i="29"/>
  <c r="L35" i="29"/>
  <c r="K35" i="29"/>
  <c r="P34" i="29"/>
  <c r="O34" i="29"/>
  <c r="N34" i="29"/>
  <c r="M34" i="29"/>
  <c r="L34" i="29"/>
  <c r="K34" i="29"/>
  <c r="P33" i="29"/>
  <c r="G45" i="29" s="1"/>
  <c r="O33" i="29"/>
  <c r="N33" i="29"/>
  <c r="M33" i="29"/>
  <c r="L33" i="29"/>
  <c r="K33" i="29"/>
  <c r="P32" i="29"/>
  <c r="O32" i="29"/>
  <c r="N32" i="29"/>
  <c r="M32" i="29"/>
  <c r="L32" i="29"/>
  <c r="K32" i="29"/>
  <c r="P31" i="29"/>
  <c r="O31" i="29"/>
  <c r="N31" i="29"/>
  <c r="M31" i="29"/>
  <c r="L31" i="29"/>
  <c r="K31" i="29"/>
  <c r="P30" i="29"/>
  <c r="O30" i="29"/>
  <c r="N30" i="29"/>
  <c r="M30" i="29"/>
  <c r="L30" i="29"/>
  <c r="K30" i="29"/>
  <c r="P29" i="29"/>
  <c r="O29" i="29"/>
  <c r="N29" i="29"/>
  <c r="M29" i="29"/>
  <c r="L29" i="29"/>
  <c r="K29" i="29"/>
  <c r="P28" i="29"/>
  <c r="O28" i="29"/>
  <c r="N28" i="29"/>
  <c r="M28" i="29"/>
  <c r="L28" i="29"/>
  <c r="K28" i="29"/>
  <c r="P27" i="29"/>
  <c r="O27" i="29"/>
  <c r="N27" i="29"/>
  <c r="M27" i="29"/>
  <c r="L27" i="29"/>
  <c r="K27" i="29"/>
  <c r="P26" i="29"/>
  <c r="O26" i="29"/>
  <c r="N26" i="29"/>
  <c r="M26" i="29"/>
  <c r="L26" i="29"/>
  <c r="K26" i="29"/>
  <c r="P25" i="29"/>
  <c r="O25" i="29"/>
  <c r="N25" i="29"/>
  <c r="M25" i="29"/>
  <c r="L25" i="29"/>
  <c r="K25" i="29"/>
  <c r="P24" i="29"/>
  <c r="O24" i="29"/>
  <c r="N24" i="29"/>
  <c r="M24" i="29"/>
  <c r="L24" i="29"/>
  <c r="K24" i="29"/>
  <c r="P23" i="29"/>
  <c r="O23" i="29"/>
  <c r="N23" i="29"/>
  <c r="M23" i="29"/>
  <c r="L23" i="29"/>
  <c r="K23" i="29"/>
  <c r="P22" i="29"/>
  <c r="O22" i="29"/>
  <c r="N22" i="29"/>
  <c r="M22" i="29"/>
  <c r="L22" i="29"/>
  <c r="K22" i="29"/>
  <c r="P21" i="29"/>
  <c r="O21" i="29"/>
  <c r="N21" i="29"/>
  <c r="M21" i="29"/>
  <c r="L21" i="29"/>
  <c r="K21" i="29"/>
  <c r="P20" i="29"/>
  <c r="O20" i="29"/>
  <c r="N20" i="29"/>
  <c r="M20" i="29"/>
  <c r="L20" i="29"/>
  <c r="K20" i="29"/>
  <c r="P19" i="29"/>
  <c r="O19" i="29"/>
  <c r="N19" i="29"/>
  <c r="M19" i="29"/>
  <c r="L19" i="29"/>
  <c r="K19" i="29"/>
  <c r="P18" i="29"/>
  <c r="O18" i="29"/>
  <c r="N18" i="29"/>
  <c r="M18" i="29"/>
  <c r="L18" i="29"/>
  <c r="K18" i="29"/>
  <c r="P17" i="29"/>
  <c r="O17" i="29"/>
  <c r="N17" i="29"/>
  <c r="M17" i="29"/>
  <c r="L17" i="29"/>
  <c r="K17" i="29"/>
  <c r="P16" i="29"/>
  <c r="O16" i="29"/>
  <c r="N16" i="29"/>
  <c r="M16" i="29"/>
  <c r="L16" i="29"/>
  <c r="K16" i="29"/>
  <c r="P15" i="29"/>
  <c r="O15" i="29"/>
  <c r="N15" i="29"/>
  <c r="M15" i="29"/>
  <c r="L15" i="29"/>
  <c r="K15" i="29"/>
  <c r="P14" i="29"/>
  <c r="O14" i="29"/>
  <c r="N14" i="29"/>
  <c r="M14" i="29"/>
  <c r="L14" i="29"/>
  <c r="K14" i="29"/>
  <c r="P13" i="29"/>
  <c r="O13" i="29"/>
  <c r="N13" i="29"/>
  <c r="M13" i="29"/>
  <c r="L13" i="29"/>
  <c r="K13" i="29"/>
  <c r="P12" i="29"/>
  <c r="O12" i="29"/>
  <c r="N12" i="29"/>
  <c r="M12" i="29"/>
  <c r="L12" i="29"/>
  <c r="K12" i="29"/>
  <c r="P11" i="29"/>
  <c r="O11" i="29"/>
  <c r="N11" i="29"/>
  <c r="M11" i="29"/>
  <c r="L11" i="29"/>
  <c r="K11" i="29"/>
  <c r="P10" i="29"/>
  <c r="O10" i="29"/>
  <c r="N10" i="29"/>
  <c r="M10" i="29"/>
  <c r="L10" i="29"/>
  <c r="K10" i="29"/>
  <c r="P9" i="29"/>
  <c r="O9" i="29"/>
  <c r="N9" i="29"/>
  <c r="M9" i="29"/>
  <c r="L9" i="29"/>
  <c r="K9" i="29"/>
  <c r="P8" i="29"/>
  <c r="O8" i="29"/>
  <c r="N8" i="29"/>
  <c r="M8" i="29"/>
  <c r="L8" i="29"/>
  <c r="K8" i="29"/>
  <c r="P7" i="29"/>
  <c r="O7" i="29"/>
  <c r="N7" i="29"/>
  <c r="M7" i="29"/>
  <c r="L7" i="29"/>
  <c r="K7" i="29"/>
  <c r="P6" i="29"/>
  <c r="O6" i="29"/>
  <c r="N6" i="29"/>
  <c r="M6" i="29"/>
  <c r="L6" i="29"/>
  <c r="K6" i="29"/>
  <c r="P5" i="29"/>
  <c r="O5" i="29"/>
  <c r="N5" i="29"/>
  <c r="M5" i="29"/>
  <c r="L5" i="29"/>
  <c r="K5" i="29"/>
  <c r="P4" i="29"/>
  <c r="O4" i="29"/>
  <c r="N4" i="29"/>
  <c r="M4" i="29"/>
  <c r="L4" i="29"/>
  <c r="D13" i="3"/>
  <c r="D12" i="3"/>
  <c r="D11" i="3"/>
  <c r="D10" i="3"/>
  <c r="D9" i="3"/>
  <c r="D8" i="3"/>
  <c r="D7" i="3"/>
  <c r="D6" i="3"/>
  <c r="D5" i="3"/>
  <c r="D4" i="3"/>
  <c r="D13" i="27"/>
  <c r="D12" i="27"/>
  <c r="D11" i="27"/>
  <c r="D10" i="27"/>
  <c r="D9" i="27"/>
  <c r="D8" i="27"/>
  <c r="D7" i="27"/>
  <c r="D6" i="27"/>
  <c r="D5" i="27"/>
  <c r="D4" i="27"/>
  <c r="D13" i="4"/>
  <c r="D12" i="4"/>
  <c r="D11" i="4"/>
  <c r="D10" i="4"/>
  <c r="D9" i="4"/>
  <c r="D8" i="4"/>
  <c r="D7" i="4"/>
  <c r="D6" i="4"/>
  <c r="D5" i="4"/>
  <c r="D4" i="4"/>
  <c r="D13" i="29"/>
  <c r="D12" i="29"/>
  <c r="D11" i="29"/>
  <c r="D10" i="29"/>
  <c r="D9" i="29"/>
  <c r="D8" i="29"/>
  <c r="D7" i="29"/>
  <c r="D6" i="29"/>
  <c r="D5" i="29"/>
  <c r="D4" i="29"/>
  <c r="K4" i="29"/>
  <c r="D3" i="29"/>
  <c r="K4" i="4"/>
  <c r="D3" i="4"/>
  <c r="K4" i="27"/>
  <c r="D3" i="27"/>
  <c r="K4" i="3"/>
  <c r="D3" i="3"/>
  <c r="P62" i="2"/>
  <c r="O62" i="2"/>
  <c r="N62" i="2"/>
  <c r="M62" i="2"/>
  <c r="L62" i="2"/>
  <c r="K62" i="2"/>
  <c r="P61" i="2"/>
  <c r="O61" i="2"/>
  <c r="N61" i="2"/>
  <c r="M61" i="2"/>
  <c r="L61" i="2"/>
  <c r="K61" i="2"/>
  <c r="P60" i="2"/>
  <c r="O60" i="2"/>
  <c r="N60" i="2"/>
  <c r="M60" i="2"/>
  <c r="L60" i="2"/>
  <c r="K60" i="2"/>
  <c r="P59" i="2"/>
  <c r="O59" i="2"/>
  <c r="N59" i="2"/>
  <c r="M59" i="2"/>
  <c r="L59" i="2"/>
  <c r="K59" i="2"/>
  <c r="P58" i="2"/>
  <c r="O58" i="2"/>
  <c r="N58" i="2"/>
  <c r="M58" i="2"/>
  <c r="L58" i="2"/>
  <c r="K58" i="2"/>
  <c r="P57" i="2"/>
  <c r="O57" i="2"/>
  <c r="N57" i="2"/>
  <c r="M57" i="2"/>
  <c r="L57" i="2"/>
  <c r="K57" i="2"/>
  <c r="P56" i="2"/>
  <c r="O56" i="2"/>
  <c r="N56" i="2"/>
  <c r="M56" i="2"/>
  <c r="L56" i="2"/>
  <c r="K56" i="2"/>
  <c r="P55" i="2"/>
  <c r="O55" i="2"/>
  <c r="N55" i="2"/>
  <c r="M55" i="2"/>
  <c r="L55" i="2"/>
  <c r="K55" i="2"/>
  <c r="P54" i="2"/>
  <c r="O54" i="2"/>
  <c r="N54" i="2"/>
  <c r="M54" i="2"/>
  <c r="L54" i="2"/>
  <c r="K54" i="2"/>
  <c r="P53" i="2"/>
  <c r="O53" i="2"/>
  <c r="N53" i="2"/>
  <c r="M53" i="2"/>
  <c r="L53" i="2"/>
  <c r="K53" i="2"/>
  <c r="P52" i="2"/>
  <c r="O52" i="2"/>
  <c r="N52" i="2"/>
  <c r="M52" i="2"/>
  <c r="L52" i="2"/>
  <c r="K52" i="2"/>
  <c r="P51" i="2"/>
  <c r="O51" i="2"/>
  <c r="N51" i="2"/>
  <c r="M51" i="2"/>
  <c r="L51" i="2"/>
  <c r="K51" i="2"/>
  <c r="P50" i="2"/>
  <c r="O50" i="2"/>
  <c r="N50" i="2"/>
  <c r="M50" i="2"/>
  <c r="L50" i="2"/>
  <c r="K50" i="2"/>
  <c r="P49" i="2"/>
  <c r="O49" i="2"/>
  <c r="N49" i="2"/>
  <c r="M49" i="2"/>
  <c r="L49" i="2"/>
  <c r="K49" i="2"/>
  <c r="P48" i="2"/>
  <c r="O48" i="2"/>
  <c r="N48" i="2"/>
  <c r="M48" i="2"/>
  <c r="L48" i="2"/>
  <c r="K48" i="2"/>
  <c r="P47" i="2"/>
  <c r="O47" i="2"/>
  <c r="N47" i="2"/>
  <c r="M47" i="2"/>
  <c r="L47" i="2"/>
  <c r="K47" i="2"/>
  <c r="P46" i="2"/>
  <c r="O46" i="2"/>
  <c r="N46" i="2"/>
  <c r="M46" i="2"/>
  <c r="L46" i="2"/>
  <c r="K46" i="2"/>
  <c r="P45" i="2"/>
  <c r="O45" i="2"/>
  <c r="N45" i="2"/>
  <c r="M45" i="2"/>
  <c r="L45" i="2"/>
  <c r="K45" i="2"/>
  <c r="P44" i="2"/>
  <c r="O44" i="2"/>
  <c r="N44" i="2"/>
  <c r="M44" i="2"/>
  <c r="L44" i="2"/>
  <c r="K44" i="2"/>
  <c r="P43" i="2"/>
  <c r="O43" i="2"/>
  <c r="N43" i="2"/>
  <c r="M43" i="2"/>
  <c r="L43" i="2"/>
  <c r="K43" i="2"/>
  <c r="P42" i="2"/>
  <c r="O42" i="2"/>
  <c r="N42" i="2"/>
  <c r="M42" i="2"/>
  <c r="L42" i="2"/>
  <c r="K42" i="2"/>
  <c r="P41" i="2"/>
  <c r="O41" i="2"/>
  <c r="N41" i="2"/>
  <c r="M41" i="2"/>
  <c r="L41" i="2"/>
  <c r="K41" i="2"/>
  <c r="P40" i="2"/>
  <c r="O40" i="2"/>
  <c r="N40" i="2"/>
  <c r="M40" i="2"/>
  <c r="L40" i="2"/>
  <c r="K40" i="2"/>
  <c r="P39" i="2"/>
  <c r="O39" i="2"/>
  <c r="N39" i="2"/>
  <c r="M39" i="2"/>
  <c r="L39" i="2"/>
  <c r="K39" i="2"/>
  <c r="P38" i="2"/>
  <c r="O38" i="2"/>
  <c r="N38" i="2"/>
  <c r="M38" i="2"/>
  <c r="L38" i="2"/>
  <c r="K38" i="2"/>
  <c r="P37" i="2"/>
  <c r="O37" i="2"/>
  <c r="N37" i="2"/>
  <c r="M37" i="2"/>
  <c r="L37" i="2"/>
  <c r="K37" i="2"/>
  <c r="P36" i="2"/>
  <c r="O36" i="2"/>
  <c r="N36" i="2"/>
  <c r="M36" i="2"/>
  <c r="L36" i="2"/>
  <c r="K36" i="2"/>
  <c r="P35" i="2"/>
  <c r="O35" i="2"/>
  <c r="N35" i="2"/>
  <c r="M35" i="2"/>
  <c r="L35" i="2"/>
  <c r="K35" i="2"/>
  <c r="P34" i="2"/>
  <c r="O34" i="2"/>
  <c r="N34" i="2"/>
  <c r="M34" i="2"/>
  <c r="L34" i="2"/>
  <c r="K34" i="2"/>
  <c r="P33" i="2"/>
  <c r="O33" i="2"/>
  <c r="N33" i="2"/>
  <c r="M33" i="2"/>
  <c r="L33" i="2"/>
  <c r="K33" i="2"/>
  <c r="P32" i="2"/>
  <c r="O32" i="2"/>
  <c r="N32" i="2"/>
  <c r="M32" i="2"/>
  <c r="L32" i="2"/>
  <c r="K32" i="2"/>
  <c r="P31" i="2"/>
  <c r="O31" i="2"/>
  <c r="N31" i="2"/>
  <c r="M31" i="2"/>
  <c r="L31" i="2"/>
  <c r="K31" i="2"/>
  <c r="P30" i="2"/>
  <c r="O30" i="2"/>
  <c r="N30" i="2"/>
  <c r="M30" i="2"/>
  <c r="L30" i="2"/>
  <c r="K30" i="2"/>
  <c r="P29" i="2"/>
  <c r="O29" i="2"/>
  <c r="N29" i="2"/>
  <c r="M29" i="2"/>
  <c r="L29" i="2"/>
  <c r="K29" i="2"/>
  <c r="P28" i="2"/>
  <c r="O28" i="2"/>
  <c r="N28" i="2"/>
  <c r="M28" i="2"/>
  <c r="L28" i="2"/>
  <c r="K28" i="2"/>
  <c r="P27" i="2"/>
  <c r="O27" i="2"/>
  <c r="N27" i="2"/>
  <c r="M27" i="2"/>
  <c r="L27" i="2"/>
  <c r="K27" i="2"/>
  <c r="P26" i="2"/>
  <c r="O26" i="2"/>
  <c r="N26" i="2"/>
  <c r="M26" i="2"/>
  <c r="L26" i="2"/>
  <c r="K26" i="2"/>
  <c r="P25" i="2"/>
  <c r="O25" i="2"/>
  <c r="N25" i="2"/>
  <c r="M25" i="2"/>
  <c r="L25" i="2"/>
  <c r="K25" i="2"/>
  <c r="P24" i="2"/>
  <c r="O24" i="2"/>
  <c r="N24" i="2"/>
  <c r="M24" i="2"/>
  <c r="L24" i="2"/>
  <c r="K24" i="2"/>
  <c r="P23" i="2"/>
  <c r="O23" i="2"/>
  <c r="N23" i="2"/>
  <c r="M23" i="2"/>
  <c r="L23" i="2"/>
  <c r="K23" i="2"/>
  <c r="P22" i="2"/>
  <c r="O22" i="2"/>
  <c r="N22" i="2"/>
  <c r="M22" i="2"/>
  <c r="L22" i="2"/>
  <c r="K22" i="2"/>
  <c r="P21" i="2"/>
  <c r="O21" i="2"/>
  <c r="N21" i="2"/>
  <c r="M21" i="2"/>
  <c r="L21" i="2"/>
  <c r="K21" i="2"/>
  <c r="P20" i="2"/>
  <c r="O20" i="2"/>
  <c r="N20" i="2"/>
  <c r="M20" i="2"/>
  <c r="L20" i="2"/>
  <c r="K20" i="2"/>
  <c r="P19" i="2"/>
  <c r="O19" i="2"/>
  <c r="N19" i="2"/>
  <c r="M19" i="2"/>
  <c r="L19" i="2"/>
  <c r="K19" i="2"/>
  <c r="P18" i="2"/>
  <c r="O18" i="2"/>
  <c r="N18" i="2"/>
  <c r="M18" i="2"/>
  <c r="L18" i="2"/>
  <c r="K18" i="2"/>
  <c r="P17" i="2"/>
  <c r="O17" i="2"/>
  <c r="N17" i="2"/>
  <c r="M17" i="2"/>
  <c r="L17" i="2"/>
  <c r="K17" i="2"/>
  <c r="P16" i="2"/>
  <c r="O16" i="2"/>
  <c r="N16" i="2"/>
  <c r="M16" i="2"/>
  <c r="L16" i="2"/>
  <c r="K16" i="2"/>
  <c r="P15" i="2"/>
  <c r="O15" i="2"/>
  <c r="N15" i="2"/>
  <c r="M15" i="2"/>
  <c r="L15" i="2"/>
  <c r="K15" i="2"/>
  <c r="P14" i="2"/>
  <c r="O14" i="2"/>
  <c r="N14" i="2"/>
  <c r="M14" i="2"/>
  <c r="L14" i="2"/>
  <c r="K14" i="2"/>
  <c r="P13" i="2"/>
  <c r="O13" i="2"/>
  <c r="N13" i="2"/>
  <c r="M13" i="2"/>
  <c r="L13" i="2"/>
  <c r="K13" i="2"/>
  <c r="P12" i="2"/>
  <c r="O12" i="2"/>
  <c r="N12" i="2"/>
  <c r="M12" i="2"/>
  <c r="L12" i="2"/>
  <c r="K12" i="2"/>
  <c r="P11" i="2"/>
  <c r="O11" i="2"/>
  <c r="N11" i="2"/>
  <c r="M11" i="2"/>
  <c r="L11" i="2"/>
  <c r="K11" i="2"/>
  <c r="P10" i="2"/>
  <c r="O10" i="2"/>
  <c r="N10" i="2"/>
  <c r="M10" i="2"/>
  <c r="L10" i="2"/>
  <c r="K10" i="2"/>
  <c r="P9" i="2"/>
  <c r="O9" i="2"/>
  <c r="N9" i="2"/>
  <c r="M9" i="2"/>
  <c r="L9" i="2"/>
  <c r="K9" i="2"/>
  <c r="P8" i="2"/>
  <c r="O8" i="2"/>
  <c r="N8" i="2"/>
  <c r="M8" i="2"/>
  <c r="L8" i="2"/>
  <c r="K8" i="2"/>
  <c r="P7" i="2"/>
  <c r="O7" i="2"/>
  <c r="N7" i="2"/>
  <c r="M7" i="2"/>
  <c r="L7" i="2"/>
  <c r="K7" i="2"/>
  <c r="P6" i="2"/>
  <c r="O6" i="2"/>
  <c r="N6" i="2"/>
  <c r="M6" i="2"/>
  <c r="L6" i="2"/>
  <c r="K6" i="2"/>
  <c r="P5" i="2"/>
  <c r="O5" i="2"/>
  <c r="N5" i="2"/>
  <c r="M5" i="2"/>
  <c r="L5" i="2"/>
  <c r="K5" i="2"/>
  <c r="P4" i="2"/>
  <c r="O4" i="2"/>
  <c r="N4" i="2"/>
  <c r="M4" i="2"/>
  <c r="L4" i="2"/>
  <c r="K4" i="2"/>
  <c r="D13" i="2"/>
  <c r="D12" i="2"/>
  <c r="D11" i="2"/>
  <c r="D10" i="2"/>
  <c r="D9" i="2"/>
  <c r="D8" i="2"/>
  <c r="D7" i="2"/>
  <c r="D6" i="2"/>
  <c r="D5" i="2"/>
  <c r="D4" i="2"/>
  <c r="D3" i="2"/>
  <c r="P62" i="7"/>
  <c r="O62" i="7"/>
  <c r="N62" i="7"/>
  <c r="M62" i="7"/>
  <c r="L62" i="7"/>
  <c r="K62" i="7"/>
  <c r="P61" i="7"/>
  <c r="O61" i="7"/>
  <c r="N61" i="7"/>
  <c r="M61" i="7"/>
  <c r="L61" i="7"/>
  <c r="K61" i="7"/>
  <c r="P60" i="7"/>
  <c r="O60" i="7"/>
  <c r="N60" i="7"/>
  <c r="M60" i="7"/>
  <c r="L60" i="7"/>
  <c r="K60" i="7"/>
  <c r="P59" i="7"/>
  <c r="O59" i="7"/>
  <c r="N59" i="7"/>
  <c r="M59" i="7"/>
  <c r="L59" i="7"/>
  <c r="K59" i="7"/>
  <c r="P58" i="7"/>
  <c r="O58" i="7"/>
  <c r="N58" i="7"/>
  <c r="M58" i="7"/>
  <c r="L58" i="7"/>
  <c r="K58" i="7"/>
  <c r="P57" i="7"/>
  <c r="O57" i="7"/>
  <c r="N57" i="7"/>
  <c r="M57" i="7"/>
  <c r="L57" i="7"/>
  <c r="K57" i="7"/>
  <c r="P56" i="7"/>
  <c r="O56" i="7"/>
  <c r="N56" i="7"/>
  <c r="M56" i="7"/>
  <c r="L56" i="7"/>
  <c r="K56" i="7"/>
  <c r="P55" i="7"/>
  <c r="O55" i="7"/>
  <c r="N55" i="7"/>
  <c r="M55" i="7"/>
  <c r="L55" i="7"/>
  <c r="K55" i="7"/>
  <c r="P54" i="7"/>
  <c r="O54" i="7"/>
  <c r="N54" i="7"/>
  <c r="M54" i="7"/>
  <c r="L54" i="7"/>
  <c r="K54" i="7"/>
  <c r="P53" i="7"/>
  <c r="O53" i="7"/>
  <c r="N53" i="7"/>
  <c r="M53" i="7"/>
  <c r="L53" i="7"/>
  <c r="K53" i="7"/>
  <c r="P52" i="7"/>
  <c r="O52" i="7"/>
  <c r="N52" i="7"/>
  <c r="M52" i="7"/>
  <c r="L52" i="7"/>
  <c r="K52" i="7"/>
  <c r="P51" i="7"/>
  <c r="O51" i="7"/>
  <c r="N51" i="7"/>
  <c r="M51" i="7"/>
  <c r="L51" i="7"/>
  <c r="K51" i="7"/>
  <c r="P50" i="7"/>
  <c r="O50" i="7"/>
  <c r="N50" i="7"/>
  <c r="M50" i="7"/>
  <c r="L50" i="7"/>
  <c r="K50" i="7"/>
  <c r="P49" i="7"/>
  <c r="O49" i="7"/>
  <c r="N49" i="7"/>
  <c r="M49" i="7"/>
  <c r="L49" i="7"/>
  <c r="K49" i="7"/>
  <c r="P48" i="7"/>
  <c r="O48" i="7"/>
  <c r="N48" i="7"/>
  <c r="M48" i="7"/>
  <c r="L48" i="7"/>
  <c r="K48" i="7"/>
  <c r="P47" i="7"/>
  <c r="O47" i="7"/>
  <c r="N47" i="7"/>
  <c r="M47" i="7"/>
  <c r="L47" i="7"/>
  <c r="K47" i="7"/>
  <c r="P46" i="7"/>
  <c r="O46" i="7"/>
  <c r="N46" i="7"/>
  <c r="M46" i="7"/>
  <c r="L46" i="7"/>
  <c r="K46" i="7"/>
  <c r="P45" i="7"/>
  <c r="O45" i="7"/>
  <c r="N45" i="7"/>
  <c r="M45" i="7"/>
  <c r="L45" i="7"/>
  <c r="K45" i="7"/>
  <c r="P44" i="7"/>
  <c r="O44" i="7"/>
  <c r="N44" i="7"/>
  <c r="M44" i="7"/>
  <c r="L44" i="7"/>
  <c r="K44" i="7"/>
  <c r="P43" i="7"/>
  <c r="O43" i="7"/>
  <c r="N43" i="7"/>
  <c r="M43" i="7"/>
  <c r="L43" i="7"/>
  <c r="K43" i="7"/>
  <c r="P42" i="7"/>
  <c r="O42" i="7"/>
  <c r="N42" i="7"/>
  <c r="M42" i="7"/>
  <c r="L42" i="7"/>
  <c r="K42" i="7"/>
  <c r="P41" i="7"/>
  <c r="O41" i="7"/>
  <c r="N41" i="7"/>
  <c r="M41" i="7"/>
  <c r="L41" i="7"/>
  <c r="K41" i="7"/>
  <c r="P40" i="7"/>
  <c r="O40" i="7"/>
  <c r="N40" i="7"/>
  <c r="M40" i="7"/>
  <c r="L40" i="7"/>
  <c r="K40" i="7"/>
  <c r="P39" i="7"/>
  <c r="O39" i="7"/>
  <c r="N39" i="7"/>
  <c r="M39" i="7"/>
  <c r="L39" i="7"/>
  <c r="K39" i="7"/>
  <c r="P38" i="7"/>
  <c r="O38" i="7"/>
  <c r="N38" i="7"/>
  <c r="M38" i="7"/>
  <c r="L38" i="7"/>
  <c r="K38" i="7"/>
  <c r="P37" i="7"/>
  <c r="O37" i="7"/>
  <c r="N37" i="7"/>
  <c r="M37" i="7"/>
  <c r="L37" i="7"/>
  <c r="K37" i="7"/>
  <c r="P36" i="7"/>
  <c r="O36" i="7"/>
  <c r="N36" i="7"/>
  <c r="M36" i="7"/>
  <c r="L36" i="7"/>
  <c r="K36" i="7"/>
  <c r="P35" i="7"/>
  <c r="O35" i="7"/>
  <c r="N35" i="7"/>
  <c r="M35" i="7"/>
  <c r="L35" i="7"/>
  <c r="K35" i="7"/>
  <c r="P34" i="7"/>
  <c r="O34" i="7"/>
  <c r="N34" i="7"/>
  <c r="M34" i="7"/>
  <c r="L34" i="7"/>
  <c r="K34" i="7"/>
  <c r="P33" i="7"/>
  <c r="O33" i="7"/>
  <c r="N33" i="7"/>
  <c r="M33" i="7"/>
  <c r="L33" i="7"/>
  <c r="K33" i="7"/>
  <c r="P32" i="7"/>
  <c r="O32" i="7"/>
  <c r="N32" i="7"/>
  <c r="M32" i="7"/>
  <c r="L32" i="7"/>
  <c r="K32" i="7"/>
  <c r="P31" i="7"/>
  <c r="O31" i="7"/>
  <c r="N31" i="7"/>
  <c r="M31" i="7"/>
  <c r="L31" i="7"/>
  <c r="K31" i="7"/>
  <c r="P30" i="7"/>
  <c r="O30" i="7"/>
  <c r="N30" i="7"/>
  <c r="M30" i="7"/>
  <c r="L30" i="7"/>
  <c r="K30" i="7"/>
  <c r="P29" i="7"/>
  <c r="O29" i="7"/>
  <c r="N29" i="7"/>
  <c r="M29" i="7"/>
  <c r="L29" i="7"/>
  <c r="K29" i="7"/>
  <c r="P28" i="7"/>
  <c r="O28" i="7"/>
  <c r="N28" i="7"/>
  <c r="M28" i="7"/>
  <c r="L28" i="7"/>
  <c r="K28" i="7"/>
  <c r="P27" i="7"/>
  <c r="O27" i="7"/>
  <c r="N27" i="7"/>
  <c r="M27" i="7"/>
  <c r="L27" i="7"/>
  <c r="K27" i="7"/>
  <c r="P26" i="7"/>
  <c r="O26" i="7"/>
  <c r="N26" i="7"/>
  <c r="M26" i="7"/>
  <c r="L26" i="7"/>
  <c r="K26" i="7"/>
  <c r="P25" i="7"/>
  <c r="O25" i="7"/>
  <c r="N25" i="7"/>
  <c r="M25" i="7"/>
  <c r="L25" i="7"/>
  <c r="K25" i="7"/>
  <c r="P24" i="7"/>
  <c r="O24" i="7"/>
  <c r="N24" i="7"/>
  <c r="M24" i="7"/>
  <c r="L24" i="7"/>
  <c r="K24" i="7"/>
  <c r="P23" i="7"/>
  <c r="O23" i="7"/>
  <c r="N23" i="7"/>
  <c r="M23" i="7"/>
  <c r="L23" i="7"/>
  <c r="K23" i="7"/>
  <c r="P22" i="7"/>
  <c r="O22" i="7"/>
  <c r="N22" i="7"/>
  <c r="M22" i="7"/>
  <c r="L22" i="7"/>
  <c r="K22" i="7"/>
  <c r="P21" i="7"/>
  <c r="O21" i="7"/>
  <c r="N21" i="7"/>
  <c r="M21" i="7"/>
  <c r="L21" i="7"/>
  <c r="K21" i="7"/>
  <c r="P20" i="7"/>
  <c r="O20" i="7"/>
  <c r="N20" i="7"/>
  <c r="M20" i="7"/>
  <c r="L20" i="7"/>
  <c r="K20" i="7"/>
  <c r="P19" i="7"/>
  <c r="O19" i="7"/>
  <c r="N19" i="7"/>
  <c r="M19" i="7"/>
  <c r="L19" i="7"/>
  <c r="K19" i="7"/>
  <c r="P18" i="7"/>
  <c r="O18" i="7"/>
  <c r="N18" i="7"/>
  <c r="M18" i="7"/>
  <c r="L18" i="7"/>
  <c r="K18" i="7"/>
  <c r="P17" i="7"/>
  <c r="O17" i="7"/>
  <c r="N17" i="7"/>
  <c r="M17" i="7"/>
  <c r="L17" i="7"/>
  <c r="K17" i="7"/>
  <c r="P16" i="7"/>
  <c r="O16" i="7"/>
  <c r="N16" i="7"/>
  <c r="M16" i="7"/>
  <c r="L16" i="7"/>
  <c r="K16" i="7"/>
  <c r="P15" i="7"/>
  <c r="O15" i="7"/>
  <c r="N15" i="7"/>
  <c r="M15" i="7"/>
  <c r="L15" i="7"/>
  <c r="K15" i="7"/>
  <c r="P14" i="7"/>
  <c r="O14" i="7"/>
  <c r="N14" i="7"/>
  <c r="M14" i="7"/>
  <c r="L14" i="7"/>
  <c r="K14" i="7"/>
  <c r="P13" i="7"/>
  <c r="O13" i="7"/>
  <c r="N13" i="7"/>
  <c r="M13" i="7"/>
  <c r="L13" i="7"/>
  <c r="K13" i="7"/>
  <c r="P12" i="7"/>
  <c r="O12" i="7"/>
  <c r="N12" i="7"/>
  <c r="M12" i="7"/>
  <c r="L12" i="7"/>
  <c r="K12" i="7"/>
  <c r="P11" i="7"/>
  <c r="O11" i="7"/>
  <c r="N11" i="7"/>
  <c r="M11" i="7"/>
  <c r="L11" i="7"/>
  <c r="K11" i="7"/>
  <c r="P10" i="7"/>
  <c r="O10" i="7"/>
  <c r="N10" i="7"/>
  <c r="M10" i="7"/>
  <c r="L10" i="7"/>
  <c r="K10" i="7"/>
  <c r="P9" i="7"/>
  <c r="O9" i="7"/>
  <c r="N9" i="7"/>
  <c r="M9" i="7"/>
  <c r="L9" i="7"/>
  <c r="K9" i="7"/>
  <c r="P8" i="7"/>
  <c r="O8" i="7"/>
  <c r="N8" i="7"/>
  <c r="M8" i="7"/>
  <c r="L8" i="7"/>
  <c r="K8" i="7"/>
  <c r="P7" i="7"/>
  <c r="O7" i="7"/>
  <c r="N7" i="7"/>
  <c r="M7" i="7"/>
  <c r="L7" i="7"/>
  <c r="K7" i="7"/>
  <c r="P6" i="7"/>
  <c r="O6" i="7"/>
  <c r="N6" i="7"/>
  <c r="M6" i="7"/>
  <c r="L6" i="7"/>
  <c r="K6" i="7"/>
  <c r="P5" i="7"/>
  <c r="O5" i="7"/>
  <c r="N5" i="7"/>
  <c r="M5" i="7"/>
  <c r="L5" i="7"/>
  <c r="K5" i="7"/>
  <c r="P4" i="7"/>
  <c r="O4" i="7"/>
  <c r="N4" i="7"/>
  <c r="M4" i="7"/>
  <c r="L4" i="7"/>
  <c r="K4" i="7"/>
  <c r="D13" i="7"/>
  <c r="D12" i="7"/>
  <c r="D11" i="7"/>
  <c r="D10" i="7"/>
  <c r="D9" i="7"/>
  <c r="D8" i="7"/>
  <c r="D7" i="7"/>
  <c r="D6" i="7"/>
  <c r="D5" i="7"/>
  <c r="D4" i="7"/>
  <c r="D3" i="7"/>
  <c r="P62" i="6"/>
  <c r="O62" i="6"/>
  <c r="N62" i="6"/>
  <c r="M62" i="6"/>
  <c r="L62" i="6"/>
  <c r="K62" i="6"/>
  <c r="P61" i="6"/>
  <c r="O61" i="6"/>
  <c r="N61" i="6"/>
  <c r="M61" i="6"/>
  <c r="L61" i="6"/>
  <c r="K61" i="6"/>
  <c r="P60" i="6"/>
  <c r="O60" i="6"/>
  <c r="N60" i="6"/>
  <c r="M60" i="6"/>
  <c r="L60" i="6"/>
  <c r="K60" i="6"/>
  <c r="P59" i="6"/>
  <c r="O59" i="6"/>
  <c r="N59" i="6"/>
  <c r="M59" i="6"/>
  <c r="L59" i="6"/>
  <c r="K59" i="6"/>
  <c r="P58" i="6"/>
  <c r="O58" i="6"/>
  <c r="N58" i="6"/>
  <c r="M58" i="6"/>
  <c r="L58" i="6"/>
  <c r="K58" i="6"/>
  <c r="P57" i="6"/>
  <c r="O57" i="6"/>
  <c r="N57" i="6"/>
  <c r="M57" i="6"/>
  <c r="L57" i="6"/>
  <c r="K57" i="6"/>
  <c r="P56" i="6"/>
  <c r="O56" i="6"/>
  <c r="N56" i="6"/>
  <c r="M56" i="6"/>
  <c r="L56" i="6"/>
  <c r="K56" i="6"/>
  <c r="P55" i="6"/>
  <c r="O55" i="6"/>
  <c r="N55" i="6"/>
  <c r="M55" i="6"/>
  <c r="L55" i="6"/>
  <c r="K55" i="6"/>
  <c r="P54" i="6"/>
  <c r="O54" i="6"/>
  <c r="N54" i="6"/>
  <c r="M54" i="6"/>
  <c r="L54" i="6"/>
  <c r="K54" i="6"/>
  <c r="P53" i="6"/>
  <c r="O53" i="6"/>
  <c r="N53" i="6"/>
  <c r="M53" i="6"/>
  <c r="L53" i="6"/>
  <c r="K53" i="6"/>
  <c r="P52" i="6"/>
  <c r="O52" i="6"/>
  <c r="N52" i="6"/>
  <c r="M52" i="6"/>
  <c r="L52" i="6"/>
  <c r="K52" i="6"/>
  <c r="P51" i="6"/>
  <c r="O51" i="6"/>
  <c r="N51" i="6"/>
  <c r="M51" i="6"/>
  <c r="L51" i="6"/>
  <c r="K51" i="6"/>
  <c r="P50" i="6"/>
  <c r="O50" i="6"/>
  <c r="N50" i="6"/>
  <c r="M50" i="6"/>
  <c r="L50" i="6"/>
  <c r="K50" i="6"/>
  <c r="P49" i="6"/>
  <c r="O49" i="6"/>
  <c r="N49" i="6"/>
  <c r="M49" i="6"/>
  <c r="L49" i="6"/>
  <c r="K49" i="6"/>
  <c r="P48" i="6"/>
  <c r="O48" i="6"/>
  <c r="N48" i="6"/>
  <c r="M48" i="6"/>
  <c r="L48" i="6"/>
  <c r="K48" i="6"/>
  <c r="P47" i="6"/>
  <c r="O47" i="6"/>
  <c r="N47" i="6"/>
  <c r="M47" i="6"/>
  <c r="L47" i="6"/>
  <c r="K47" i="6"/>
  <c r="P46" i="6"/>
  <c r="O46" i="6"/>
  <c r="N46" i="6"/>
  <c r="M46" i="6"/>
  <c r="L46" i="6"/>
  <c r="K46" i="6"/>
  <c r="P45" i="6"/>
  <c r="O45" i="6"/>
  <c r="N45" i="6"/>
  <c r="M45" i="6"/>
  <c r="L45" i="6"/>
  <c r="K45" i="6"/>
  <c r="P44" i="6"/>
  <c r="O44" i="6"/>
  <c r="N44" i="6"/>
  <c r="M44" i="6"/>
  <c r="L44" i="6"/>
  <c r="K44" i="6"/>
  <c r="P43" i="6"/>
  <c r="O43" i="6"/>
  <c r="N43" i="6"/>
  <c r="M43" i="6"/>
  <c r="L43" i="6"/>
  <c r="K43" i="6"/>
  <c r="P42" i="6"/>
  <c r="O42" i="6"/>
  <c r="N42" i="6"/>
  <c r="M42" i="6"/>
  <c r="L42" i="6"/>
  <c r="K42" i="6"/>
  <c r="P41" i="6"/>
  <c r="O41" i="6"/>
  <c r="N41" i="6"/>
  <c r="M41" i="6"/>
  <c r="L41" i="6"/>
  <c r="K41" i="6"/>
  <c r="P40" i="6"/>
  <c r="O40" i="6"/>
  <c r="N40" i="6"/>
  <c r="M40" i="6"/>
  <c r="L40" i="6"/>
  <c r="K40" i="6"/>
  <c r="P39" i="6"/>
  <c r="O39" i="6"/>
  <c r="N39" i="6"/>
  <c r="M39" i="6"/>
  <c r="L39" i="6"/>
  <c r="K39" i="6"/>
  <c r="P38" i="6"/>
  <c r="O38" i="6"/>
  <c r="N38" i="6"/>
  <c r="M38" i="6"/>
  <c r="L38" i="6"/>
  <c r="K38" i="6"/>
  <c r="P37" i="6"/>
  <c r="O37" i="6"/>
  <c r="N37" i="6"/>
  <c r="M37" i="6"/>
  <c r="L37" i="6"/>
  <c r="K37" i="6"/>
  <c r="P36" i="6"/>
  <c r="O36" i="6"/>
  <c r="N36" i="6"/>
  <c r="M36" i="6"/>
  <c r="L36" i="6"/>
  <c r="K36" i="6"/>
  <c r="P35" i="6"/>
  <c r="O35" i="6"/>
  <c r="N35" i="6"/>
  <c r="M35" i="6"/>
  <c r="L35" i="6"/>
  <c r="K35" i="6"/>
  <c r="P34" i="6"/>
  <c r="O34" i="6"/>
  <c r="N34" i="6"/>
  <c r="M34" i="6"/>
  <c r="L34" i="6"/>
  <c r="K34" i="6"/>
  <c r="P33" i="6"/>
  <c r="O33" i="6"/>
  <c r="N33" i="6"/>
  <c r="M33" i="6"/>
  <c r="L33" i="6"/>
  <c r="K33" i="6"/>
  <c r="P32" i="6"/>
  <c r="O32" i="6"/>
  <c r="N32" i="6"/>
  <c r="M32" i="6"/>
  <c r="L32" i="6"/>
  <c r="K32" i="6"/>
  <c r="P31" i="6"/>
  <c r="O31" i="6"/>
  <c r="N31" i="6"/>
  <c r="M31" i="6"/>
  <c r="L31" i="6"/>
  <c r="K31" i="6"/>
  <c r="P30" i="6"/>
  <c r="O30" i="6"/>
  <c r="N30" i="6"/>
  <c r="M30" i="6"/>
  <c r="L30" i="6"/>
  <c r="K30" i="6"/>
  <c r="P29" i="6"/>
  <c r="O29" i="6"/>
  <c r="N29" i="6"/>
  <c r="M29" i="6"/>
  <c r="L29" i="6"/>
  <c r="K29" i="6"/>
  <c r="P28" i="6"/>
  <c r="O28" i="6"/>
  <c r="N28" i="6"/>
  <c r="M28" i="6"/>
  <c r="L28" i="6"/>
  <c r="K28" i="6"/>
  <c r="P27" i="6"/>
  <c r="O27" i="6"/>
  <c r="N27" i="6"/>
  <c r="M27" i="6"/>
  <c r="L27" i="6"/>
  <c r="K27" i="6"/>
  <c r="P26" i="6"/>
  <c r="O26" i="6"/>
  <c r="N26" i="6"/>
  <c r="M26" i="6"/>
  <c r="L26" i="6"/>
  <c r="K26" i="6"/>
  <c r="P25" i="6"/>
  <c r="O25" i="6"/>
  <c r="N25" i="6"/>
  <c r="M25" i="6"/>
  <c r="L25" i="6"/>
  <c r="K25" i="6"/>
  <c r="P24" i="6"/>
  <c r="O24" i="6"/>
  <c r="N24" i="6"/>
  <c r="M24" i="6"/>
  <c r="L24" i="6"/>
  <c r="K24" i="6"/>
  <c r="P23" i="6"/>
  <c r="O23" i="6"/>
  <c r="N23" i="6"/>
  <c r="M23" i="6"/>
  <c r="L23" i="6"/>
  <c r="K23" i="6"/>
  <c r="P22" i="6"/>
  <c r="O22" i="6"/>
  <c r="N22" i="6"/>
  <c r="M22" i="6"/>
  <c r="L22" i="6"/>
  <c r="K22" i="6"/>
  <c r="P21" i="6"/>
  <c r="O21" i="6"/>
  <c r="N21" i="6"/>
  <c r="M21" i="6"/>
  <c r="L21" i="6"/>
  <c r="K21" i="6"/>
  <c r="P20" i="6"/>
  <c r="O20" i="6"/>
  <c r="N20" i="6"/>
  <c r="M20" i="6"/>
  <c r="L20" i="6"/>
  <c r="K20" i="6"/>
  <c r="P19" i="6"/>
  <c r="O19" i="6"/>
  <c r="N19" i="6"/>
  <c r="M19" i="6"/>
  <c r="L19" i="6"/>
  <c r="K19" i="6"/>
  <c r="P18" i="6"/>
  <c r="O18" i="6"/>
  <c r="N18" i="6"/>
  <c r="M18" i="6"/>
  <c r="L18" i="6"/>
  <c r="K18" i="6"/>
  <c r="P17" i="6"/>
  <c r="O17" i="6"/>
  <c r="N17" i="6"/>
  <c r="M17" i="6"/>
  <c r="L17" i="6"/>
  <c r="K17" i="6"/>
  <c r="P16" i="6"/>
  <c r="O16" i="6"/>
  <c r="N16" i="6"/>
  <c r="M16" i="6"/>
  <c r="L16" i="6"/>
  <c r="K16" i="6"/>
  <c r="P15" i="6"/>
  <c r="O15" i="6"/>
  <c r="N15" i="6"/>
  <c r="M15" i="6"/>
  <c r="L15" i="6"/>
  <c r="K15" i="6"/>
  <c r="P14" i="6"/>
  <c r="O14" i="6"/>
  <c r="N14" i="6"/>
  <c r="M14" i="6"/>
  <c r="L14" i="6"/>
  <c r="K14" i="6"/>
  <c r="P13" i="6"/>
  <c r="O13" i="6"/>
  <c r="N13" i="6"/>
  <c r="M13" i="6"/>
  <c r="L13" i="6"/>
  <c r="K13" i="6"/>
  <c r="P12" i="6"/>
  <c r="O12" i="6"/>
  <c r="N12" i="6"/>
  <c r="M12" i="6"/>
  <c r="L12" i="6"/>
  <c r="K12" i="6"/>
  <c r="P11" i="6"/>
  <c r="O11" i="6"/>
  <c r="N11" i="6"/>
  <c r="M11" i="6"/>
  <c r="L11" i="6"/>
  <c r="K11" i="6"/>
  <c r="P10" i="6"/>
  <c r="O10" i="6"/>
  <c r="N10" i="6"/>
  <c r="M10" i="6"/>
  <c r="L10" i="6"/>
  <c r="K10" i="6"/>
  <c r="P9" i="6"/>
  <c r="O9" i="6"/>
  <c r="N9" i="6"/>
  <c r="M9" i="6"/>
  <c r="L9" i="6"/>
  <c r="K9" i="6"/>
  <c r="P8" i="6"/>
  <c r="O8" i="6"/>
  <c r="N8" i="6"/>
  <c r="M8" i="6"/>
  <c r="L8" i="6"/>
  <c r="K8" i="6"/>
  <c r="P7" i="6"/>
  <c r="O7" i="6"/>
  <c r="N7" i="6"/>
  <c r="M7" i="6"/>
  <c r="L7" i="6"/>
  <c r="K7" i="6"/>
  <c r="P6" i="6"/>
  <c r="O6" i="6"/>
  <c r="N6" i="6"/>
  <c r="M6" i="6"/>
  <c r="L6" i="6"/>
  <c r="K6" i="6"/>
  <c r="P5" i="6"/>
  <c r="O5" i="6"/>
  <c r="N5" i="6"/>
  <c r="M5" i="6"/>
  <c r="L5" i="6"/>
  <c r="K5" i="6"/>
  <c r="P4" i="6"/>
  <c r="O4" i="6"/>
  <c r="N4" i="6"/>
  <c r="M4" i="6"/>
  <c r="L4" i="6"/>
  <c r="K4" i="6"/>
  <c r="D13" i="6"/>
  <c r="D12" i="6"/>
  <c r="D11" i="6"/>
  <c r="D10" i="6"/>
  <c r="D9" i="6"/>
  <c r="D8" i="6"/>
  <c r="D7" i="6"/>
  <c r="D6" i="6"/>
  <c r="D5" i="6"/>
  <c r="D4" i="6"/>
  <c r="D3" i="6"/>
  <c r="P62" i="5"/>
  <c r="O62" i="5"/>
  <c r="N62" i="5"/>
  <c r="M62" i="5"/>
  <c r="L62" i="5"/>
  <c r="K62" i="5"/>
  <c r="P61" i="5"/>
  <c r="O61" i="5"/>
  <c r="N61" i="5"/>
  <c r="M61" i="5"/>
  <c r="L61" i="5"/>
  <c r="K61" i="5"/>
  <c r="P60" i="5"/>
  <c r="O60" i="5"/>
  <c r="N60" i="5"/>
  <c r="M60" i="5"/>
  <c r="L60" i="5"/>
  <c r="K60" i="5"/>
  <c r="P59" i="5"/>
  <c r="O59" i="5"/>
  <c r="N59" i="5"/>
  <c r="M59" i="5"/>
  <c r="L59" i="5"/>
  <c r="K59" i="5"/>
  <c r="P58" i="5"/>
  <c r="O58" i="5"/>
  <c r="N58" i="5"/>
  <c r="M58" i="5"/>
  <c r="L58" i="5"/>
  <c r="K58" i="5"/>
  <c r="P57" i="5"/>
  <c r="O57" i="5"/>
  <c r="N57" i="5"/>
  <c r="M57" i="5"/>
  <c r="L57" i="5"/>
  <c r="K57" i="5"/>
  <c r="P56" i="5"/>
  <c r="O56" i="5"/>
  <c r="N56" i="5"/>
  <c r="M56" i="5"/>
  <c r="L56" i="5"/>
  <c r="K56" i="5"/>
  <c r="P55" i="5"/>
  <c r="O55" i="5"/>
  <c r="N55" i="5"/>
  <c r="M55" i="5"/>
  <c r="L55" i="5"/>
  <c r="K55" i="5"/>
  <c r="P54" i="5"/>
  <c r="O54" i="5"/>
  <c r="N54" i="5"/>
  <c r="M54" i="5"/>
  <c r="L54" i="5"/>
  <c r="K54" i="5"/>
  <c r="P53" i="5"/>
  <c r="O53" i="5"/>
  <c r="N53" i="5"/>
  <c r="M53" i="5"/>
  <c r="L53" i="5"/>
  <c r="K53" i="5"/>
  <c r="P52" i="5"/>
  <c r="O52" i="5"/>
  <c r="N52" i="5"/>
  <c r="M52" i="5"/>
  <c r="L52" i="5"/>
  <c r="K52" i="5"/>
  <c r="P51" i="5"/>
  <c r="O51" i="5"/>
  <c r="N51" i="5"/>
  <c r="M51" i="5"/>
  <c r="L51" i="5"/>
  <c r="K51" i="5"/>
  <c r="P50" i="5"/>
  <c r="O50" i="5"/>
  <c r="N50" i="5"/>
  <c r="M50" i="5"/>
  <c r="L50" i="5"/>
  <c r="K50" i="5"/>
  <c r="P49" i="5"/>
  <c r="O49" i="5"/>
  <c r="N49" i="5"/>
  <c r="M49" i="5"/>
  <c r="L49" i="5"/>
  <c r="K49" i="5"/>
  <c r="P48" i="5"/>
  <c r="O48" i="5"/>
  <c r="N48" i="5"/>
  <c r="M48" i="5"/>
  <c r="L48" i="5"/>
  <c r="K48" i="5"/>
  <c r="P47" i="5"/>
  <c r="O47" i="5"/>
  <c r="N47" i="5"/>
  <c r="M47" i="5"/>
  <c r="L47" i="5"/>
  <c r="K47" i="5"/>
  <c r="P46" i="5"/>
  <c r="O46" i="5"/>
  <c r="N46" i="5"/>
  <c r="M46" i="5"/>
  <c r="L46" i="5"/>
  <c r="K46" i="5"/>
  <c r="P45" i="5"/>
  <c r="O45" i="5"/>
  <c r="N45" i="5"/>
  <c r="M45" i="5"/>
  <c r="L45" i="5"/>
  <c r="K45" i="5"/>
  <c r="P44" i="5"/>
  <c r="O44" i="5"/>
  <c r="N44" i="5"/>
  <c r="M44" i="5"/>
  <c r="L44" i="5"/>
  <c r="K44" i="5"/>
  <c r="P43" i="5"/>
  <c r="O43" i="5"/>
  <c r="N43" i="5"/>
  <c r="M43" i="5"/>
  <c r="L43" i="5"/>
  <c r="K43" i="5"/>
  <c r="P42" i="5"/>
  <c r="O42" i="5"/>
  <c r="N42" i="5"/>
  <c r="M42" i="5"/>
  <c r="L42" i="5"/>
  <c r="K42" i="5"/>
  <c r="P41" i="5"/>
  <c r="O41" i="5"/>
  <c r="N41" i="5"/>
  <c r="M41" i="5"/>
  <c r="L41" i="5"/>
  <c r="K41" i="5"/>
  <c r="P40" i="5"/>
  <c r="O40" i="5"/>
  <c r="N40" i="5"/>
  <c r="M40" i="5"/>
  <c r="L40" i="5"/>
  <c r="K40" i="5"/>
  <c r="P39" i="5"/>
  <c r="O39" i="5"/>
  <c r="N39" i="5"/>
  <c r="M39" i="5"/>
  <c r="L39" i="5"/>
  <c r="K39" i="5"/>
  <c r="P38" i="5"/>
  <c r="O38" i="5"/>
  <c r="N38" i="5"/>
  <c r="M38" i="5"/>
  <c r="L38" i="5"/>
  <c r="K38" i="5"/>
  <c r="P37" i="5"/>
  <c r="O37" i="5"/>
  <c r="N37" i="5"/>
  <c r="M37" i="5"/>
  <c r="L37" i="5"/>
  <c r="K37" i="5"/>
  <c r="P36" i="5"/>
  <c r="O36" i="5"/>
  <c r="N36" i="5"/>
  <c r="M36" i="5"/>
  <c r="L36" i="5"/>
  <c r="K36" i="5"/>
  <c r="P35" i="5"/>
  <c r="O35" i="5"/>
  <c r="N35" i="5"/>
  <c r="M35" i="5"/>
  <c r="L35" i="5"/>
  <c r="K35" i="5"/>
  <c r="P34" i="5"/>
  <c r="O34" i="5"/>
  <c r="N34" i="5"/>
  <c r="M34" i="5"/>
  <c r="L34" i="5"/>
  <c r="K34" i="5"/>
  <c r="P33" i="5"/>
  <c r="O33" i="5"/>
  <c r="N33" i="5"/>
  <c r="M33" i="5"/>
  <c r="L33" i="5"/>
  <c r="K33" i="5"/>
  <c r="P32" i="5"/>
  <c r="O32" i="5"/>
  <c r="N32" i="5"/>
  <c r="M32" i="5"/>
  <c r="L32" i="5"/>
  <c r="K32" i="5"/>
  <c r="P31" i="5"/>
  <c r="O31" i="5"/>
  <c r="N31" i="5"/>
  <c r="M31" i="5"/>
  <c r="L31" i="5"/>
  <c r="K31" i="5"/>
  <c r="P30" i="5"/>
  <c r="O30" i="5"/>
  <c r="N30" i="5"/>
  <c r="M30" i="5"/>
  <c r="L30" i="5"/>
  <c r="K30" i="5"/>
  <c r="P29" i="5"/>
  <c r="O29" i="5"/>
  <c r="N29" i="5"/>
  <c r="M29" i="5"/>
  <c r="L29" i="5"/>
  <c r="K29" i="5"/>
  <c r="P28" i="5"/>
  <c r="O28" i="5"/>
  <c r="N28" i="5"/>
  <c r="M28" i="5"/>
  <c r="L28" i="5"/>
  <c r="K28" i="5"/>
  <c r="P27" i="5"/>
  <c r="O27" i="5"/>
  <c r="N27" i="5"/>
  <c r="M27" i="5"/>
  <c r="L27" i="5"/>
  <c r="K27" i="5"/>
  <c r="P26" i="5"/>
  <c r="O26" i="5"/>
  <c r="N26" i="5"/>
  <c r="M26" i="5"/>
  <c r="L26" i="5"/>
  <c r="K26" i="5"/>
  <c r="P25" i="5"/>
  <c r="O25" i="5"/>
  <c r="N25" i="5"/>
  <c r="M25" i="5"/>
  <c r="L25" i="5"/>
  <c r="K25" i="5"/>
  <c r="P24" i="5"/>
  <c r="O24" i="5"/>
  <c r="N24" i="5"/>
  <c r="M24" i="5"/>
  <c r="L24" i="5"/>
  <c r="K24" i="5"/>
  <c r="P23" i="5"/>
  <c r="O23" i="5"/>
  <c r="N23" i="5"/>
  <c r="M23" i="5"/>
  <c r="L23" i="5"/>
  <c r="K23" i="5"/>
  <c r="P22" i="5"/>
  <c r="O22" i="5"/>
  <c r="N22" i="5"/>
  <c r="M22" i="5"/>
  <c r="L22" i="5"/>
  <c r="K22" i="5"/>
  <c r="P21" i="5"/>
  <c r="O21" i="5"/>
  <c r="N21" i="5"/>
  <c r="M21" i="5"/>
  <c r="L21" i="5"/>
  <c r="K21" i="5"/>
  <c r="P20" i="5"/>
  <c r="O20" i="5"/>
  <c r="N20" i="5"/>
  <c r="M20" i="5"/>
  <c r="L20" i="5"/>
  <c r="K20" i="5"/>
  <c r="P19" i="5"/>
  <c r="O19" i="5"/>
  <c r="N19" i="5"/>
  <c r="M19" i="5"/>
  <c r="L19" i="5"/>
  <c r="K19" i="5"/>
  <c r="P18" i="5"/>
  <c r="O18" i="5"/>
  <c r="N18" i="5"/>
  <c r="M18" i="5"/>
  <c r="L18" i="5"/>
  <c r="K18" i="5"/>
  <c r="P17" i="5"/>
  <c r="O17" i="5"/>
  <c r="N17" i="5"/>
  <c r="M17" i="5"/>
  <c r="L17" i="5"/>
  <c r="K17" i="5"/>
  <c r="P16" i="5"/>
  <c r="O16" i="5"/>
  <c r="N16" i="5"/>
  <c r="M16" i="5"/>
  <c r="L16" i="5"/>
  <c r="K16" i="5"/>
  <c r="P15" i="5"/>
  <c r="O15" i="5"/>
  <c r="N15" i="5"/>
  <c r="M15" i="5"/>
  <c r="L15" i="5"/>
  <c r="K15" i="5"/>
  <c r="P14" i="5"/>
  <c r="O14" i="5"/>
  <c r="N14" i="5"/>
  <c r="M14" i="5"/>
  <c r="L14" i="5"/>
  <c r="K14" i="5"/>
  <c r="P13" i="5"/>
  <c r="O13" i="5"/>
  <c r="N13" i="5"/>
  <c r="M13" i="5"/>
  <c r="L13" i="5"/>
  <c r="K13" i="5"/>
  <c r="P12" i="5"/>
  <c r="O12" i="5"/>
  <c r="N12" i="5"/>
  <c r="M12" i="5"/>
  <c r="L12" i="5"/>
  <c r="K12" i="5"/>
  <c r="P11" i="5"/>
  <c r="O11" i="5"/>
  <c r="N11" i="5"/>
  <c r="M11" i="5"/>
  <c r="L11" i="5"/>
  <c r="K11" i="5"/>
  <c r="P10" i="5"/>
  <c r="O10" i="5"/>
  <c r="N10" i="5"/>
  <c r="M10" i="5"/>
  <c r="L10" i="5"/>
  <c r="K10" i="5"/>
  <c r="P9" i="5"/>
  <c r="O9" i="5"/>
  <c r="N9" i="5"/>
  <c r="M9" i="5"/>
  <c r="L9" i="5"/>
  <c r="K9" i="5"/>
  <c r="P8" i="5"/>
  <c r="O8" i="5"/>
  <c r="N8" i="5"/>
  <c r="M8" i="5"/>
  <c r="L8" i="5"/>
  <c r="K8" i="5"/>
  <c r="P7" i="5"/>
  <c r="O7" i="5"/>
  <c r="N7" i="5"/>
  <c r="M7" i="5"/>
  <c r="L7" i="5"/>
  <c r="K7" i="5"/>
  <c r="P6" i="5"/>
  <c r="O6" i="5"/>
  <c r="N6" i="5"/>
  <c r="M6" i="5"/>
  <c r="L6" i="5"/>
  <c r="K6" i="5"/>
  <c r="P5" i="5"/>
  <c r="O5" i="5"/>
  <c r="N5" i="5"/>
  <c r="M5" i="5"/>
  <c r="L5" i="5"/>
  <c r="K5" i="5"/>
  <c r="P4" i="5"/>
  <c r="O4" i="5"/>
  <c r="N4" i="5"/>
  <c r="M4" i="5"/>
  <c r="L4" i="5"/>
  <c r="K4" i="5"/>
  <c r="D13" i="5"/>
  <c r="D12" i="5"/>
  <c r="D11" i="5"/>
  <c r="D10" i="5"/>
  <c r="D9" i="5"/>
  <c r="D8" i="5"/>
  <c r="D7" i="5"/>
  <c r="D6" i="5"/>
  <c r="D5" i="5"/>
  <c r="D4" i="5"/>
  <c r="D3" i="5"/>
  <c r="G54" i="27"/>
  <c r="G45" i="27"/>
  <c r="M6" i="24" l="1"/>
  <c r="C10" i="33"/>
  <c r="O18" i="24"/>
  <c r="O34" i="24"/>
  <c r="O10" i="24"/>
  <c r="O26" i="24"/>
  <c r="O28" i="24"/>
  <c r="O20" i="24"/>
  <c r="O12" i="24"/>
  <c r="M8" i="24"/>
  <c r="R7" i="18"/>
  <c r="R8" i="17"/>
  <c r="D11" i="33" s="1"/>
  <c r="R7" i="22"/>
  <c r="M24" i="24" s="1"/>
  <c r="R8" i="21"/>
  <c r="R7" i="19"/>
  <c r="R9" i="17"/>
  <c r="D12" i="33" s="1"/>
  <c r="R9" i="21"/>
  <c r="D26" i="27"/>
  <c r="G34" i="27" s="1"/>
  <c r="D27" i="27"/>
  <c r="G43" i="27" s="1"/>
  <c r="Q62" i="6"/>
  <c r="R62" i="6" s="1"/>
  <c r="D25" i="27"/>
  <c r="G25" i="27" s="1"/>
  <c r="D48" i="29"/>
  <c r="G46" i="29" s="1"/>
  <c r="D21" i="29"/>
  <c r="G51" i="29" s="1"/>
  <c r="D39" i="4"/>
  <c r="D46" i="27"/>
  <c r="G28" i="27" s="1"/>
  <c r="D47" i="27"/>
  <c r="D48" i="27"/>
  <c r="G46" i="27" s="1"/>
  <c r="D49" i="27"/>
  <c r="G55" i="27" s="1"/>
  <c r="O3" i="27"/>
  <c r="Q6" i="3"/>
  <c r="R6" i="3" s="1"/>
  <c r="Q10" i="3"/>
  <c r="R10" i="3" s="1"/>
  <c r="Q14" i="3"/>
  <c r="R14" i="3" s="1"/>
  <c r="Q18" i="3"/>
  <c r="R18" i="3" s="1"/>
  <c r="Q22" i="3"/>
  <c r="R22" i="3" s="1"/>
  <c r="Q26" i="3"/>
  <c r="R26" i="3" s="1"/>
  <c r="Q30" i="3"/>
  <c r="R30" i="3" s="1"/>
  <c r="Q34" i="3"/>
  <c r="R34" i="3" s="1"/>
  <c r="Q38" i="3"/>
  <c r="R38" i="3" s="1"/>
  <c r="Q42" i="3"/>
  <c r="R42" i="3" s="1"/>
  <c r="Q46" i="3"/>
  <c r="R46" i="3" s="1"/>
  <c r="Q50" i="3"/>
  <c r="R50" i="3" s="1"/>
  <c r="Q54" i="3"/>
  <c r="R54" i="3" s="1"/>
  <c r="Q58" i="3"/>
  <c r="R58" i="3" s="1"/>
  <c r="Q62" i="3"/>
  <c r="R62" i="3" s="1"/>
  <c r="Q4" i="3"/>
  <c r="R4" i="3" s="1"/>
  <c r="D46" i="29"/>
  <c r="G28" i="29" s="1"/>
  <c r="D28" i="29"/>
  <c r="G52" i="29" s="1"/>
  <c r="Q50" i="29"/>
  <c r="R50" i="29" s="1"/>
  <c r="Q54" i="29"/>
  <c r="R54" i="29" s="1"/>
  <c r="Q58" i="29"/>
  <c r="R58" i="29" s="1"/>
  <c r="Q62" i="29"/>
  <c r="R62" i="29" s="1"/>
  <c r="Q7" i="27"/>
  <c r="Q11" i="27"/>
  <c r="R11" i="27" s="1"/>
  <c r="Q15" i="27"/>
  <c r="R15" i="27" s="1"/>
  <c r="Q19" i="27"/>
  <c r="R19" i="27" s="1"/>
  <c r="Q23" i="27"/>
  <c r="R23" i="27" s="1"/>
  <c r="Q27" i="27"/>
  <c r="R27" i="27" s="1"/>
  <c r="Q31" i="27"/>
  <c r="R31" i="27" s="1"/>
  <c r="Q35" i="27"/>
  <c r="R35" i="27" s="1"/>
  <c r="Q39" i="27"/>
  <c r="R39" i="27" s="1"/>
  <c r="Q43" i="27"/>
  <c r="R43" i="27" s="1"/>
  <c r="Q47" i="27"/>
  <c r="R47" i="27" s="1"/>
  <c r="D28" i="27"/>
  <c r="G52" i="27" s="1"/>
  <c r="Q7" i="3"/>
  <c r="Q11" i="3"/>
  <c r="R11" i="3" s="1"/>
  <c r="Q15" i="3"/>
  <c r="R15" i="3" s="1"/>
  <c r="Q19" i="3"/>
  <c r="R19" i="3" s="1"/>
  <c r="Q23" i="3"/>
  <c r="R23" i="3" s="1"/>
  <c r="Q27" i="3"/>
  <c r="R27" i="3" s="1"/>
  <c r="Q31" i="3"/>
  <c r="R31" i="3" s="1"/>
  <c r="Q35" i="3"/>
  <c r="R35" i="3" s="1"/>
  <c r="Q39" i="3"/>
  <c r="R39" i="3" s="1"/>
  <c r="Q43" i="3"/>
  <c r="R43" i="3" s="1"/>
  <c r="Q47" i="3"/>
  <c r="R47" i="3" s="1"/>
  <c r="Q51" i="3"/>
  <c r="R51" i="3" s="1"/>
  <c r="Q55" i="3"/>
  <c r="R55" i="3" s="1"/>
  <c r="Q59" i="3"/>
  <c r="R59" i="3" s="1"/>
  <c r="O3" i="29"/>
  <c r="Q21" i="29"/>
  <c r="R21" i="29" s="1"/>
  <c r="Q25" i="29"/>
  <c r="R25" i="29" s="1"/>
  <c r="Q29" i="29"/>
  <c r="R29" i="29" s="1"/>
  <c r="Q33" i="29"/>
  <c r="R33" i="29" s="1"/>
  <c r="Q49" i="29"/>
  <c r="R49" i="29" s="1"/>
  <c r="D49" i="29"/>
  <c r="G55" i="29" s="1"/>
  <c r="Q53" i="29"/>
  <c r="R53" i="29" s="1"/>
  <c r="Q57" i="29"/>
  <c r="R57" i="29" s="1"/>
  <c r="Q61" i="29"/>
  <c r="R61" i="29" s="1"/>
  <c r="Q6" i="27"/>
  <c r="R6" i="27" s="1"/>
  <c r="Q10" i="27"/>
  <c r="R10" i="27" s="1"/>
  <c r="Q14" i="27"/>
  <c r="R14" i="27" s="1"/>
  <c r="Q18" i="27"/>
  <c r="R18" i="27" s="1"/>
  <c r="Q22" i="27"/>
  <c r="R22" i="27" s="1"/>
  <c r="Q26" i="27"/>
  <c r="R26" i="27" s="1"/>
  <c r="Q30" i="27"/>
  <c r="R30" i="27" s="1"/>
  <c r="Q34" i="27"/>
  <c r="R34" i="27" s="1"/>
  <c r="Q38" i="27"/>
  <c r="R38" i="27" s="1"/>
  <c r="Q42" i="27"/>
  <c r="R42" i="27" s="1"/>
  <c r="Q46" i="27"/>
  <c r="R46" i="27" s="1"/>
  <c r="D26" i="29"/>
  <c r="G34" i="29" s="1"/>
  <c r="Q20" i="29"/>
  <c r="R20" i="29" s="1"/>
  <c r="Q24" i="29"/>
  <c r="R24" i="29" s="1"/>
  <c r="Q28" i="29"/>
  <c r="R28" i="29" s="1"/>
  <c r="Q32" i="29"/>
  <c r="R32" i="29" s="1"/>
  <c r="Q7" i="7"/>
  <c r="Q11" i="7"/>
  <c r="R11" i="7" s="1"/>
  <c r="I14" i="33" s="1"/>
  <c r="Q15" i="7"/>
  <c r="R15" i="7" s="1"/>
  <c r="I18" i="33" s="1"/>
  <c r="Q19" i="7"/>
  <c r="R19" i="7" s="1"/>
  <c r="Q23" i="7"/>
  <c r="R23" i="7" s="1"/>
  <c r="Q27" i="7"/>
  <c r="R27" i="7" s="1"/>
  <c r="Q31" i="7"/>
  <c r="R31" i="7" s="1"/>
  <c r="Q35" i="7"/>
  <c r="R35" i="7" s="1"/>
  <c r="Q39" i="7"/>
  <c r="R39" i="7" s="1"/>
  <c r="Q43" i="7"/>
  <c r="R43" i="7" s="1"/>
  <c r="Q47" i="7"/>
  <c r="R47" i="7" s="1"/>
  <c r="Q51" i="7"/>
  <c r="R51" i="7" s="1"/>
  <c r="Q55" i="7"/>
  <c r="R55" i="7" s="1"/>
  <c r="Q59" i="7"/>
  <c r="R59" i="7" s="1"/>
  <c r="D39" i="2"/>
  <c r="Q10" i="5"/>
  <c r="R10" i="5" s="1"/>
  <c r="G13" i="33" s="1"/>
  <c r="Q22" i="5"/>
  <c r="R22" i="5" s="1"/>
  <c r="Q42" i="5"/>
  <c r="R42" i="5" s="1"/>
  <c r="Q58" i="5"/>
  <c r="R58" i="5" s="1"/>
  <c r="Q8" i="6"/>
  <c r="R8" i="6" s="1"/>
  <c r="H11" i="33" s="1"/>
  <c r="Q20" i="6"/>
  <c r="R20" i="6" s="1"/>
  <c r="Q28" i="6"/>
  <c r="R28" i="6" s="1"/>
  <c r="Q36" i="6"/>
  <c r="R36" i="6" s="1"/>
  <c r="Q40" i="6"/>
  <c r="R40" i="6" s="1"/>
  <c r="Q48" i="6"/>
  <c r="R48" i="6" s="1"/>
  <c r="Q60" i="6"/>
  <c r="R60" i="6" s="1"/>
  <c r="Q5" i="2"/>
  <c r="R5" i="2" s="1"/>
  <c r="J8" i="33" s="1"/>
  <c r="Q9" i="2"/>
  <c r="R9" i="2" s="1"/>
  <c r="J12" i="33" s="1"/>
  <c r="Q13" i="2"/>
  <c r="R13" i="2" s="1"/>
  <c r="J16" i="33" s="1"/>
  <c r="Q17" i="2"/>
  <c r="R17" i="2" s="1"/>
  <c r="J20" i="33" s="1"/>
  <c r="Q21" i="2"/>
  <c r="R21" i="2" s="1"/>
  <c r="Q25" i="2"/>
  <c r="R25" i="2" s="1"/>
  <c r="Q29" i="2"/>
  <c r="R29" i="2" s="1"/>
  <c r="Q33" i="2"/>
  <c r="R33" i="2" s="1"/>
  <c r="Q37" i="2"/>
  <c r="R37" i="2" s="1"/>
  <c r="Q41" i="2"/>
  <c r="R41" i="2" s="1"/>
  <c r="Q45" i="2"/>
  <c r="R45" i="2" s="1"/>
  <c r="Q49" i="2"/>
  <c r="R49" i="2" s="1"/>
  <c r="Q53" i="2"/>
  <c r="R53" i="2" s="1"/>
  <c r="Q57" i="2"/>
  <c r="R57" i="2" s="1"/>
  <c r="Q61" i="2"/>
  <c r="R61" i="2" s="1"/>
  <c r="Q6" i="5"/>
  <c r="R6" i="5" s="1"/>
  <c r="G9" i="33" s="1"/>
  <c r="Q34" i="5"/>
  <c r="R34" i="5" s="1"/>
  <c r="Q46" i="5"/>
  <c r="R46" i="5" s="1"/>
  <c r="Q54" i="5"/>
  <c r="R54" i="5" s="1"/>
  <c r="Q4" i="6"/>
  <c r="R4" i="6" s="1"/>
  <c r="H7" i="33" s="1"/>
  <c r="Q24" i="6"/>
  <c r="R24" i="6" s="1"/>
  <c r="Q56" i="6"/>
  <c r="R56" i="6" s="1"/>
  <c r="D53" i="18"/>
  <c r="G29" i="18" s="1"/>
  <c r="Q18" i="5"/>
  <c r="R18" i="5" s="1"/>
  <c r="G21" i="33" s="1"/>
  <c r="Q30" i="5"/>
  <c r="R30" i="5" s="1"/>
  <c r="Q50" i="5"/>
  <c r="R50" i="5" s="1"/>
  <c r="Q12" i="6"/>
  <c r="R12" i="6" s="1"/>
  <c r="H15" i="33" s="1"/>
  <c r="Q16" i="6"/>
  <c r="R16" i="6" s="1"/>
  <c r="H19" i="33" s="1"/>
  <c r="Q32" i="6"/>
  <c r="R32" i="6" s="1"/>
  <c r="Q52" i="6"/>
  <c r="R52" i="6" s="1"/>
  <c r="Q14" i="5"/>
  <c r="R14" i="5" s="1"/>
  <c r="G17" i="33" s="1"/>
  <c r="Q26" i="5"/>
  <c r="R26" i="5" s="1"/>
  <c r="Q38" i="5"/>
  <c r="R38" i="5" s="1"/>
  <c r="Q62" i="5"/>
  <c r="R62" i="5" s="1"/>
  <c r="Q44" i="6"/>
  <c r="R44" i="6" s="1"/>
  <c r="Q5" i="5"/>
  <c r="R5" i="5" s="1"/>
  <c r="G8" i="33" s="1"/>
  <c r="Q9" i="5"/>
  <c r="R9" i="5" s="1"/>
  <c r="G12" i="33" s="1"/>
  <c r="Q13" i="5"/>
  <c r="R13" i="5" s="1"/>
  <c r="G16" i="33" s="1"/>
  <c r="Q17" i="5"/>
  <c r="R17" i="5" s="1"/>
  <c r="G20" i="33" s="1"/>
  <c r="Q21" i="5"/>
  <c r="R21" i="5" s="1"/>
  <c r="Q25" i="5"/>
  <c r="R25" i="5" s="1"/>
  <c r="Q29" i="5"/>
  <c r="R29" i="5" s="1"/>
  <c r="Q33" i="5"/>
  <c r="R33" i="5" s="1"/>
  <c r="Q37" i="5"/>
  <c r="R37" i="5" s="1"/>
  <c r="Q41" i="5"/>
  <c r="R41" i="5" s="1"/>
  <c r="Q45" i="5"/>
  <c r="R45" i="5" s="1"/>
  <c r="Q49" i="5"/>
  <c r="R49" i="5" s="1"/>
  <c r="Q53" i="5"/>
  <c r="R53" i="5" s="1"/>
  <c r="Q57" i="5"/>
  <c r="R57" i="5" s="1"/>
  <c r="Q61" i="5"/>
  <c r="R61" i="5" s="1"/>
  <c r="Q6" i="7"/>
  <c r="R6" i="7" s="1"/>
  <c r="I9" i="33" s="1"/>
  <c r="Q10" i="7"/>
  <c r="R10" i="7" s="1"/>
  <c r="I13" i="33" s="1"/>
  <c r="Q14" i="7"/>
  <c r="R14" i="7" s="1"/>
  <c r="I17" i="33" s="1"/>
  <c r="Q18" i="7"/>
  <c r="R18" i="7" s="1"/>
  <c r="I21" i="33" s="1"/>
  <c r="Q22" i="7"/>
  <c r="R22" i="7" s="1"/>
  <c r="Q26" i="7"/>
  <c r="R26" i="7" s="1"/>
  <c r="Q30" i="7"/>
  <c r="R30" i="7" s="1"/>
  <c r="Q34" i="7"/>
  <c r="R34" i="7" s="1"/>
  <c r="Q38" i="7"/>
  <c r="R38" i="7" s="1"/>
  <c r="Q42" i="7"/>
  <c r="R42" i="7" s="1"/>
  <c r="Q46" i="7"/>
  <c r="R46" i="7" s="1"/>
  <c r="Q50" i="7"/>
  <c r="R50" i="7" s="1"/>
  <c r="Q54" i="7"/>
  <c r="R54" i="7" s="1"/>
  <c r="Q58" i="7"/>
  <c r="R58" i="7" s="1"/>
  <c r="Q62" i="7"/>
  <c r="R62" i="7" s="1"/>
  <c r="R7" i="17"/>
  <c r="D39" i="5"/>
  <c r="Q7" i="6"/>
  <c r="Q11" i="6"/>
  <c r="R11" i="6" s="1"/>
  <c r="H14" i="33" s="1"/>
  <c r="Q15" i="6"/>
  <c r="R15" i="6" s="1"/>
  <c r="H18" i="33" s="1"/>
  <c r="Q19" i="6"/>
  <c r="R19" i="6" s="1"/>
  <c r="Q23" i="6"/>
  <c r="R23" i="6" s="1"/>
  <c r="Q27" i="6"/>
  <c r="R27" i="6" s="1"/>
  <c r="Q31" i="6"/>
  <c r="R31" i="6" s="1"/>
  <c r="Q35" i="6"/>
  <c r="R35" i="6" s="1"/>
  <c r="Q39" i="6"/>
  <c r="R39" i="6" s="1"/>
  <c r="Q43" i="6"/>
  <c r="R43" i="6" s="1"/>
  <c r="Q47" i="6"/>
  <c r="R47" i="6" s="1"/>
  <c r="Q51" i="6"/>
  <c r="R51" i="6" s="1"/>
  <c r="Q55" i="6"/>
  <c r="R55" i="6" s="1"/>
  <c r="Q59" i="6"/>
  <c r="R59" i="6" s="1"/>
  <c r="D39" i="7"/>
  <c r="Q4" i="2"/>
  <c r="R4" i="2" s="1"/>
  <c r="J7" i="33" s="1"/>
  <c r="Q8" i="2"/>
  <c r="R8" i="2" s="1"/>
  <c r="J11" i="33" s="1"/>
  <c r="Q12" i="2"/>
  <c r="R12" i="2" s="1"/>
  <c r="J15" i="33" s="1"/>
  <c r="Q16" i="2"/>
  <c r="R16" i="2" s="1"/>
  <c r="J19" i="33" s="1"/>
  <c r="Q20" i="2"/>
  <c r="R20" i="2" s="1"/>
  <c r="Q24" i="2"/>
  <c r="R24" i="2" s="1"/>
  <c r="Q28" i="2"/>
  <c r="R28" i="2" s="1"/>
  <c r="Q32" i="2"/>
  <c r="R32" i="2" s="1"/>
  <c r="Q36" i="2"/>
  <c r="R36" i="2" s="1"/>
  <c r="Q40" i="2"/>
  <c r="R40" i="2" s="1"/>
  <c r="Q44" i="2"/>
  <c r="R44" i="2" s="1"/>
  <c r="Q48" i="2"/>
  <c r="R48" i="2" s="1"/>
  <c r="Q52" i="2"/>
  <c r="R52" i="2" s="1"/>
  <c r="Q56" i="2"/>
  <c r="R56" i="2" s="1"/>
  <c r="Q60" i="2"/>
  <c r="R60" i="2" s="1"/>
  <c r="Q4" i="5"/>
  <c r="R4" i="5" s="1"/>
  <c r="G7" i="33" s="1"/>
  <c r="Q8" i="5"/>
  <c r="R8" i="5" s="1"/>
  <c r="G11" i="33" s="1"/>
  <c r="Q12" i="5"/>
  <c r="R12" i="5" s="1"/>
  <c r="G15" i="33" s="1"/>
  <c r="Q16" i="5"/>
  <c r="R16" i="5" s="1"/>
  <c r="G19" i="33" s="1"/>
  <c r="Q20" i="5"/>
  <c r="R20" i="5" s="1"/>
  <c r="Q24" i="5"/>
  <c r="R24" i="5" s="1"/>
  <c r="Q28" i="5"/>
  <c r="R28" i="5" s="1"/>
  <c r="Q32" i="5"/>
  <c r="R32" i="5" s="1"/>
  <c r="Q36" i="5"/>
  <c r="R36" i="5" s="1"/>
  <c r="Q40" i="5"/>
  <c r="R40" i="5" s="1"/>
  <c r="Q44" i="5"/>
  <c r="R44" i="5" s="1"/>
  <c r="Q48" i="5"/>
  <c r="R48" i="5" s="1"/>
  <c r="Q52" i="5"/>
  <c r="R52" i="5" s="1"/>
  <c r="Q56" i="5"/>
  <c r="R56" i="5" s="1"/>
  <c r="Q60" i="5"/>
  <c r="R60" i="5" s="1"/>
  <c r="Q5" i="7"/>
  <c r="R5" i="7" s="1"/>
  <c r="I8" i="33" s="1"/>
  <c r="Q9" i="7"/>
  <c r="R9" i="7" s="1"/>
  <c r="I12" i="33" s="1"/>
  <c r="Q13" i="7"/>
  <c r="R13" i="7" s="1"/>
  <c r="I16" i="33" s="1"/>
  <c r="Q17" i="7"/>
  <c r="R17" i="7" s="1"/>
  <c r="I20" i="33" s="1"/>
  <c r="Q21" i="7"/>
  <c r="R21" i="7" s="1"/>
  <c r="Q25" i="7"/>
  <c r="R25" i="7" s="1"/>
  <c r="Q29" i="7"/>
  <c r="R29" i="7" s="1"/>
  <c r="Q33" i="7"/>
  <c r="R33" i="7" s="1"/>
  <c r="Q37" i="7"/>
  <c r="R37" i="7" s="1"/>
  <c r="Q41" i="7"/>
  <c r="R41" i="7" s="1"/>
  <c r="Q45" i="7"/>
  <c r="R45" i="7" s="1"/>
  <c r="Q49" i="7"/>
  <c r="R49" i="7" s="1"/>
  <c r="Q53" i="7"/>
  <c r="R53" i="7" s="1"/>
  <c r="Q57" i="7"/>
  <c r="R57" i="7" s="1"/>
  <c r="Q61" i="7"/>
  <c r="R61" i="7" s="1"/>
  <c r="Q6" i="6"/>
  <c r="R6" i="6" s="1"/>
  <c r="H9" i="33" s="1"/>
  <c r="Q10" i="6"/>
  <c r="R10" i="6" s="1"/>
  <c r="H13" i="33" s="1"/>
  <c r="Q14" i="6"/>
  <c r="R14" i="6" s="1"/>
  <c r="H17" i="33" s="1"/>
  <c r="Q18" i="6"/>
  <c r="R18" i="6" s="1"/>
  <c r="H21" i="33" s="1"/>
  <c r="Q22" i="6"/>
  <c r="R22" i="6" s="1"/>
  <c r="Q26" i="6"/>
  <c r="R26" i="6" s="1"/>
  <c r="Q30" i="6"/>
  <c r="R30" i="6" s="1"/>
  <c r="Q34" i="6"/>
  <c r="R34" i="6" s="1"/>
  <c r="Q38" i="6"/>
  <c r="R38" i="6" s="1"/>
  <c r="Q42" i="6"/>
  <c r="R42" i="6" s="1"/>
  <c r="Q46" i="6"/>
  <c r="R46" i="6" s="1"/>
  <c r="Q50" i="6"/>
  <c r="R50" i="6" s="1"/>
  <c r="Q54" i="6"/>
  <c r="R54" i="6" s="1"/>
  <c r="Q58" i="6"/>
  <c r="R58" i="6" s="1"/>
  <c r="Q7" i="2"/>
  <c r="Q11" i="2"/>
  <c r="R11" i="2" s="1"/>
  <c r="J14" i="33" s="1"/>
  <c r="Q15" i="2"/>
  <c r="R15" i="2" s="1"/>
  <c r="J18" i="33" s="1"/>
  <c r="Q19" i="2"/>
  <c r="R19" i="2" s="1"/>
  <c r="Q23" i="2"/>
  <c r="R23" i="2" s="1"/>
  <c r="Q27" i="2"/>
  <c r="R27" i="2" s="1"/>
  <c r="Q31" i="2"/>
  <c r="R31" i="2" s="1"/>
  <c r="Q35" i="2"/>
  <c r="R35" i="2" s="1"/>
  <c r="Q39" i="2"/>
  <c r="R39" i="2" s="1"/>
  <c r="Q43" i="2"/>
  <c r="R43" i="2" s="1"/>
  <c r="Q47" i="2"/>
  <c r="R47" i="2" s="1"/>
  <c r="Q51" i="2"/>
  <c r="R51" i="2" s="1"/>
  <c r="Q55" i="2"/>
  <c r="R55" i="2" s="1"/>
  <c r="Q59" i="2"/>
  <c r="R59" i="2" s="1"/>
  <c r="Q7" i="5"/>
  <c r="Q19" i="5"/>
  <c r="R19" i="5" s="1"/>
  <c r="Q23" i="5"/>
  <c r="R23" i="5" s="1"/>
  <c r="Q27" i="5"/>
  <c r="R27" i="5" s="1"/>
  <c r="Q31" i="5"/>
  <c r="R31" i="5" s="1"/>
  <c r="Q35" i="5"/>
  <c r="R35" i="5" s="1"/>
  <c r="Q39" i="5"/>
  <c r="R39" i="5" s="1"/>
  <c r="Q43" i="5"/>
  <c r="R43" i="5" s="1"/>
  <c r="Q47" i="5"/>
  <c r="R47" i="5" s="1"/>
  <c r="Q59" i="5"/>
  <c r="R59" i="5" s="1"/>
  <c r="D39" i="6"/>
  <c r="Q4" i="7"/>
  <c r="R4" i="7" s="1"/>
  <c r="I7" i="33" s="1"/>
  <c r="Q8" i="7"/>
  <c r="R8" i="7" s="1"/>
  <c r="I11" i="33" s="1"/>
  <c r="Q12" i="7"/>
  <c r="R12" i="7" s="1"/>
  <c r="I15" i="33" s="1"/>
  <c r="Q16" i="7"/>
  <c r="R16" i="7" s="1"/>
  <c r="I19" i="33" s="1"/>
  <c r="Q20" i="7"/>
  <c r="R20" i="7" s="1"/>
  <c r="Q24" i="7"/>
  <c r="R24" i="7" s="1"/>
  <c r="Q28" i="7"/>
  <c r="R28" i="7" s="1"/>
  <c r="Q32" i="7"/>
  <c r="R32" i="7" s="1"/>
  <c r="Q36" i="7"/>
  <c r="R36" i="7" s="1"/>
  <c r="Q40" i="7"/>
  <c r="R40" i="7" s="1"/>
  <c r="Q44" i="7"/>
  <c r="R44" i="7" s="1"/>
  <c r="Q48" i="7"/>
  <c r="R48" i="7" s="1"/>
  <c r="Q52" i="7"/>
  <c r="R52" i="7" s="1"/>
  <c r="Q56" i="7"/>
  <c r="R56" i="7" s="1"/>
  <c r="Q60" i="7"/>
  <c r="R60" i="7" s="1"/>
  <c r="Q11" i="5"/>
  <c r="R11" i="5" s="1"/>
  <c r="G14" i="33" s="1"/>
  <c r="Q15" i="5"/>
  <c r="R15" i="5" s="1"/>
  <c r="G18" i="33" s="1"/>
  <c r="Q51" i="5"/>
  <c r="R51" i="5" s="1"/>
  <c r="Q55" i="5"/>
  <c r="R55" i="5" s="1"/>
  <c r="Q5" i="6"/>
  <c r="R5" i="6" s="1"/>
  <c r="H8" i="33" s="1"/>
  <c r="Q9" i="6"/>
  <c r="Q13" i="6"/>
  <c r="R13" i="6" s="1"/>
  <c r="H16" i="33" s="1"/>
  <c r="Q17" i="6"/>
  <c r="R17" i="6" s="1"/>
  <c r="H20" i="33" s="1"/>
  <c r="Q21" i="6"/>
  <c r="R21" i="6" s="1"/>
  <c r="Q25" i="6"/>
  <c r="R25" i="6" s="1"/>
  <c r="Q29" i="6"/>
  <c r="R29" i="6" s="1"/>
  <c r="Q33" i="6"/>
  <c r="R33" i="6" s="1"/>
  <c r="Q37" i="6"/>
  <c r="R37" i="6" s="1"/>
  <c r="Q41" i="6"/>
  <c r="R41" i="6" s="1"/>
  <c r="Q45" i="6"/>
  <c r="R45" i="6" s="1"/>
  <c r="Q49" i="6"/>
  <c r="R49" i="6" s="1"/>
  <c r="Q53" i="6"/>
  <c r="R53" i="6" s="1"/>
  <c r="Q57" i="6"/>
  <c r="R57" i="6" s="1"/>
  <c r="Q61" i="6"/>
  <c r="R61" i="6" s="1"/>
  <c r="Q6" i="2"/>
  <c r="R6" i="2" s="1"/>
  <c r="J9" i="33" s="1"/>
  <c r="Q10" i="2"/>
  <c r="R10" i="2" s="1"/>
  <c r="J13" i="33" s="1"/>
  <c r="Q14" i="2"/>
  <c r="R14" i="2" s="1"/>
  <c r="J17" i="33" s="1"/>
  <c r="Q18" i="2"/>
  <c r="R18" i="2" s="1"/>
  <c r="J21" i="33" s="1"/>
  <c r="Q22" i="2"/>
  <c r="R22" i="2" s="1"/>
  <c r="Q26" i="2"/>
  <c r="R26" i="2" s="1"/>
  <c r="Q30" i="2"/>
  <c r="R30" i="2" s="1"/>
  <c r="Q34" i="2"/>
  <c r="R34" i="2" s="1"/>
  <c r="Q38" i="2"/>
  <c r="R38" i="2" s="1"/>
  <c r="Q42" i="2"/>
  <c r="R42" i="2" s="1"/>
  <c r="Q46" i="2"/>
  <c r="R46" i="2" s="1"/>
  <c r="Q50" i="2"/>
  <c r="R50" i="2" s="1"/>
  <c r="Q54" i="2"/>
  <c r="R54" i="2" s="1"/>
  <c r="Q58" i="2"/>
  <c r="R58" i="2" s="1"/>
  <c r="Q62" i="2"/>
  <c r="R62" i="2" s="1"/>
  <c r="D19" i="29"/>
  <c r="G33" i="29" s="1"/>
  <c r="M3" i="27"/>
  <c r="G8" i="27" s="1"/>
  <c r="Q8" i="3"/>
  <c r="R8" i="3" s="1"/>
  <c r="Q12" i="3"/>
  <c r="R12" i="3" s="1"/>
  <c r="Q16" i="3"/>
  <c r="R16" i="3" s="1"/>
  <c r="Q20" i="3"/>
  <c r="R20" i="3" s="1"/>
  <c r="Q24" i="3"/>
  <c r="R24" i="3" s="1"/>
  <c r="Q28" i="3"/>
  <c r="R28" i="3" s="1"/>
  <c r="Q32" i="3"/>
  <c r="R32" i="3" s="1"/>
  <c r="Q36" i="3"/>
  <c r="R36" i="3" s="1"/>
  <c r="Q40" i="3"/>
  <c r="R40" i="3" s="1"/>
  <c r="Q44" i="3"/>
  <c r="R44" i="3" s="1"/>
  <c r="Q48" i="3"/>
  <c r="R48" i="3" s="1"/>
  <c r="Q52" i="3"/>
  <c r="R52" i="3" s="1"/>
  <c r="Q56" i="3"/>
  <c r="R56" i="3" s="1"/>
  <c r="Q60" i="3"/>
  <c r="R60" i="3" s="1"/>
  <c r="N3" i="27"/>
  <c r="D20" i="29"/>
  <c r="G42" i="29" s="1"/>
  <c r="D18" i="29"/>
  <c r="G24" i="29" s="1"/>
  <c r="Q4" i="29"/>
  <c r="R4" i="29" s="1"/>
  <c r="Q8" i="29"/>
  <c r="R8" i="29" s="1"/>
  <c r="Q12" i="29"/>
  <c r="R12" i="29" s="1"/>
  <c r="Q16" i="29"/>
  <c r="R16" i="29" s="1"/>
  <c r="D47" i="29"/>
  <c r="G37" i="29" s="1"/>
  <c r="Q37" i="29"/>
  <c r="R37" i="29" s="1"/>
  <c r="Q41" i="29"/>
  <c r="R41" i="29" s="1"/>
  <c r="Q45" i="29"/>
  <c r="R45" i="29" s="1"/>
  <c r="Q6" i="4"/>
  <c r="R6" i="4" s="1"/>
  <c r="Q10" i="4"/>
  <c r="R10" i="4" s="1"/>
  <c r="Q14" i="4"/>
  <c r="R14" i="4" s="1"/>
  <c r="Q18" i="4"/>
  <c r="R18" i="4" s="1"/>
  <c r="Q22" i="4"/>
  <c r="R22" i="4" s="1"/>
  <c r="Q26" i="4"/>
  <c r="R26" i="4" s="1"/>
  <c r="Q30" i="4"/>
  <c r="R30" i="4" s="1"/>
  <c r="Q34" i="4"/>
  <c r="R34" i="4" s="1"/>
  <c r="Q38" i="4"/>
  <c r="R38" i="4" s="1"/>
  <c r="Q42" i="4"/>
  <c r="R42" i="4" s="1"/>
  <c r="Q46" i="4"/>
  <c r="R46" i="4" s="1"/>
  <c r="Q50" i="4"/>
  <c r="R50" i="4" s="1"/>
  <c r="Q54" i="4"/>
  <c r="R54" i="4" s="1"/>
  <c r="Q58" i="4"/>
  <c r="R58" i="4" s="1"/>
  <c r="Q62" i="4"/>
  <c r="R62" i="4" s="1"/>
  <c r="Q51" i="27"/>
  <c r="R51" i="27" s="1"/>
  <c r="Q55" i="27"/>
  <c r="R55" i="27" s="1"/>
  <c r="Q59" i="27"/>
  <c r="R59" i="27" s="1"/>
  <c r="M3" i="29"/>
  <c r="G8" i="29" s="1"/>
  <c r="Q7" i="29"/>
  <c r="Q11" i="29"/>
  <c r="R11" i="29" s="1"/>
  <c r="Q15" i="29"/>
  <c r="R15" i="29" s="1"/>
  <c r="D27" i="29"/>
  <c r="G43" i="29" s="1"/>
  <c r="Q36" i="29"/>
  <c r="R36" i="29" s="1"/>
  <c r="Q40" i="29"/>
  <c r="R40" i="29" s="1"/>
  <c r="Q44" i="29"/>
  <c r="R44" i="29" s="1"/>
  <c r="Q48" i="29"/>
  <c r="R48" i="29" s="1"/>
  <c r="Q5" i="4"/>
  <c r="R5" i="4" s="1"/>
  <c r="Q9" i="4"/>
  <c r="R9" i="4" s="1"/>
  <c r="Q13" i="4"/>
  <c r="R13" i="4" s="1"/>
  <c r="Q17" i="4"/>
  <c r="R17" i="4" s="1"/>
  <c r="Q21" i="4"/>
  <c r="R21" i="4" s="1"/>
  <c r="Q25" i="4"/>
  <c r="R25" i="4" s="1"/>
  <c r="Q29" i="4"/>
  <c r="R29" i="4" s="1"/>
  <c r="Q33" i="4"/>
  <c r="R33" i="4" s="1"/>
  <c r="Q37" i="4"/>
  <c r="R37" i="4" s="1"/>
  <c r="Q41" i="4"/>
  <c r="R41" i="4" s="1"/>
  <c r="Q45" i="4"/>
  <c r="R45" i="4" s="1"/>
  <c r="Q49" i="4"/>
  <c r="R49" i="4" s="1"/>
  <c r="Q53" i="4"/>
  <c r="R53" i="4" s="1"/>
  <c r="Q57" i="4"/>
  <c r="R57" i="4" s="1"/>
  <c r="Q61" i="4"/>
  <c r="R61" i="4" s="1"/>
  <c r="D39" i="27"/>
  <c r="Q50" i="27"/>
  <c r="R50" i="27" s="1"/>
  <c r="Q54" i="27"/>
  <c r="R54" i="27" s="1"/>
  <c r="Q58" i="27"/>
  <c r="R58" i="27" s="1"/>
  <c r="Q62" i="27"/>
  <c r="R62" i="27" s="1"/>
  <c r="N3" i="29"/>
  <c r="Q19" i="29"/>
  <c r="R19" i="29" s="1"/>
  <c r="Q23" i="29"/>
  <c r="R23" i="29" s="1"/>
  <c r="Q27" i="29"/>
  <c r="R27" i="29" s="1"/>
  <c r="Q31" i="29"/>
  <c r="R31" i="29" s="1"/>
  <c r="Q52" i="29"/>
  <c r="R52" i="29" s="1"/>
  <c r="Q56" i="29"/>
  <c r="R56" i="29" s="1"/>
  <c r="Q60" i="29"/>
  <c r="R60" i="29" s="1"/>
  <c r="Q5" i="27"/>
  <c r="R5" i="27" s="1"/>
  <c r="Q9" i="27"/>
  <c r="Q13" i="27"/>
  <c r="R13" i="27" s="1"/>
  <c r="Q17" i="27"/>
  <c r="R17" i="27" s="1"/>
  <c r="Q21" i="27"/>
  <c r="R21" i="27" s="1"/>
  <c r="Q25" i="27"/>
  <c r="R25" i="27" s="1"/>
  <c r="Q29" i="27"/>
  <c r="R29" i="27" s="1"/>
  <c r="D20" i="27"/>
  <c r="G42" i="27" s="1"/>
  <c r="Q33" i="27"/>
  <c r="R33" i="27" s="1"/>
  <c r="Q37" i="27"/>
  <c r="R37" i="27" s="1"/>
  <c r="Q41" i="27"/>
  <c r="R41" i="27" s="1"/>
  <c r="Q45" i="27"/>
  <c r="R45" i="27" s="1"/>
  <c r="R7" i="23"/>
  <c r="D53" i="23" s="1"/>
  <c r="G29" i="23" s="1"/>
  <c r="Q4" i="27"/>
  <c r="Q6" i="29"/>
  <c r="R6" i="29" s="1"/>
  <c r="Q10" i="29"/>
  <c r="R10" i="29" s="1"/>
  <c r="Q14" i="29"/>
  <c r="R14" i="29" s="1"/>
  <c r="Q18" i="29"/>
  <c r="R18" i="29" s="1"/>
  <c r="Q35" i="29"/>
  <c r="R35" i="29" s="1"/>
  <c r="Q39" i="29"/>
  <c r="R39" i="29" s="1"/>
  <c r="Q43" i="29"/>
  <c r="R43" i="29" s="1"/>
  <c r="Q47" i="29"/>
  <c r="R47" i="29" s="1"/>
  <c r="Q8" i="4"/>
  <c r="R8" i="4" s="1"/>
  <c r="Q12" i="4"/>
  <c r="R12" i="4" s="1"/>
  <c r="Q16" i="4"/>
  <c r="R16" i="4" s="1"/>
  <c r="Q20" i="4"/>
  <c r="R20" i="4" s="1"/>
  <c r="Q24" i="4"/>
  <c r="R24" i="4" s="1"/>
  <c r="Q28" i="4"/>
  <c r="R28" i="4" s="1"/>
  <c r="Q32" i="4"/>
  <c r="R32" i="4" s="1"/>
  <c r="Q36" i="4"/>
  <c r="R36" i="4" s="1"/>
  <c r="Q40" i="4"/>
  <c r="R40" i="4" s="1"/>
  <c r="Q44" i="4"/>
  <c r="R44" i="4" s="1"/>
  <c r="Q48" i="4"/>
  <c r="R48" i="4" s="1"/>
  <c r="Q52" i="4"/>
  <c r="R52" i="4" s="1"/>
  <c r="Q56" i="4"/>
  <c r="R56" i="4" s="1"/>
  <c r="Q60" i="4"/>
  <c r="R60" i="4" s="1"/>
  <c r="Q49" i="27"/>
  <c r="R49" i="27" s="1"/>
  <c r="Q53" i="27"/>
  <c r="R53" i="27" s="1"/>
  <c r="Q57" i="27"/>
  <c r="R57" i="27" s="1"/>
  <c r="Q61" i="27"/>
  <c r="R61" i="27" s="1"/>
  <c r="D39" i="3"/>
  <c r="D39" i="29"/>
  <c r="Q22" i="29"/>
  <c r="R22" i="29" s="1"/>
  <c r="Q26" i="29"/>
  <c r="R26" i="29" s="1"/>
  <c r="Q30" i="29"/>
  <c r="R30" i="29" s="1"/>
  <c r="Q51" i="29"/>
  <c r="R51" i="29" s="1"/>
  <c r="Q55" i="29"/>
  <c r="R55" i="29" s="1"/>
  <c r="Q59" i="29"/>
  <c r="R59" i="29" s="1"/>
  <c r="Q8" i="27"/>
  <c r="R8" i="27" s="1"/>
  <c r="Q12" i="27"/>
  <c r="R12" i="27" s="1"/>
  <c r="Q16" i="27"/>
  <c r="R16" i="27" s="1"/>
  <c r="Q20" i="27"/>
  <c r="R20" i="27" s="1"/>
  <c r="Q24" i="27"/>
  <c r="R24" i="27" s="1"/>
  <c r="Q28" i="27"/>
  <c r="R28" i="27" s="1"/>
  <c r="Q32" i="27"/>
  <c r="R32" i="27" s="1"/>
  <c r="Q36" i="27"/>
  <c r="R36" i="27" s="1"/>
  <c r="Q40" i="27"/>
  <c r="R40" i="27" s="1"/>
  <c r="Q44" i="27"/>
  <c r="R44" i="27" s="1"/>
  <c r="Q48" i="27"/>
  <c r="R48" i="27" s="1"/>
  <c r="Q5" i="3"/>
  <c r="R5" i="3" s="1"/>
  <c r="Q9" i="3"/>
  <c r="R9" i="3" s="1"/>
  <c r="Q13" i="3"/>
  <c r="R13" i="3" s="1"/>
  <c r="Q17" i="3"/>
  <c r="R17" i="3" s="1"/>
  <c r="Q21" i="3"/>
  <c r="R21" i="3" s="1"/>
  <c r="Q25" i="3"/>
  <c r="R25" i="3" s="1"/>
  <c r="Q29" i="3"/>
  <c r="R29" i="3" s="1"/>
  <c r="Q33" i="3"/>
  <c r="R33" i="3" s="1"/>
  <c r="Q37" i="3"/>
  <c r="R37" i="3" s="1"/>
  <c r="Q41" i="3"/>
  <c r="R41" i="3" s="1"/>
  <c r="Q45" i="3"/>
  <c r="R45" i="3" s="1"/>
  <c r="Q49" i="3"/>
  <c r="R49" i="3" s="1"/>
  <c r="Q53" i="3"/>
  <c r="R53" i="3" s="1"/>
  <c r="Q57" i="3"/>
  <c r="R57" i="3" s="1"/>
  <c r="Q61" i="3"/>
  <c r="R61" i="3" s="1"/>
  <c r="Q4" i="4"/>
  <c r="R4" i="4" s="1"/>
  <c r="Q5" i="29"/>
  <c r="R5" i="29" s="1"/>
  <c r="Q9" i="29"/>
  <c r="Q13" i="29"/>
  <c r="R13" i="29" s="1"/>
  <c r="Q17" i="29"/>
  <c r="R17" i="29" s="1"/>
  <c r="Q34" i="29"/>
  <c r="R34" i="29" s="1"/>
  <c r="Q38" i="29"/>
  <c r="R38" i="29" s="1"/>
  <c r="Q42" i="29"/>
  <c r="R42" i="29" s="1"/>
  <c r="Q46" i="29"/>
  <c r="R46" i="29" s="1"/>
  <c r="Q7" i="4"/>
  <c r="Q11" i="4"/>
  <c r="R11" i="4" s="1"/>
  <c r="Q15" i="4"/>
  <c r="R15" i="4" s="1"/>
  <c r="Q19" i="4"/>
  <c r="R19" i="4" s="1"/>
  <c r="Q23" i="4"/>
  <c r="R23" i="4" s="1"/>
  <c r="Q27" i="4"/>
  <c r="R27" i="4" s="1"/>
  <c r="Q31" i="4"/>
  <c r="R31" i="4" s="1"/>
  <c r="Q35" i="4"/>
  <c r="R35" i="4" s="1"/>
  <c r="Q39" i="4"/>
  <c r="R39" i="4" s="1"/>
  <c r="Q43" i="4"/>
  <c r="R43" i="4" s="1"/>
  <c r="Q47" i="4"/>
  <c r="R47" i="4" s="1"/>
  <c r="Q51" i="4"/>
  <c r="R51" i="4" s="1"/>
  <c r="Q55" i="4"/>
  <c r="R55" i="4" s="1"/>
  <c r="Q59" i="4"/>
  <c r="R59" i="4" s="1"/>
  <c r="L3" i="27"/>
  <c r="G9" i="27" s="1"/>
  <c r="Q52" i="27"/>
  <c r="R52" i="27" s="1"/>
  <c r="Q56" i="27"/>
  <c r="R56" i="27" s="1"/>
  <c r="Q60" i="27"/>
  <c r="R60" i="27" s="1"/>
  <c r="P3" i="29"/>
  <c r="L3" i="29"/>
  <c r="G9" i="29" s="1"/>
  <c r="D19" i="27"/>
  <c r="G33" i="27" s="1"/>
  <c r="D21" i="27"/>
  <c r="G51" i="27" s="1"/>
  <c r="P3" i="27"/>
  <c r="G53" i="29"/>
  <c r="K3" i="29"/>
  <c r="K3" i="27"/>
  <c r="D18" i="27"/>
  <c r="G24" i="27" s="1"/>
  <c r="G53" i="27"/>
  <c r="D25" i="29"/>
  <c r="G25" i="29" s="1"/>
  <c r="D36" i="27"/>
  <c r="G44" i="29"/>
  <c r="G35" i="29"/>
  <c r="G37" i="27"/>
  <c r="G44" i="27"/>
  <c r="G36" i="27"/>
  <c r="D56" i="23"/>
  <c r="G56" i="23" s="1"/>
  <c r="D55" i="23"/>
  <c r="G47" i="23" s="1"/>
  <c r="D54" i="23"/>
  <c r="G38" i="23" s="1"/>
  <c r="D49" i="23"/>
  <c r="G55" i="23" s="1"/>
  <c r="D48" i="23"/>
  <c r="G46" i="23" s="1"/>
  <c r="D47" i="23"/>
  <c r="G37" i="23" s="1"/>
  <c r="D46" i="23"/>
  <c r="G54" i="23"/>
  <c r="G45" i="23"/>
  <c r="G35" i="23"/>
  <c r="D28" i="23"/>
  <c r="G52" i="23" s="1"/>
  <c r="D27" i="23"/>
  <c r="G43" i="23" s="1"/>
  <c r="D26" i="23"/>
  <c r="G34" i="23" s="1"/>
  <c r="D25" i="23"/>
  <c r="G25" i="23" s="1"/>
  <c r="D21" i="23"/>
  <c r="G51" i="23" s="1"/>
  <c r="D20" i="23"/>
  <c r="G42" i="23" s="1"/>
  <c r="D19" i="23"/>
  <c r="G33" i="23" s="1"/>
  <c r="D18" i="23"/>
  <c r="G24" i="23" s="1"/>
  <c r="Q3" i="23"/>
  <c r="P3" i="23"/>
  <c r="O3" i="23"/>
  <c r="N3" i="23"/>
  <c r="M3" i="23"/>
  <c r="G8" i="23" s="1"/>
  <c r="L3" i="23"/>
  <c r="G9" i="23" s="1"/>
  <c r="K3" i="23"/>
  <c r="D56" i="22"/>
  <c r="G56" i="22" s="1"/>
  <c r="D55" i="22"/>
  <c r="G47" i="22" s="1"/>
  <c r="D54" i="22"/>
  <c r="G38" i="22" s="1"/>
  <c r="D49" i="22"/>
  <c r="G55" i="22" s="1"/>
  <c r="D48" i="22"/>
  <c r="G46" i="22" s="1"/>
  <c r="D47" i="22"/>
  <c r="G37" i="22" s="1"/>
  <c r="D46" i="22"/>
  <c r="G53" i="22"/>
  <c r="G45" i="22"/>
  <c r="G27" i="22"/>
  <c r="D28" i="22"/>
  <c r="G52" i="22" s="1"/>
  <c r="D27" i="22"/>
  <c r="G43" i="22" s="1"/>
  <c r="D26" i="22"/>
  <c r="G34" i="22" s="1"/>
  <c r="D25" i="22"/>
  <c r="G25" i="22" s="1"/>
  <c r="D21" i="22"/>
  <c r="G51" i="22" s="1"/>
  <c r="D20" i="22"/>
  <c r="G42" i="22" s="1"/>
  <c r="D19" i="22"/>
  <c r="G33" i="22" s="1"/>
  <c r="D18" i="22"/>
  <c r="G24" i="22" s="1"/>
  <c r="Q3" i="22"/>
  <c r="P3" i="22"/>
  <c r="O3" i="22"/>
  <c r="N3" i="22"/>
  <c r="M3" i="22"/>
  <c r="G8" i="22" s="1"/>
  <c r="L3" i="22"/>
  <c r="G9" i="22" s="1"/>
  <c r="K3" i="22"/>
  <c r="D56" i="21"/>
  <c r="G56" i="21" s="1"/>
  <c r="D55" i="21"/>
  <c r="G47" i="21" s="1"/>
  <c r="D54" i="21"/>
  <c r="G38" i="21" s="1"/>
  <c r="D49" i="21"/>
  <c r="G55" i="21" s="1"/>
  <c r="D48" i="21"/>
  <c r="G46" i="21" s="1"/>
  <c r="D47" i="21"/>
  <c r="G37" i="21" s="1"/>
  <c r="D46" i="21"/>
  <c r="G53" i="21"/>
  <c r="G44" i="21"/>
  <c r="G35" i="21"/>
  <c r="D28" i="21"/>
  <c r="G52" i="21" s="1"/>
  <c r="D27" i="21"/>
  <c r="G43" i="21" s="1"/>
  <c r="D26" i="21"/>
  <c r="G34" i="21" s="1"/>
  <c r="D25" i="21"/>
  <c r="D21" i="21"/>
  <c r="G51" i="21" s="1"/>
  <c r="D20" i="21"/>
  <c r="G42" i="21" s="1"/>
  <c r="D19" i="21"/>
  <c r="G33" i="21" s="1"/>
  <c r="D18" i="21"/>
  <c r="G24" i="21" s="1"/>
  <c r="Q3" i="21"/>
  <c r="P3" i="21"/>
  <c r="O3" i="21"/>
  <c r="N3" i="21"/>
  <c r="M3" i="21"/>
  <c r="G8" i="21" s="1"/>
  <c r="L3" i="21"/>
  <c r="G9" i="21" s="1"/>
  <c r="K3" i="21"/>
  <c r="D56" i="20"/>
  <c r="G56" i="20" s="1"/>
  <c r="D55" i="20"/>
  <c r="G47" i="20" s="1"/>
  <c r="D54" i="20"/>
  <c r="G38" i="20" s="1"/>
  <c r="G29" i="20"/>
  <c r="D49" i="20"/>
  <c r="G55" i="20" s="1"/>
  <c r="D48" i="20"/>
  <c r="G46" i="20" s="1"/>
  <c r="D47" i="20"/>
  <c r="D46" i="20"/>
  <c r="G28" i="20" s="1"/>
  <c r="G54" i="20"/>
  <c r="G45" i="20"/>
  <c r="G35" i="20"/>
  <c r="D28" i="20"/>
  <c r="G52" i="20" s="1"/>
  <c r="D27" i="20"/>
  <c r="G43" i="20" s="1"/>
  <c r="D26" i="20"/>
  <c r="G34" i="20" s="1"/>
  <c r="D25" i="20"/>
  <c r="G25" i="20" s="1"/>
  <c r="D21" i="20"/>
  <c r="G51" i="20" s="1"/>
  <c r="D20" i="20"/>
  <c r="G42" i="20" s="1"/>
  <c r="D19" i="20"/>
  <c r="G33" i="20" s="1"/>
  <c r="D18" i="20"/>
  <c r="G24" i="20" s="1"/>
  <c r="R3" i="20"/>
  <c r="Q3" i="20"/>
  <c r="P3" i="20"/>
  <c r="O3" i="20"/>
  <c r="N3" i="20"/>
  <c r="M3" i="20"/>
  <c r="G8" i="20" s="1"/>
  <c r="L3" i="20"/>
  <c r="G9" i="20" s="1"/>
  <c r="K3" i="20"/>
  <c r="D56" i="19"/>
  <c r="G56" i="19" s="1"/>
  <c r="D55" i="19"/>
  <c r="G47" i="19" s="1"/>
  <c r="D54" i="19"/>
  <c r="G38" i="19" s="1"/>
  <c r="D49" i="19"/>
  <c r="G55" i="19" s="1"/>
  <c r="D48" i="19"/>
  <c r="G46" i="19" s="1"/>
  <c r="D47" i="19"/>
  <c r="G37" i="19" s="1"/>
  <c r="D46" i="19"/>
  <c r="G28" i="19" s="1"/>
  <c r="G53" i="19"/>
  <c r="G45" i="19"/>
  <c r="G35" i="19"/>
  <c r="D28" i="19"/>
  <c r="G52" i="19" s="1"/>
  <c r="D27" i="19"/>
  <c r="G43" i="19" s="1"/>
  <c r="D26" i="19"/>
  <c r="G34" i="19" s="1"/>
  <c r="D25" i="19"/>
  <c r="D21" i="19"/>
  <c r="G51" i="19" s="1"/>
  <c r="D20" i="19"/>
  <c r="G42" i="19" s="1"/>
  <c r="D19" i="19"/>
  <c r="G33" i="19" s="1"/>
  <c r="D18" i="19"/>
  <c r="Q3" i="19"/>
  <c r="P3" i="19"/>
  <c r="O3" i="19"/>
  <c r="N3" i="19"/>
  <c r="M3" i="19"/>
  <c r="G8" i="19" s="1"/>
  <c r="L3" i="19"/>
  <c r="G9" i="19" s="1"/>
  <c r="K3" i="19"/>
  <c r="D56" i="18"/>
  <c r="G56" i="18" s="1"/>
  <c r="D55" i="18"/>
  <c r="G47" i="18" s="1"/>
  <c r="D54" i="18"/>
  <c r="G38" i="18" s="1"/>
  <c r="D49" i="18"/>
  <c r="G55" i="18" s="1"/>
  <c r="D48" i="18"/>
  <c r="G46" i="18" s="1"/>
  <c r="D47" i="18"/>
  <c r="G37" i="18" s="1"/>
  <c r="D46" i="18"/>
  <c r="G28" i="18" s="1"/>
  <c r="G54" i="18"/>
  <c r="G45" i="18"/>
  <c r="G35" i="18"/>
  <c r="D28" i="18"/>
  <c r="G52" i="18" s="1"/>
  <c r="D27" i="18"/>
  <c r="G43" i="18" s="1"/>
  <c r="D26" i="18"/>
  <c r="G34" i="18" s="1"/>
  <c r="D25" i="18"/>
  <c r="G25" i="18" s="1"/>
  <c r="D21" i="18"/>
  <c r="G51" i="18" s="1"/>
  <c r="D20" i="18"/>
  <c r="G42" i="18" s="1"/>
  <c r="D19" i="18"/>
  <c r="G33" i="18" s="1"/>
  <c r="D18" i="18"/>
  <c r="G24" i="18" s="1"/>
  <c r="R3" i="18"/>
  <c r="Q3" i="18"/>
  <c r="P3" i="18"/>
  <c r="O3" i="18"/>
  <c r="N3" i="18"/>
  <c r="M3" i="18"/>
  <c r="G8" i="18" s="1"/>
  <c r="L3" i="18"/>
  <c r="G9" i="18" s="1"/>
  <c r="K3" i="18"/>
  <c r="D53" i="19" l="1"/>
  <c r="G29" i="19" s="1"/>
  <c r="F10" i="33"/>
  <c r="D53" i="17"/>
  <c r="D10" i="33"/>
  <c r="M22" i="24"/>
  <c r="E10" i="33"/>
  <c r="M14" i="24"/>
  <c r="R3" i="19"/>
  <c r="M16" i="24"/>
  <c r="D53" i="22"/>
  <c r="G29" i="22" s="1"/>
  <c r="R3" i="22"/>
  <c r="M30" i="24"/>
  <c r="M32" i="24"/>
  <c r="G10" i="27"/>
  <c r="G13" i="27" s="1"/>
  <c r="D53" i="21"/>
  <c r="G29" i="21" s="1"/>
  <c r="R7" i="7"/>
  <c r="M26" i="24" s="1"/>
  <c r="R7" i="5"/>
  <c r="R7" i="4"/>
  <c r="D53" i="4" s="1"/>
  <c r="G29" i="4" s="1"/>
  <c r="R7" i="3"/>
  <c r="D53" i="3" s="1"/>
  <c r="G29" i="3" s="1"/>
  <c r="R3" i="21"/>
  <c r="R9" i="6"/>
  <c r="H12" i="33" s="1"/>
  <c r="R9" i="29"/>
  <c r="R9" i="27"/>
  <c r="D50" i="29"/>
  <c r="G4" i="29" s="1"/>
  <c r="D56" i="27"/>
  <c r="G56" i="27" s="1"/>
  <c r="G57" i="27" s="1"/>
  <c r="D54" i="27"/>
  <c r="G38" i="27" s="1"/>
  <c r="G39" i="27" s="1"/>
  <c r="D29" i="27"/>
  <c r="G18" i="27" s="1"/>
  <c r="D54" i="29"/>
  <c r="G38" i="29" s="1"/>
  <c r="D55" i="27"/>
  <c r="G47" i="27" s="1"/>
  <c r="G48" i="27" s="1"/>
  <c r="Q3" i="29"/>
  <c r="D55" i="29"/>
  <c r="G47" i="29" s="1"/>
  <c r="G48" i="29" s="1"/>
  <c r="D50" i="27"/>
  <c r="G4" i="27" s="1"/>
  <c r="D56" i="29"/>
  <c r="G56" i="29" s="1"/>
  <c r="R7" i="27"/>
  <c r="R3" i="23"/>
  <c r="G10" i="29"/>
  <c r="G13" i="29" s="1"/>
  <c r="D22" i="29"/>
  <c r="G17" i="29" s="1"/>
  <c r="R7" i="2"/>
  <c r="R7" i="6"/>
  <c r="H10" i="33" s="1"/>
  <c r="R4" i="27"/>
  <c r="Q3" i="27"/>
  <c r="R7" i="29"/>
  <c r="G54" i="29"/>
  <c r="D36" i="29"/>
  <c r="D22" i="27"/>
  <c r="G17" i="27" s="1"/>
  <c r="D29" i="29"/>
  <c r="G18" i="29" s="1"/>
  <c r="D57" i="18"/>
  <c r="G20" i="18" s="1"/>
  <c r="D29" i="19"/>
  <c r="G18" i="19" s="1"/>
  <c r="D29" i="21"/>
  <c r="G18" i="21" s="1"/>
  <c r="D36" i="22"/>
  <c r="G36" i="21"/>
  <c r="G39" i="21" s="1"/>
  <c r="D36" i="18"/>
  <c r="D57" i="23"/>
  <c r="G20" i="23" s="1"/>
  <c r="G27" i="29"/>
  <c r="G36" i="29"/>
  <c r="D43" i="27"/>
  <c r="G3" i="27" s="1"/>
  <c r="G27" i="27"/>
  <c r="D36" i="19"/>
  <c r="D36" i="23"/>
  <c r="G36" i="23"/>
  <c r="G39" i="23" s="1"/>
  <c r="D50" i="23"/>
  <c r="G4" i="23" s="1"/>
  <c r="G53" i="18"/>
  <c r="G57" i="18" s="1"/>
  <c r="G54" i="22"/>
  <c r="G57" i="22" s="1"/>
  <c r="G10" i="23"/>
  <c r="G53" i="23"/>
  <c r="G57" i="23" s="1"/>
  <c r="D29" i="23"/>
  <c r="G18" i="23" s="1"/>
  <c r="D22" i="23"/>
  <c r="G17" i="23" s="1"/>
  <c r="G44" i="23"/>
  <c r="G48" i="23" s="1"/>
  <c r="G28" i="23"/>
  <c r="G10" i="22"/>
  <c r="D50" i="22"/>
  <c r="G4" i="22" s="1"/>
  <c r="D22" i="22"/>
  <c r="G17" i="22" s="1"/>
  <c r="G44" i="22"/>
  <c r="G48" i="22" s="1"/>
  <c r="G28" i="22"/>
  <c r="D29" i="22"/>
  <c r="G18" i="22" s="1"/>
  <c r="G35" i="22"/>
  <c r="D50" i="21"/>
  <c r="G4" i="21" s="1"/>
  <c r="G45" i="21"/>
  <c r="G48" i="21" s="1"/>
  <c r="D36" i="21"/>
  <c r="G10" i="21"/>
  <c r="G27" i="21"/>
  <c r="D22" i="21"/>
  <c r="G17" i="21" s="1"/>
  <c r="G25" i="21"/>
  <c r="G28" i="21"/>
  <c r="G54" i="21"/>
  <c r="G57" i="21" s="1"/>
  <c r="G10" i="20"/>
  <c r="D50" i="20"/>
  <c r="G4" i="20" s="1"/>
  <c r="D57" i="20"/>
  <c r="G20" i="20" s="1"/>
  <c r="D36" i="20"/>
  <c r="G53" i="20"/>
  <c r="G57" i="20" s="1"/>
  <c r="G27" i="20"/>
  <c r="G37" i="20"/>
  <c r="G44" i="20"/>
  <c r="G48" i="20" s="1"/>
  <c r="D22" i="20"/>
  <c r="G17" i="20" s="1"/>
  <c r="D29" i="20"/>
  <c r="G18" i="20" s="1"/>
  <c r="G36" i="20"/>
  <c r="G25" i="19"/>
  <c r="D22" i="19"/>
  <c r="G17" i="19" s="1"/>
  <c r="G54" i="19"/>
  <c r="G57" i="19" s="1"/>
  <c r="D57" i="19"/>
  <c r="G20" i="19" s="1"/>
  <c r="G10" i="19"/>
  <c r="D50" i="19"/>
  <c r="G4" i="19" s="1"/>
  <c r="G24" i="19"/>
  <c r="G44" i="19"/>
  <c r="G48" i="19" s="1"/>
  <c r="G36" i="19"/>
  <c r="G39" i="19" s="1"/>
  <c r="G36" i="18"/>
  <c r="G39" i="18" s="1"/>
  <c r="D50" i="18"/>
  <c r="G4" i="18" s="1"/>
  <c r="G10" i="18"/>
  <c r="D22" i="18"/>
  <c r="G17" i="18" s="1"/>
  <c r="G44" i="18"/>
  <c r="G48" i="18" s="1"/>
  <c r="D29" i="18"/>
  <c r="G18" i="18" s="1"/>
  <c r="D56" i="17"/>
  <c r="G56" i="17" s="1"/>
  <c r="D55" i="17"/>
  <c r="G47" i="17" s="1"/>
  <c r="D54" i="17"/>
  <c r="G38" i="17" s="1"/>
  <c r="G29" i="17"/>
  <c r="D49" i="17"/>
  <c r="G55" i="17" s="1"/>
  <c r="D48" i="17"/>
  <c r="G46" i="17" s="1"/>
  <c r="D47" i="17"/>
  <c r="G37" i="17" s="1"/>
  <c r="D46" i="17"/>
  <c r="G54" i="17"/>
  <c r="G45" i="17"/>
  <c r="G35" i="17"/>
  <c r="D28" i="17"/>
  <c r="G52" i="17" s="1"/>
  <c r="D27" i="17"/>
  <c r="G43" i="17" s="1"/>
  <c r="D26" i="17"/>
  <c r="G34" i="17" s="1"/>
  <c r="D25" i="17"/>
  <c r="G25" i="17" s="1"/>
  <c r="D21" i="17"/>
  <c r="G51" i="17" s="1"/>
  <c r="D20" i="17"/>
  <c r="G42" i="17" s="1"/>
  <c r="D19" i="17"/>
  <c r="G33" i="17" s="1"/>
  <c r="D18" i="17"/>
  <c r="G24" i="17" s="1"/>
  <c r="R3" i="17"/>
  <c r="Q3" i="17"/>
  <c r="P3" i="17"/>
  <c r="O3" i="17"/>
  <c r="N3" i="17"/>
  <c r="M3" i="17"/>
  <c r="G8" i="17" s="1"/>
  <c r="L3" i="17"/>
  <c r="G9" i="17" s="1"/>
  <c r="K3" i="17"/>
  <c r="D56" i="16"/>
  <c r="G56" i="16" s="1"/>
  <c r="D55" i="16"/>
  <c r="G47" i="16" s="1"/>
  <c r="D54" i="16"/>
  <c r="G38" i="16" s="1"/>
  <c r="G29" i="16"/>
  <c r="D49" i="16"/>
  <c r="G55" i="16" s="1"/>
  <c r="D48" i="16"/>
  <c r="G46" i="16" s="1"/>
  <c r="D47" i="16"/>
  <c r="G37" i="16" s="1"/>
  <c r="D46" i="16"/>
  <c r="G53" i="16"/>
  <c r="G44" i="16"/>
  <c r="D28" i="16"/>
  <c r="G52" i="16" s="1"/>
  <c r="D27" i="16"/>
  <c r="G43" i="16" s="1"/>
  <c r="D26" i="16"/>
  <c r="G34" i="16" s="1"/>
  <c r="D25" i="16"/>
  <c r="G25" i="16" s="1"/>
  <c r="D21" i="16"/>
  <c r="G51" i="16" s="1"/>
  <c r="D20" i="16"/>
  <c r="G42" i="16" s="1"/>
  <c r="D19" i="16"/>
  <c r="G33" i="16" s="1"/>
  <c r="D18" i="16"/>
  <c r="G24" i="16" s="1"/>
  <c r="R3" i="16"/>
  <c r="Q3" i="16"/>
  <c r="P3" i="16"/>
  <c r="O3" i="16"/>
  <c r="N3" i="16"/>
  <c r="M3" i="16"/>
  <c r="G8" i="16" s="1"/>
  <c r="L3" i="16"/>
  <c r="G9" i="16" s="1"/>
  <c r="K3" i="16"/>
  <c r="D56" i="7"/>
  <c r="G56" i="7" s="1"/>
  <c r="D55" i="7"/>
  <c r="G47" i="7" s="1"/>
  <c r="D54" i="7"/>
  <c r="G38" i="7" s="1"/>
  <c r="D49" i="7"/>
  <c r="G55" i="7" s="1"/>
  <c r="D48" i="7"/>
  <c r="G46" i="7" s="1"/>
  <c r="D47" i="7"/>
  <c r="G37" i="7" s="1"/>
  <c r="D46" i="7"/>
  <c r="G53" i="7"/>
  <c r="G44" i="7"/>
  <c r="G36" i="7"/>
  <c r="D28" i="7"/>
  <c r="G52" i="7" s="1"/>
  <c r="D27" i="7"/>
  <c r="G43" i="7" s="1"/>
  <c r="D26" i="7"/>
  <c r="G34" i="7" s="1"/>
  <c r="D25" i="7"/>
  <c r="D21" i="7"/>
  <c r="G51" i="7" s="1"/>
  <c r="D20" i="7"/>
  <c r="G42" i="7" s="1"/>
  <c r="D19" i="7"/>
  <c r="G33" i="7" s="1"/>
  <c r="D18" i="7"/>
  <c r="G24" i="7" s="1"/>
  <c r="Q3" i="7"/>
  <c r="P3" i="7"/>
  <c r="O3" i="7"/>
  <c r="N3" i="7"/>
  <c r="M3" i="7"/>
  <c r="G8" i="7" s="1"/>
  <c r="L3" i="7"/>
  <c r="G9" i="7" s="1"/>
  <c r="K3" i="7"/>
  <c r="D56" i="6"/>
  <c r="G56" i="6" s="1"/>
  <c r="D55" i="6"/>
  <c r="G47" i="6" s="1"/>
  <c r="D54" i="6"/>
  <c r="G38" i="6" s="1"/>
  <c r="D49" i="6"/>
  <c r="G55" i="6" s="1"/>
  <c r="D48" i="6"/>
  <c r="G46" i="6" s="1"/>
  <c r="D47" i="6"/>
  <c r="D46" i="6"/>
  <c r="G28" i="6" s="1"/>
  <c r="G53" i="6"/>
  <c r="G44" i="6"/>
  <c r="G36" i="6"/>
  <c r="D28" i="6"/>
  <c r="G52" i="6" s="1"/>
  <c r="D27" i="6"/>
  <c r="G43" i="6" s="1"/>
  <c r="D26" i="6"/>
  <c r="G34" i="6" s="1"/>
  <c r="D25" i="6"/>
  <c r="D21" i="6"/>
  <c r="G51" i="6" s="1"/>
  <c r="D20" i="6"/>
  <c r="G42" i="6" s="1"/>
  <c r="D19" i="6"/>
  <c r="G33" i="6" s="1"/>
  <c r="D18" i="6"/>
  <c r="Q3" i="6"/>
  <c r="P3" i="6"/>
  <c r="O3" i="6"/>
  <c r="N3" i="6"/>
  <c r="M3" i="6"/>
  <c r="G8" i="6" s="1"/>
  <c r="L3" i="6"/>
  <c r="G9" i="6" s="1"/>
  <c r="K3" i="6"/>
  <c r="D56" i="5"/>
  <c r="G56" i="5" s="1"/>
  <c r="D55" i="5"/>
  <c r="G47" i="5" s="1"/>
  <c r="D54" i="5"/>
  <c r="G38" i="5" s="1"/>
  <c r="D49" i="5"/>
  <c r="G55" i="5" s="1"/>
  <c r="D48" i="5"/>
  <c r="G46" i="5" s="1"/>
  <c r="D47" i="5"/>
  <c r="D46" i="5"/>
  <c r="G28" i="5" s="1"/>
  <c r="G53" i="5"/>
  <c r="G44" i="5"/>
  <c r="G36" i="5"/>
  <c r="G27" i="5"/>
  <c r="D28" i="5"/>
  <c r="G52" i="5" s="1"/>
  <c r="D27" i="5"/>
  <c r="G43" i="5" s="1"/>
  <c r="D26" i="5"/>
  <c r="G34" i="5" s="1"/>
  <c r="D25" i="5"/>
  <c r="D21" i="5"/>
  <c r="G51" i="5" s="1"/>
  <c r="D20" i="5"/>
  <c r="G42" i="5" s="1"/>
  <c r="D19" i="5"/>
  <c r="G33" i="5" s="1"/>
  <c r="D18" i="5"/>
  <c r="G24" i="5" s="1"/>
  <c r="R3" i="5"/>
  <c r="Q3" i="5"/>
  <c r="P3" i="5"/>
  <c r="O3" i="5"/>
  <c r="N3" i="5"/>
  <c r="M3" i="5"/>
  <c r="G8" i="5" s="1"/>
  <c r="L3" i="5"/>
  <c r="G9" i="5" s="1"/>
  <c r="K3" i="5"/>
  <c r="D56" i="4"/>
  <c r="G56" i="4" s="1"/>
  <c r="D55" i="4"/>
  <c r="G47" i="4" s="1"/>
  <c r="D54" i="4"/>
  <c r="G38" i="4" s="1"/>
  <c r="D49" i="4"/>
  <c r="G55" i="4" s="1"/>
  <c r="D48" i="4"/>
  <c r="G46" i="4" s="1"/>
  <c r="D47" i="4"/>
  <c r="D46" i="4"/>
  <c r="G28" i="4" s="1"/>
  <c r="G54" i="4"/>
  <c r="G45" i="4"/>
  <c r="G35" i="4"/>
  <c r="D28" i="4"/>
  <c r="G52" i="4" s="1"/>
  <c r="D27" i="4"/>
  <c r="G43" i="4" s="1"/>
  <c r="D26" i="4"/>
  <c r="G34" i="4" s="1"/>
  <c r="D25" i="4"/>
  <c r="G25" i="4" s="1"/>
  <c r="D21" i="4"/>
  <c r="G51" i="4" s="1"/>
  <c r="D20" i="4"/>
  <c r="G42" i="4" s="1"/>
  <c r="D19" i="4"/>
  <c r="G33" i="4" s="1"/>
  <c r="D18" i="4"/>
  <c r="G24" i="4" s="1"/>
  <c r="Q3" i="4"/>
  <c r="P3" i="4"/>
  <c r="O3" i="4"/>
  <c r="N3" i="4"/>
  <c r="M3" i="4"/>
  <c r="G8" i="4" s="1"/>
  <c r="L3" i="4"/>
  <c r="G9" i="4" s="1"/>
  <c r="K3" i="4"/>
  <c r="D56" i="3"/>
  <c r="G56" i="3" s="1"/>
  <c r="D55" i="3"/>
  <c r="G47" i="3" s="1"/>
  <c r="D54" i="3"/>
  <c r="G38" i="3" s="1"/>
  <c r="D49" i="3"/>
  <c r="G55" i="3" s="1"/>
  <c r="D48" i="3"/>
  <c r="G46" i="3" s="1"/>
  <c r="D47" i="3"/>
  <c r="D46" i="3"/>
  <c r="G28" i="3" s="1"/>
  <c r="G54" i="3"/>
  <c r="G45" i="3"/>
  <c r="G35" i="3"/>
  <c r="D28" i="3"/>
  <c r="G52" i="3" s="1"/>
  <c r="D27" i="3"/>
  <c r="G43" i="3" s="1"/>
  <c r="D26" i="3"/>
  <c r="G34" i="3" s="1"/>
  <c r="D25" i="3"/>
  <c r="G25" i="3" s="1"/>
  <c r="D21" i="3"/>
  <c r="G51" i="3" s="1"/>
  <c r="D20" i="3"/>
  <c r="G42" i="3" s="1"/>
  <c r="D19" i="3"/>
  <c r="G33" i="3" s="1"/>
  <c r="D18" i="3"/>
  <c r="G24" i="3" s="1"/>
  <c r="R3" i="3"/>
  <c r="Q3" i="3"/>
  <c r="P3" i="3"/>
  <c r="O3" i="3"/>
  <c r="N3" i="3"/>
  <c r="M3" i="3"/>
  <c r="G8" i="3" s="1"/>
  <c r="L3" i="3"/>
  <c r="G9" i="3" s="1"/>
  <c r="K3" i="3"/>
  <c r="D53" i="2" l="1"/>
  <c r="J10" i="33"/>
  <c r="M10" i="24"/>
  <c r="G10" i="33"/>
  <c r="D53" i="5"/>
  <c r="G29" i="5" s="1"/>
  <c r="R3" i="7"/>
  <c r="I10" i="33"/>
  <c r="D57" i="22"/>
  <c r="G20" i="22" s="1"/>
  <c r="G21" i="22" s="1"/>
  <c r="D53" i="6"/>
  <c r="G29" i="6" s="1"/>
  <c r="M18" i="24"/>
  <c r="M20" i="24"/>
  <c r="M12" i="24"/>
  <c r="M34" i="24"/>
  <c r="M28" i="24"/>
  <c r="R3" i="4"/>
  <c r="D57" i="21"/>
  <c r="G20" i="21" s="1"/>
  <c r="G21" i="21" s="1"/>
  <c r="D53" i="7"/>
  <c r="G29" i="7" s="1"/>
  <c r="R3" i="29"/>
  <c r="G57" i="29"/>
  <c r="G39" i="29"/>
  <c r="G5" i="27"/>
  <c r="D53" i="29"/>
  <c r="R3" i="6"/>
  <c r="D53" i="27"/>
  <c r="R3" i="27"/>
  <c r="D50" i="17"/>
  <c r="G4" i="17" s="1"/>
  <c r="D57" i="3"/>
  <c r="G20" i="3" s="1"/>
  <c r="G30" i="22"/>
  <c r="D43" i="29"/>
  <c r="G3" i="29" s="1"/>
  <c r="G5" i="29" s="1"/>
  <c r="D57" i="6"/>
  <c r="G20" i="6" s="1"/>
  <c r="G35" i="5"/>
  <c r="G30" i="20"/>
  <c r="G21" i="23"/>
  <c r="G39" i="20"/>
  <c r="G35" i="6"/>
  <c r="D29" i="5"/>
  <c r="G18" i="5" s="1"/>
  <c r="G13" i="19"/>
  <c r="G13" i="23"/>
  <c r="G21" i="19"/>
  <c r="D50" i="3"/>
  <c r="G4" i="3" s="1"/>
  <c r="G13" i="18"/>
  <c r="G13" i="21"/>
  <c r="G13" i="22"/>
  <c r="G45" i="5"/>
  <c r="G48" i="5" s="1"/>
  <c r="G35" i="7"/>
  <c r="G39" i="7" s="1"/>
  <c r="G13" i="20"/>
  <c r="D50" i="16"/>
  <c r="G4" i="16" s="1"/>
  <c r="D50" i="5"/>
  <c r="G4" i="5" s="1"/>
  <c r="G54" i="6"/>
  <c r="G57" i="6" s="1"/>
  <c r="G27" i="23"/>
  <c r="G30" i="23" s="1"/>
  <c r="D43" i="23"/>
  <c r="G3" i="23" s="1"/>
  <c r="G5" i="23" s="1"/>
  <c r="G36" i="22"/>
  <c r="G39" i="22" s="1"/>
  <c r="D43" i="22"/>
  <c r="G3" i="22" s="1"/>
  <c r="G5" i="22" s="1"/>
  <c r="G30" i="21"/>
  <c r="D43" i="21"/>
  <c r="G3" i="21" s="1"/>
  <c r="G5" i="21" s="1"/>
  <c r="G21" i="20"/>
  <c r="D43" i="20"/>
  <c r="G3" i="20" s="1"/>
  <c r="G5" i="20" s="1"/>
  <c r="G27" i="19"/>
  <c r="G30" i="19" s="1"/>
  <c r="D43" i="19"/>
  <c r="G3" i="19" s="1"/>
  <c r="G5" i="19" s="1"/>
  <c r="G27" i="18"/>
  <c r="G30" i="18" s="1"/>
  <c r="D43" i="18"/>
  <c r="G3" i="18" s="1"/>
  <c r="G5" i="18" s="1"/>
  <c r="G21" i="18"/>
  <c r="D36" i="17"/>
  <c r="G53" i="17"/>
  <c r="G57" i="17" s="1"/>
  <c r="D57" i="17"/>
  <c r="G20" i="17" s="1"/>
  <c r="G10" i="17"/>
  <c r="D22" i="17"/>
  <c r="G17" i="17" s="1"/>
  <c r="G44" i="17"/>
  <c r="G48" i="17" s="1"/>
  <c r="G28" i="17"/>
  <c r="D29" i="17"/>
  <c r="G18" i="17" s="1"/>
  <c r="G36" i="17"/>
  <c r="G39" i="17" s="1"/>
  <c r="G45" i="16"/>
  <c r="G48" i="16" s="1"/>
  <c r="D57" i="16"/>
  <c r="G20" i="16" s="1"/>
  <c r="G10" i="16"/>
  <c r="G54" i="16"/>
  <c r="G57" i="16" s="1"/>
  <c r="D36" i="16"/>
  <c r="G27" i="16"/>
  <c r="D22" i="16"/>
  <c r="G17" i="16" s="1"/>
  <c r="G28" i="16"/>
  <c r="D29" i="16"/>
  <c r="G18" i="16" s="1"/>
  <c r="G36" i="16"/>
  <c r="G35" i="16"/>
  <c r="G45" i="7"/>
  <c r="G48" i="7" s="1"/>
  <c r="D29" i="7"/>
  <c r="G18" i="7" s="1"/>
  <c r="G54" i="7"/>
  <c r="G57" i="7" s="1"/>
  <c r="G25" i="7"/>
  <c r="D57" i="7"/>
  <c r="G20" i="7" s="1"/>
  <c r="D50" i="7"/>
  <c r="G4" i="7" s="1"/>
  <c r="G10" i="7"/>
  <c r="D36" i="7"/>
  <c r="G27" i="7"/>
  <c r="D22" i="7"/>
  <c r="G17" i="7" s="1"/>
  <c r="G28" i="7"/>
  <c r="G10" i="6"/>
  <c r="D36" i="6"/>
  <c r="G45" i="6"/>
  <c r="G48" i="6" s="1"/>
  <c r="D29" i="6"/>
  <c r="G18" i="6" s="1"/>
  <c r="G25" i="6"/>
  <c r="D50" i="6"/>
  <c r="G4" i="6" s="1"/>
  <c r="D22" i="6"/>
  <c r="G17" i="6" s="1"/>
  <c r="G27" i="6"/>
  <c r="G37" i="6"/>
  <c r="G24" i="6"/>
  <c r="D36" i="5"/>
  <c r="G10" i="5"/>
  <c r="G54" i="5"/>
  <c r="G57" i="5" s="1"/>
  <c r="G25" i="5"/>
  <c r="G37" i="5"/>
  <c r="D22" i="5"/>
  <c r="G17" i="5" s="1"/>
  <c r="G10" i="4"/>
  <c r="D50" i="4"/>
  <c r="G4" i="4" s="1"/>
  <c r="D57" i="4"/>
  <c r="G20" i="4" s="1"/>
  <c r="D36" i="4"/>
  <c r="G53" i="4"/>
  <c r="G57" i="4" s="1"/>
  <c r="G27" i="4"/>
  <c r="G37" i="4"/>
  <c r="D22" i="4"/>
  <c r="G17" i="4" s="1"/>
  <c r="D29" i="4"/>
  <c r="G18" i="4" s="1"/>
  <c r="G36" i="4"/>
  <c r="G44" i="4"/>
  <c r="G48" i="4" s="1"/>
  <c r="D36" i="3"/>
  <c r="G53" i="3"/>
  <c r="G57" i="3" s="1"/>
  <c r="G27" i="3"/>
  <c r="G30" i="3" s="1"/>
  <c r="G10" i="3"/>
  <c r="G37" i="3"/>
  <c r="D22" i="3"/>
  <c r="G17" i="3" s="1"/>
  <c r="D29" i="3"/>
  <c r="G18" i="3" s="1"/>
  <c r="G44" i="3"/>
  <c r="G48" i="3" s="1"/>
  <c r="G36" i="3"/>
  <c r="D49" i="2"/>
  <c r="D48" i="2"/>
  <c r="D47" i="2"/>
  <c r="D57" i="5" l="1"/>
  <c r="G20" i="5" s="1"/>
  <c r="G21" i="5" s="1"/>
  <c r="G60" i="29"/>
  <c r="D57" i="29"/>
  <c r="G20" i="29" s="1"/>
  <c r="G21" i="29" s="1"/>
  <c r="G29" i="29"/>
  <c r="G30" i="29" s="1"/>
  <c r="G29" i="27"/>
  <c r="G30" i="27" s="1"/>
  <c r="D57" i="27"/>
  <c r="G20" i="27" s="1"/>
  <c r="G21" i="27" s="1"/>
  <c r="G39" i="5"/>
  <c r="G30" i="5"/>
  <c r="G39" i="6"/>
  <c r="G13" i="4"/>
  <c r="G30" i="4"/>
  <c r="G13" i="16"/>
  <c r="G13" i="3"/>
  <c r="G13" i="5"/>
  <c r="D43" i="5"/>
  <c r="G3" i="5" s="1"/>
  <c r="G5" i="5" s="1"/>
  <c r="G13" i="7"/>
  <c r="G13" i="17"/>
  <c r="G13" i="6"/>
  <c r="G30" i="16"/>
  <c r="D43" i="17"/>
  <c r="G3" i="17" s="1"/>
  <c r="G5" i="17" s="1"/>
  <c r="G27" i="17"/>
  <c r="G30" i="17" s="1"/>
  <c r="G21" i="17"/>
  <c r="D43" i="16"/>
  <c r="G3" i="16" s="1"/>
  <c r="G5" i="16" s="1"/>
  <c r="G39" i="16"/>
  <c r="G21" i="16"/>
  <c r="G21" i="7"/>
  <c r="D43" i="7"/>
  <c r="G3" i="7" s="1"/>
  <c r="G5" i="7" s="1"/>
  <c r="G30" i="7"/>
  <c r="G21" i="6"/>
  <c r="D43" i="6"/>
  <c r="G3" i="6" s="1"/>
  <c r="G5" i="6" s="1"/>
  <c r="G30" i="6"/>
  <c r="G39" i="4"/>
  <c r="G21" i="4"/>
  <c r="D43" i="4"/>
  <c r="G3" i="4" s="1"/>
  <c r="G5" i="4" s="1"/>
  <c r="G39" i="3"/>
  <c r="G21" i="3"/>
  <c r="D43" i="3"/>
  <c r="G3" i="3" s="1"/>
  <c r="G5" i="3" s="1"/>
  <c r="M3" i="2"/>
  <c r="G8" i="2" s="1"/>
  <c r="L3" i="2"/>
  <c r="G9" i="2" s="1"/>
  <c r="G55" i="2"/>
  <c r="G54" i="2"/>
  <c r="G53" i="2"/>
  <c r="G46" i="2"/>
  <c r="G45" i="2"/>
  <c r="G44" i="2"/>
  <c r="G37" i="2"/>
  <c r="G36" i="2"/>
  <c r="G35" i="2"/>
  <c r="D43" i="2"/>
  <c r="G3" i="2" s="1"/>
  <c r="P3" i="2"/>
  <c r="D46" i="2"/>
  <c r="D50" i="2" s="1"/>
  <c r="G4" i="2" s="1"/>
  <c r="O3" i="2"/>
  <c r="D28" i="2"/>
  <c r="G52" i="2" s="1"/>
  <c r="D27" i="2"/>
  <c r="G43" i="2" s="1"/>
  <c r="D26" i="2"/>
  <c r="G34" i="2" s="1"/>
  <c r="D25" i="2"/>
  <c r="N3" i="2"/>
  <c r="D21" i="2"/>
  <c r="G51" i="2" s="1"/>
  <c r="D20" i="2"/>
  <c r="G42" i="2" s="1"/>
  <c r="D19" i="2"/>
  <c r="G33" i="2" s="1"/>
  <c r="D18" i="2"/>
  <c r="K3" i="2"/>
  <c r="D22" i="2" l="1"/>
  <c r="G17" i="2" s="1"/>
  <c r="G5" i="2"/>
  <c r="D29" i="2"/>
  <c r="G18" i="2" s="1"/>
  <c r="G27" i="2"/>
  <c r="G28" i="2"/>
  <c r="D54" i="2"/>
  <c r="G38" i="2" s="1"/>
  <c r="G39" i="2" s="1"/>
  <c r="D55" i="2"/>
  <c r="D56" i="2"/>
  <c r="G56" i="2" s="1"/>
  <c r="G57" i="2" s="1"/>
  <c r="R3" i="2"/>
  <c r="G29" i="2"/>
  <c r="D36" i="2"/>
  <c r="Q3" i="2"/>
  <c r="G24" i="2"/>
  <c r="G25" i="2"/>
  <c r="G47" i="2" l="1"/>
  <c r="G48" i="2" s="1"/>
  <c r="G60" i="2" s="1"/>
  <c r="G61" i="2" s="1"/>
  <c r="G10" i="2"/>
  <c r="D57" i="2"/>
  <c r="G30" i="2"/>
  <c r="G13" i="2" l="1"/>
  <c r="G20" i="2"/>
  <c r="G21" i="2" s="1"/>
</calcChain>
</file>

<file path=xl/sharedStrings.xml><?xml version="1.0" encoding="utf-8"?>
<sst xmlns="http://schemas.openxmlformats.org/spreadsheetml/2006/main" count="2052" uniqueCount="110">
  <si>
    <t>SUP Costs</t>
  </si>
  <si>
    <t>Other</t>
  </si>
  <si>
    <t>Hydro</t>
  </si>
  <si>
    <t>Wind</t>
  </si>
  <si>
    <t>Thermal</t>
  </si>
  <si>
    <t>DAM Revenue</t>
  </si>
  <si>
    <t>RTD Revenue</t>
  </si>
  <si>
    <t>SUP Payments</t>
  </si>
  <si>
    <t>Operating Costs</t>
  </si>
  <si>
    <t>DAMAP</t>
  </si>
  <si>
    <t>Subtotal</t>
  </si>
  <si>
    <t>Operating Costs (negative)</t>
  </si>
  <si>
    <t>SUP Costs (Negative)</t>
  </si>
  <si>
    <t>TOTAL</t>
  </si>
  <si>
    <t>Total Load Payment</t>
  </si>
  <si>
    <t>Gen Net Revenue - Thermal</t>
  </si>
  <si>
    <t>Gen Net Revenue - Wind</t>
  </si>
  <si>
    <t>Gen Net Revenue - Hydro</t>
  </si>
  <si>
    <t>Gen Net Revenue - Other</t>
  </si>
  <si>
    <t>Objective Fxn Value (RTD)</t>
  </si>
  <si>
    <t>Objective Fxn Value (DAM)</t>
  </si>
  <si>
    <t>Day</t>
  </si>
  <si>
    <t>Case</t>
  </si>
  <si>
    <t>Curt Allowed</t>
  </si>
  <si>
    <t>Curt Factor</t>
  </si>
  <si>
    <t>ObjFxnVal</t>
  </si>
  <si>
    <t>Gen</t>
  </si>
  <si>
    <t>Type</t>
  </si>
  <si>
    <t>&lt;-- TOTALS</t>
  </si>
  <si>
    <t>Gen_DAM_
Revenue</t>
  </si>
  <si>
    <t>Gen_DAM_
OpCost</t>
  </si>
  <si>
    <t>Gen_DAM_
SUPCost</t>
  </si>
  <si>
    <t>Gen_RTD_
Revenue</t>
  </si>
  <si>
    <t>Gen_RTD_
OpCost</t>
  </si>
  <si>
    <t>Gen_RTD_
SUPCosts</t>
  </si>
  <si>
    <t>Net Revenue</t>
  </si>
  <si>
    <t>Summary</t>
  </si>
  <si>
    <t>Blue ink means it comes from matlab</t>
  </si>
  <si>
    <t>Note:</t>
  </si>
  <si>
    <t>MATPOWER vs.Steve</t>
  </si>
  <si>
    <t>Delta ObjFxnVal</t>
  </si>
  <si>
    <t>(want to be zero)</t>
  </si>
  <si>
    <t>DAM Wind Curt MWh</t>
  </si>
  <si>
    <t>DAM Hydro Curt MWh</t>
  </si>
  <si>
    <t>DAM Other Curt MWh</t>
  </si>
  <si>
    <t>RTD Wind Curt MWh</t>
  </si>
  <si>
    <t>RTD Hydro Curt MWh</t>
  </si>
  <si>
    <t>RTD Other Curt MWh</t>
  </si>
  <si>
    <t>Base Day1 Low</t>
  </si>
  <si>
    <t>Base Day2 Low</t>
  </si>
  <si>
    <t>Base Day3 Low</t>
  </si>
  <si>
    <t>Base Day4 Low</t>
  </si>
  <si>
    <t>2030 Day1 Low</t>
  </si>
  <si>
    <t>2030 Day2 Low</t>
  </si>
  <si>
    <t>2030 Day3 Low</t>
  </si>
  <si>
    <t>2030 Day4 Low</t>
  </si>
  <si>
    <t>Base Day1 High</t>
  </si>
  <si>
    <t>Base Day2 High</t>
  </si>
  <si>
    <t>Base Day3 High</t>
  </si>
  <si>
    <t>Base Day4 High</t>
  </si>
  <si>
    <t>2030 Day1 High</t>
  </si>
  <si>
    <t>2030 Day2 High</t>
  </si>
  <si>
    <t>2030 Day3 High</t>
  </si>
  <si>
    <t>2030 Day4 High</t>
  </si>
  <si>
    <t>Base</t>
  </si>
  <si>
    <t>Gen Net Rev</t>
  </si>
  <si>
    <t>RTD SUP</t>
  </si>
  <si>
    <t>DAM SUP</t>
  </si>
  <si>
    <t>DAM Op Cost</t>
  </si>
  <si>
    <t>DAM Rev</t>
  </si>
  <si>
    <t>RTD Op Cost</t>
  </si>
  <si>
    <t>BAL Rev</t>
  </si>
  <si>
    <t>RTC Ramp Rate Factor</t>
  </si>
  <si>
    <t>DAM Ramp Rate Factor</t>
  </si>
  <si>
    <t>Day 1
Winter</t>
  </si>
  <si>
    <t>Day 2
Spring</t>
  </si>
  <si>
    <t>Day 3
Summer</t>
  </si>
  <si>
    <t>Day 4
Fall</t>
  </si>
  <si>
    <t>Medium</t>
  </si>
  <si>
    <t>High</t>
  </si>
  <si>
    <t>RTD Ramp Rate Factor</t>
  </si>
  <si>
    <t>Normal</t>
  </si>
  <si>
    <t>Steam Unit Avg. Net Revenue (k$)</t>
  </si>
  <si>
    <t>DAM Curtailment
(MWh)</t>
  </si>
  <si>
    <t>RTM Curtailment
(MWh)</t>
  </si>
  <si>
    <t>24 Hr Avg. Net Load
(MW)</t>
  </si>
  <si>
    <t>Peak Avg. Net Load
(MW)</t>
  </si>
  <si>
    <t>In-Day Steam Unit Commitments</t>
  </si>
  <si>
    <t>Flat Case</t>
  </si>
  <si>
    <t>Steam Unit Ramp Rate Scenario</t>
  </si>
  <si>
    <t xml:space="preserve">Gen DAM net revenue calculated over a 21.5 hour period. </t>
  </si>
  <si>
    <t>21.5 Hr DAM Obj Fxn Value
(k$)</t>
  </si>
  <si>
    <t>24 Hr DAM Obj Fxn Value
(k$)</t>
  </si>
  <si>
    <t>RTM Obj Fxn Value
(k$)</t>
  </si>
  <si>
    <t>DO NOT USE THIS TAB</t>
  </si>
  <si>
    <t>`</t>
  </si>
  <si>
    <t>;</t>
  </si>
  <si>
    <t>CC_DAM</t>
  </si>
  <si>
    <t>CC_RTM</t>
  </si>
  <si>
    <t>CC_MAP</t>
  </si>
  <si>
    <t>CC_Total</t>
  </si>
  <si>
    <t>Calc'd</t>
  </si>
  <si>
    <t>Load Cost
(k$)</t>
  </si>
  <si>
    <t>Load Cost By Region</t>
  </si>
  <si>
    <t>Upstate</t>
  </si>
  <si>
    <t>LHV</t>
  </si>
  <si>
    <t>NYC</t>
  </si>
  <si>
    <t>LI</t>
  </si>
  <si>
    <t>*Paste "DAMresults" into the cell below</t>
  </si>
  <si>
    <t>*Paste "AllRunsSummary" into cell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</si>
</sst>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&quot;$&quot;* #,##0.000_);_(&quot;$&quot;* \(#,##0.000\);_(&quot;$&quot;* &quot;-&quot;??_);_(@_)"/>
    <numFmt numFmtId="166" formatCode="_(* #,##0_);_(* \(#,##0\);_(* &quot;-&quot;??_);_(@_)"/>
    <numFmt numFmtId="167" formatCode="0.0"/>
    <numFmt numFmtId="168" formatCode="0_);[Red]\(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34998626667073579"/>
      <name val="Roboto"/>
    </font>
    <font>
      <sz val="10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8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6" borderId="0" xfId="1" applyNumberFormat="1" applyFont="1" applyFill="1"/>
    <xf numFmtId="164" fontId="2" fillId="6" borderId="0" xfId="1" quotePrefix="1" applyNumberFormat="1" applyFont="1" applyFill="1"/>
    <xf numFmtId="0" fontId="0" fillId="7" borderId="0" xfId="0" applyFill="1"/>
    <xf numFmtId="0" fontId="2" fillId="7" borderId="0" xfId="0" applyFont="1" applyFill="1"/>
    <xf numFmtId="164" fontId="0" fillId="7" borderId="0" xfId="1" applyNumberFormat="1" applyFont="1" applyFill="1"/>
    <xf numFmtId="164" fontId="0" fillId="7" borderId="0" xfId="0" applyNumberFormat="1" applyFill="1"/>
    <xf numFmtId="0" fontId="0" fillId="7" borderId="2" xfId="0" applyFill="1" applyBorder="1"/>
    <xf numFmtId="164" fontId="0" fillId="7" borderId="2" xfId="0" applyNumberFormat="1" applyFill="1" applyBorder="1"/>
    <xf numFmtId="0" fontId="0" fillId="7" borderId="1" xfId="0" applyFill="1" applyBorder="1"/>
    <xf numFmtId="164" fontId="0" fillId="7" borderId="1" xfId="1" applyNumberFormat="1" applyFont="1" applyFill="1" applyBorder="1"/>
    <xf numFmtId="44" fontId="0" fillId="7" borderId="0" xfId="0" applyNumberFormat="1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center"/>
    </xf>
    <xf numFmtId="164" fontId="2" fillId="7" borderId="0" xfId="1" applyNumberFormat="1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7" borderId="0" xfId="0" applyFont="1" applyFill="1"/>
    <xf numFmtId="164" fontId="3" fillId="2" borderId="3" xfId="1" applyNumberFormat="1" applyFont="1" applyFill="1" applyBorder="1"/>
    <xf numFmtId="164" fontId="3" fillId="3" borderId="3" xfId="1" applyNumberFormat="1" applyFont="1" applyFill="1" applyBorder="1"/>
    <xf numFmtId="164" fontId="3" fillId="5" borderId="3" xfId="1" applyNumberFormat="1" applyFont="1" applyFill="1" applyBorder="1"/>
    <xf numFmtId="164" fontId="3" fillId="4" borderId="3" xfId="1" applyNumberFormat="1" applyFont="1" applyFill="1" applyBorder="1"/>
    <xf numFmtId="0" fontId="0" fillId="7" borderId="4" xfId="0" applyFill="1" applyBorder="1"/>
    <xf numFmtId="1" fontId="3" fillId="7" borderId="5" xfId="0" applyNumberFormat="1" applyFont="1" applyFill="1" applyBorder="1"/>
    <xf numFmtId="0" fontId="0" fillId="7" borderId="6" xfId="0" applyFill="1" applyBorder="1"/>
    <xf numFmtId="1" fontId="3" fillId="7" borderId="7" xfId="0" applyNumberFormat="1" applyFont="1" applyFill="1" applyBorder="1"/>
    <xf numFmtId="0" fontId="0" fillId="7" borderId="8" xfId="0" applyFill="1" applyBorder="1"/>
    <xf numFmtId="1" fontId="3" fillId="7" borderId="9" xfId="0" applyNumberFormat="1" applyFont="1" applyFill="1" applyBorder="1"/>
    <xf numFmtId="0" fontId="3" fillId="7" borderId="5" xfId="0" applyFont="1" applyFill="1" applyBorder="1"/>
    <xf numFmtId="0" fontId="3" fillId="7" borderId="9" xfId="0" applyFont="1" applyFill="1" applyBorder="1"/>
    <xf numFmtId="0" fontId="0" fillId="7" borderId="10" xfId="0" applyFill="1" applyBorder="1"/>
    <xf numFmtId="164" fontId="3" fillId="7" borderId="11" xfId="1" applyNumberFormat="1" applyFont="1" applyFill="1" applyBorder="1"/>
    <xf numFmtId="165" fontId="0" fillId="8" borderId="0" xfId="0" applyNumberFormat="1" applyFill="1"/>
    <xf numFmtId="11" fontId="0" fillId="0" borderId="0" xfId="0" applyNumberFormat="1"/>
    <xf numFmtId="166" fontId="0" fillId="0" borderId="0" xfId="2" applyNumberFormat="1" applyFont="1"/>
    <xf numFmtId="0" fontId="4" fillId="7" borderId="0" xfId="0" applyFont="1" applyFill="1"/>
    <xf numFmtId="0" fontId="5" fillId="7" borderId="0" xfId="0" applyFont="1" applyFill="1"/>
    <xf numFmtId="164" fontId="5" fillId="7" borderId="0" xfId="0" applyNumberFormat="1" applyFont="1" applyFill="1"/>
    <xf numFmtId="164" fontId="5" fillId="7" borderId="0" xfId="1" applyNumberFormat="1" applyFont="1" applyFill="1"/>
    <xf numFmtId="0" fontId="5" fillId="7" borderId="1" xfId="0" applyFont="1" applyFill="1" applyBorder="1"/>
    <xf numFmtId="164" fontId="5" fillId="7" borderId="1" xfId="1" applyNumberFormat="1" applyFont="1" applyFill="1" applyBorder="1"/>
    <xf numFmtId="0" fontId="6" fillId="7" borderId="0" xfId="0" applyFont="1" applyFill="1" applyAlignment="1">
      <alignment horizontal="center" vertical="center" wrapText="1"/>
    </xf>
    <xf numFmtId="164" fontId="6" fillId="6" borderId="0" xfId="1" applyNumberFormat="1" applyFont="1" applyFill="1"/>
    <xf numFmtId="164" fontId="4" fillId="2" borderId="3" xfId="1" applyNumberFormat="1" applyFont="1" applyFill="1" applyBorder="1"/>
    <xf numFmtId="0" fontId="4" fillId="0" borderId="0" xfId="0" applyFont="1"/>
    <xf numFmtId="0" fontId="2" fillId="0" borderId="0" xfId="0" applyFont="1"/>
    <xf numFmtId="164" fontId="4" fillId="0" borderId="0" xfId="1" applyNumberFormat="1" applyFont="1"/>
    <xf numFmtId="0" fontId="4" fillId="9" borderId="3" xfId="0" applyFont="1" applyFill="1" applyBorder="1" applyAlignment="1">
      <alignment horizontal="center" vertical="center"/>
    </xf>
    <xf numFmtId="0" fontId="0" fillId="0" borderId="15" xfId="0" applyBorder="1"/>
    <xf numFmtId="0" fontId="0" fillId="0" borderId="20" xfId="0" applyBorder="1"/>
    <xf numFmtId="0" fontId="0" fillId="0" borderId="16" xfId="0" applyBorder="1"/>
    <xf numFmtId="0" fontId="0" fillId="0" borderId="23" xfId="0" applyBorder="1"/>
    <xf numFmtId="0" fontId="0" fillId="0" borderId="22" xfId="0" applyBorder="1"/>
    <xf numFmtId="0" fontId="8" fillId="0" borderId="21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166" fontId="4" fillId="7" borderId="0" xfId="2" applyNumberFormat="1" applyFont="1" applyFill="1" applyAlignment="1">
      <alignment horizontal="center"/>
    </xf>
    <xf numFmtId="0" fontId="4" fillId="7" borderId="0" xfId="0" applyFont="1" applyFill="1" applyAlignment="1">
      <alignment horizontal="left" indent="1"/>
    </xf>
    <xf numFmtId="164" fontId="4" fillId="7" borderId="0" xfId="1" applyNumberFormat="1" applyFont="1" applyFill="1"/>
    <xf numFmtId="164" fontId="4" fillId="7" borderId="0" xfId="1" applyNumberFormat="1" applyFont="1" applyFill="1" applyAlignment="1">
      <alignment horizontal="center" vertical="center"/>
    </xf>
    <xf numFmtId="164" fontId="7" fillId="7" borderId="0" xfId="1" applyNumberFormat="1" applyFont="1" applyFill="1"/>
    <xf numFmtId="0" fontId="0" fillId="0" borderId="0" xfId="0" applyBorder="1"/>
    <xf numFmtId="0" fontId="0" fillId="0" borderId="18" xfId="0" applyBorder="1"/>
    <xf numFmtId="167" fontId="0" fillId="0" borderId="15" xfId="0" applyNumberFormat="1" applyBorder="1"/>
    <xf numFmtId="167" fontId="0" fillId="0" borderId="17" xfId="0" applyNumberFormat="1" applyBorder="1"/>
    <xf numFmtId="167" fontId="0" fillId="0" borderId="21" xfId="0" applyNumberFormat="1" applyBorder="1"/>
    <xf numFmtId="2" fontId="0" fillId="0" borderId="17" xfId="0" applyNumberFormat="1" applyBorder="1"/>
    <xf numFmtId="2" fontId="0" fillId="0" borderId="21" xfId="0" applyNumberFormat="1" applyBorder="1"/>
    <xf numFmtId="164" fontId="4" fillId="7" borderId="0" xfId="0" applyNumberFormat="1" applyFont="1" applyFill="1"/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6" fillId="0" borderId="28" xfId="1" applyNumberFormat="1" applyFont="1" applyBorder="1" applyAlignment="1">
      <alignment horizontal="center" vertical="center" wrapText="1"/>
    </xf>
    <xf numFmtId="164" fontId="4" fillId="9" borderId="29" xfId="1" applyNumberFormat="1" applyFont="1" applyFill="1" applyBorder="1"/>
    <xf numFmtId="0" fontId="0" fillId="0" borderId="0" xfId="0" quotePrefix="1"/>
    <xf numFmtId="168" fontId="0" fillId="0" borderId="0" xfId="0" applyNumberFormat="1"/>
    <xf numFmtId="168" fontId="0" fillId="0" borderId="0" xfId="0" applyNumberFormat="1" applyFill="1"/>
    <xf numFmtId="166" fontId="0" fillId="0" borderId="0" xfId="0" applyNumberFormat="1"/>
    <xf numFmtId="164" fontId="4" fillId="0" borderId="29" xfId="1" applyNumberFormat="1" applyFont="1" applyFill="1" applyBorder="1"/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164" fontId="4" fillId="0" borderId="0" xfId="1" applyNumberFormat="1" applyFont="1" applyFill="1"/>
    <xf numFmtId="164" fontId="6" fillId="0" borderId="28" xfId="1" applyNumberFormat="1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166" fontId="6" fillId="0" borderId="28" xfId="2" applyNumberFormat="1" applyFont="1" applyBorder="1" applyAlignment="1">
      <alignment horizontal="center" vertical="center" wrapText="1"/>
    </xf>
    <xf numFmtId="166" fontId="6" fillId="0" borderId="30" xfId="2" applyNumberFormat="1" applyFont="1" applyBorder="1" applyAlignment="1">
      <alignment horizontal="center" vertical="center" wrapText="1"/>
    </xf>
    <xf numFmtId="0" fontId="4" fillId="9" borderId="29" xfId="0" applyFont="1" applyFill="1" applyBorder="1"/>
    <xf numFmtId="0" fontId="4" fillId="9" borderId="29" xfId="0" applyFont="1" applyFill="1" applyBorder="1" applyAlignment="1">
      <alignment horizontal="center"/>
    </xf>
    <xf numFmtId="166" fontId="4" fillId="9" borderId="29" xfId="2" applyNumberFormat="1" applyFont="1" applyFill="1" applyBorder="1" applyAlignment="1">
      <alignment horizontal="center"/>
    </xf>
    <xf numFmtId="0" fontId="4" fillId="9" borderId="29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66" fontId="4" fillId="7" borderId="0" xfId="2" applyNumberFormat="1" applyFont="1" applyFill="1" applyBorder="1" applyAlignment="1">
      <alignment horizontal="center"/>
    </xf>
    <xf numFmtId="164" fontId="4" fillId="7" borderId="0" xfId="1" applyNumberFormat="1" applyFont="1" applyFill="1" applyBorder="1"/>
    <xf numFmtId="37" fontId="2" fillId="0" borderId="0" xfId="2" applyNumberFormat="1" applyFont="1"/>
    <xf numFmtId="1" fontId="0" fillId="0" borderId="3" xfId="2" applyNumberFormat="1" applyFont="1" applyBorder="1"/>
    <xf numFmtId="1" fontId="0" fillId="0" borderId="3" xfId="0" applyNumberFormat="1" applyBorder="1"/>
    <xf numFmtId="166" fontId="7" fillId="0" borderId="0" xfId="0" applyNumberFormat="1" applyFont="1"/>
    <xf numFmtId="0" fontId="11" fillId="0" borderId="0" xfId="0" applyFont="1"/>
    <xf numFmtId="3" fontId="4" fillId="0" borderId="26" xfId="2" applyNumberFormat="1" applyFont="1" applyBorder="1" applyAlignment="1">
      <alignment horizontal="center"/>
    </xf>
    <xf numFmtId="3" fontId="4" fillId="0" borderId="26" xfId="1" applyNumberFormat="1" applyFont="1" applyBorder="1"/>
    <xf numFmtId="3" fontId="4" fillId="0" borderId="26" xfId="1" applyNumberFormat="1" applyFont="1" applyFill="1" applyBorder="1"/>
    <xf numFmtId="3" fontId="4" fillId="0" borderId="26" xfId="2" applyNumberFormat="1" applyFont="1" applyFill="1" applyBorder="1" applyAlignment="1"/>
    <xf numFmtId="3" fontId="4" fillId="0" borderId="24" xfId="2" applyNumberFormat="1" applyFont="1" applyFill="1" applyBorder="1" applyAlignment="1"/>
    <xf numFmtId="3" fontId="4" fillId="0" borderId="3" xfId="2" applyNumberFormat="1" applyFont="1" applyBorder="1" applyAlignment="1">
      <alignment horizontal="center"/>
    </xf>
    <xf numFmtId="3" fontId="4" fillId="0" borderId="3" xfId="1" applyNumberFormat="1" applyFont="1" applyBorder="1"/>
    <xf numFmtId="3" fontId="4" fillId="0" borderId="3" xfId="1" applyNumberFormat="1" applyFont="1" applyFill="1" applyBorder="1"/>
    <xf numFmtId="3" fontId="4" fillId="0" borderId="3" xfId="2" applyNumberFormat="1" applyFont="1" applyBorder="1" applyAlignment="1"/>
    <xf numFmtId="3" fontId="4" fillId="0" borderId="31" xfId="2" applyNumberFormat="1" applyFont="1" applyBorder="1" applyAlignment="1"/>
    <xf numFmtId="3" fontId="4" fillId="9" borderId="3" xfId="2" applyNumberFormat="1" applyFont="1" applyFill="1" applyBorder="1" applyAlignment="1">
      <alignment horizontal="center" vertical="center"/>
    </xf>
    <xf numFmtId="3" fontId="4" fillId="9" borderId="3" xfId="2" applyNumberFormat="1" applyFont="1" applyFill="1" applyBorder="1" applyAlignment="1">
      <alignment horizontal="center"/>
    </xf>
    <xf numFmtId="3" fontId="4" fillId="9" borderId="3" xfId="1" applyNumberFormat="1" applyFont="1" applyFill="1" applyBorder="1"/>
    <xf numFmtId="3" fontId="4" fillId="9" borderId="3" xfId="2" applyNumberFormat="1" applyFont="1" applyFill="1" applyBorder="1" applyAlignment="1"/>
    <xf numFmtId="3" fontId="4" fillId="9" borderId="31" xfId="2" applyNumberFormat="1" applyFont="1" applyFill="1" applyBorder="1" applyAlignment="1"/>
    <xf numFmtId="3" fontId="4" fillId="0" borderId="3" xfId="2" applyNumberFormat="1" applyFont="1" applyFill="1" applyBorder="1" applyAlignment="1"/>
    <xf numFmtId="3" fontId="4" fillId="0" borderId="31" xfId="2" applyNumberFormat="1" applyFont="1" applyFill="1" applyBorder="1" applyAlignment="1"/>
    <xf numFmtId="3" fontId="4" fillId="0" borderId="14" xfId="2" applyNumberFormat="1" applyFont="1" applyBorder="1" applyAlignment="1">
      <alignment horizontal="center"/>
    </xf>
    <xf numFmtId="3" fontId="4" fillId="0" borderId="14" xfId="1" applyNumberFormat="1" applyFont="1" applyBorder="1"/>
    <xf numFmtId="3" fontId="4" fillId="0" borderId="14" xfId="1" applyNumberFormat="1" applyFont="1" applyFill="1" applyBorder="1"/>
    <xf numFmtId="3" fontId="4" fillId="0" borderId="14" xfId="2" applyNumberFormat="1" applyFont="1" applyBorder="1" applyAlignment="1"/>
    <xf numFmtId="3" fontId="4" fillId="0" borderId="19" xfId="2" applyNumberFormat="1" applyFont="1" applyBorder="1" applyAlignment="1"/>
    <xf numFmtId="3" fontId="4" fillId="9" borderId="29" xfId="2" applyNumberFormat="1" applyFont="1" applyFill="1" applyBorder="1" applyAlignment="1">
      <alignment horizontal="center" vertical="center"/>
    </xf>
    <xf numFmtId="3" fontId="4" fillId="9" borderId="29" xfId="2" applyNumberFormat="1" applyFont="1" applyFill="1" applyBorder="1" applyAlignment="1">
      <alignment horizontal="center"/>
    </xf>
    <xf numFmtId="3" fontId="4" fillId="0" borderId="29" xfId="1" applyNumberFormat="1" applyFont="1" applyBorder="1"/>
    <xf numFmtId="3" fontId="4" fillId="9" borderId="32" xfId="1" applyNumberFormat="1" applyFont="1" applyFill="1" applyBorder="1"/>
    <xf numFmtId="3" fontId="4" fillId="0" borderId="29" xfId="1" applyNumberFormat="1" applyFont="1" applyFill="1" applyBorder="1"/>
    <xf numFmtId="3" fontId="4" fillId="9" borderId="29" xfId="2" applyNumberFormat="1" applyFont="1" applyFill="1" applyBorder="1" applyAlignment="1"/>
    <xf numFmtId="3" fontId="4" fillId="7" borderId="3" xfId="1" applyNumberFormat="1" applyFont="1" applyFill="1" applyBorder="1"/>
    <xf numFmtId="3" fontId="4" fillId="0" borderId="14" xfId="2" applyNumberFormat="1" applyFont="1" applyFill="1" applyBorder="1" applyAlignment="1"/>
    <xf numFmtId="3" fontId="4" fillId="0" borderId="19" xfId="2" applyNumberFormat="1" applyFont="1" applyFill="1" applyBorder="1" applyAlignment="1"/>
    <xf numFmtId="3" fontId="4" fillId="0" borderId="29" xfId="2" applyNumberFormat="1" applyFont="1" applyFill="1" applyBorder="1" applyAlignment="1">
      <alignment horizontal="center" vertical="center"/>
    </xf>
    <xf numFmtId="3" fontId="4" fillId="0" borderId="29" xfId="2" applyNumberFormat="1" applyFont="1" applyFill="1" applyBorder="1" applyAlignment="1">
      <alignment horizontal="center"/>
    </xf>
    <xf numFmtId="3" fontId="4" fillId="0" borderId="29" xfId="2" applyNumberFormat="1" applyFont="1" applyFill="1" applyBorder="1" applyAlignment="1"/>
    <xf numFmtId="3" fontId="4" fillId="0" borderId="3" xfId="2" applyNumberFormat="1" applyFont="1" applyFill="1" applyBorder="1" applyAlignment="1">
      <alignment horizontal="center" vertical="center"/>
    </xf>
    <xf numFmtId="3" fontId="4" fillId="0" borderId="3" xfId="2" applyNumberFormat="1" applyFont="1" applyFill="1" applyBorder="1" applyAlignment="1">
      <alignment horizontal="center"/>
    </xf>
    <xf numFmtId="3" fontId="4" fillId="0" borderId="14" xfId="2" applyNumberFormat="1" applyFont="1" applyFill="1" applyBorder="1" applyAlignment="1">
      <alignment horizontal="center" vertical="center"/>
    </xf>
    <xf numFmtId="3" fontId="0" fillId="0" borderId="0" xfId="0" applyNumberFormat="1"/>
    <xf numFmtId="0" fontId="2" fillId="0" borderId="0" xfId="0" applyFont="1" applyAlignment="1">
      <alignment horizontal="center"/>
    </xf>
    <xf numFmtId="3" fontId="4" fillId="0" borderId="26" xfId="2" applyNumberFormat="1" applyFont="1" applyFill="1" applyBorder="1" applyAlignment="1">
      <alignment horizontal="center" vertical="center"/>
    </xf>
    <xf numFmtId="3" fontId="4" fillId="0" borderId="3" xfId="2" applyNumberFormat="1" applyFont="1" applyFill="1" applyBorder="1" applyAlignment="1">
      <alignment horizontal="center" vertical="center"/>
    </xf>
    <xf numFmtId="3" fontId="4" fillId="0" borderId="14" xfId="2" applyNumberFormat="1" applyFont="1" applyFill="1" applyBorder="1" applyAlignment="1">
      <alignment horizontal="center" vertical="center"/>
    </xf>
    <xf numFmtId="3" fontId="4" fillId="0" borderId="26" xfId="2" applyNumberFormat="1" applyFont="1" applyBorder="1" applyAlignment="1">
      <alignment horizontal="center" vertical="center"/>
    </xf>
    <xf numFmtId="3" fontId="4" fillId="0" borderId="3" xfId="2" applyNumberFormat="1" applyFont="1" applyBorder="1" applyAlignment="1">
      <alignment horizontal="center" vertical="center"/>
    </xf>
    <xf numFmtId="3" fontId="4" fillId="0" borderId="14" xfId="2" applyNumberFormat="1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2" fillId="0" borderId="0" xfId="0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E421-01C8-4C20-87B0-D84136C2A5C5}">
  <dimension ref="B5:K21"/>
  <sheetViews>
    <sheetView workbookViewId="0">
      <selection activeCell="H31" sqref="H31"/>
    </sheetView>
  </sheetViews>
  <sheetFormatPr defaultRowHeight="15" x14ac:dyDescent="0.25"/>
  <cols>
    <col min="3" max="7" width="8.85546875" bestFit="1" customWidth="1"/>
    <col min="8" max="8" width="9.85546875" bestFit="1" customWidth="1"/>
    <col min="9" max="9" width="8.85546875" bestFit="1" customWidth="1"/>
    <col min="10" max="10" width="9.85546875" bestFit="1" customWidth="1"/>
  </cols>
  <sheetData>
    <row r="5" spans="2:11" x14ac:dyDescent="0.25">
      <c r="C5" s="144">
        <v>2016</v>
      </c>
      <c r="D5" s="144"/>
      <c r="E5" s="144"/>
      <c r="F5" s="144"/>
      <c r="G5" s="144">
        <v>2030</v>
      </c>
      <c r="H5" s="144"/>
      <c r="I5" s="144"/>
      <c r="J5" s="144"/>
    </row>
    <row r="6" spans="2:11" x14ac:dyDescent="0.25">
      <c r="C6" s="101">
        <v>1</v>
      </c>
      <c r="D6" s="101">
        <v>2</v>
      </c>
      <c r="E6" s="101">
        <v>3</v>
      </c>
      <c r="F6" s="101">
        <v>4</v>
      </c>
      <c r="G6" s="101">
        <v>1</v>
      </c>
      <c r="H6" s="101">
        <v>2</v>
      </c>
      <c r="I6" s="101">
        <v>3</v>
      </c>
      <c r="J6" s="101">
        <v>4</v>
      </c>
    </row>
    <row r="7" spans="2:11" x14ac:dyDescent="0.25">
      <c r="B7" s="48">
        <v>1</v>
      </c>
      <c r="C7" s="102">
        <f>Base_D1_L!R4</f>
        <v>0</v>
      </c>
      <c r="D7" s="102">
        <f>Base_D2_L!R4</f>
        <v>0</v>
      </c>
      <c r="E7" s="102">
        <f>Base_D3_L!R4</f>
        <v>0</v>
      </c>
      <c r="F7" s="102">
        <f>Base_D4_L!R4</f>
        <v>0</v>
      </c>
      <c r="G7" s="102">
        <f>'2030_D1_L'!R4</f>
        <v>0</v>
      </c>
      <c r="H7" s="102">
        <f>'2030_D2_L'!R4</f>
        <v>0</v>
      </c>
      <c r="I7" s="102">
        <f>'2030_D3_L'!R4</f>
        <v>0</v>
      </c>
      <c r="J7" s="102">
        <f>'2030_D4_L'!R4</f>
        <v>0</v>
      </c>
      <c r="K7" s="103" t="s">
        <v>96</v>
      </c>
    </row>
    <row r="8" spans="2:11" x14ac:dyDescent="0.25">
      <c r="B8" s="48">
        <v>2</v>
      </c>
      <c r="C8" s="102">
        <f>Base_D1_L!R5</f>
        <v>0</v>
      </c>
      <c r="D8" s="102">
        <f>Base_D2_L!R5</f>
        <v>0</v>
      </c>
      <c r="E8" s="102">
        <f>Base_D3_L!R5</f>
        <v>0</v>
      </c>
      <c r="F8" s="102">
        <f>Base_D4_L!R5</f>
        <v>0</v>
      </c>
      <c r="G8" s="102">
        <f>'2030_D1_L'!R5</f>
        <v>0</v>
      </c>
      <c r="H8" s="102">
        <f>'2030_D2_L'!R5</f>
        <v>0</v>
      </c>
      <c r="I8" s="102">
        <f>'2030_D3_L'!R5</f>
        <v>0</v>
      </c>
      <c r="J8" s="102">
        <f>'2030_D4_L'!R5</f>
        <v>0</v>
      </c>
      <c r="K8" s="103" t="s">
        <v>96</v>
      </c>
    </row>
    <row r="9" spans="2:11" x14ac:dyDescent="0.25">
      <c r="B9" s="48">
        <v>3</v>
      </c>
      <c r="C9" s="102">
        <f>Base_D1_L!R6</f>
        <v>0</v>
      </c>
      <c r="D9" s="102">
        <f>Base_D2_L!R6</f>
        <v>0</v>
      </c>
      <c r="E9" s="102">
        <f>Base_D3_L!R6</f>
        <v>0</v>
      </c>
      <c r="F9" s="102">
        <f>Base_D4_L!R6</f>
        <v>0</v>
      </c>
      <c r="G9" s="102">
        <f>'2030_D1_L'!R6</f>
        <v>0</v>
      </c>
      <c r="H9" s="102">
        <f>'2030_D2_L'!R6</f>
        <v>0</v>
      </c>
      <c r="I9" s="102">
        <f>'2030_D3_L'!R6</f>
        <v>0</v>
      </c>
      <c r="J9" s="102">
        <f>'2030_D4_L'!R6</f>
        <v>0</v>
      </c>
      <c r="K9" s="103" t="s">
        <v>96</v>
      </c>
    </row>
    <row r="10" spans="2:11" x14ac:dyDescent="0.25">
      <c r="B10" s="48">
        <v>4</v>
      </c>
      <c r="C10" s="102">
        <f>Base_D1_L!R7</f>
        <v>0</v>
      </c>
      <c r="D10" s="102">
        <f>Base_D2_L!R7</f>
        <v>1372.7081608629669</v>
      </c>
      <c r="E10" s="102">
        <f>Base_D3_L!R7</f>
        <v>0</v>
      </c>
      <c r="F10" s="102">
        <f>Base_D4_L!R7</f>
        <v>0</v>
      </c>
      <c r="G10" s="102">
        <f>'2030_D1_L'!R7</f>
        <v>0</v>
      </c>
      <c r="H10" s="102">
        <f>'2030_D2_L'!R7</f>
        <v>0</v>
      </c>
      <c r="I10" s="102">
        <f>'2030_D3_L'!R7</f>
        <v>0</v>
      </c>
      <c r="J10" s="102">
        <f>'2030_D4_L'!R7</f>
        <v>0</v>
      </c>
      <c r="K10" s="103" t="s">
        <v>96</v>
      </c>
    </row>
    <row r="11" spans="2:11" x14ac:dyDescent="0.25">
      <c r="B11" s="48">
        <v>5</v>
      </c>
      <c r="C11" s="102">
        <f>Base_D1_L!R8</f>
        <v>0</v>
      </c>
      <c r="D11" s="102">
        <f>Base_D2_L!R8</f>
        <v>0</v>
      </c>
      <c r="E11" s="102">
        <f>Base_D3_L!R8</f>
        <v>0</v>
      </c>
      <c r="F11" s="102">
        <f>Base_D4_L!R8</f>
        <v>0</v>
      </c>
      <c r="G11" s="102">
        <f>'2030_D1_L'!R8</f>
        <v>0</v>
      </c>
      <c r="H11" s="102">
        <f>'2030_D2_L'!R8</f>
        <v>0</v>
      </c>
      <c r="I11" s="102">
        <f>'2030_D3_L'!R8</f>
        <v>0</v>
      </c>
      <c r="J11" s="102">
        <f>'2030_D4_L'!R8</f>
        <v>0</v>
      </c>
      <c r="K11" s="103" t="s">
        <v>96</v>
      </c>
    </row>
    <row r="12" spans="2:11" x14ac:dyDescent="0.25">
      <c r="B12" s="48">
        <v>6</v>
      </c>
      <c r="C12" s="102">
        <f>Base_D1_L!R9</f>
        <v>0</v>
      </c>
      <c r="D12" s="102">
        <f>Base_D2_L!R9</f>
        <v>0</v>
      </c>
      <c r="E12" s="102">
        <f>Base_D3_L!R9</f>
        <v>0</v>
      </c>
      <c r="F12" s="102">
        <f>Base_D4_L!R9</f>
        <v>0</v>
      </c>
      <c r="G12" s="102">
        <f>'2030_D1_L'!R9</f>
        <v>0</v>
      </c>
      <c r="H12" s="102">
        <f>'2030_D2_L'!R9</f>
        <v>0</v>
      </c>
      <c r="I12" s="102">
        <f>'2030_D3_L'!R9</f>
        <v>0</v>
      </c>
      <c r="J12" s="102">
        <f>'2030_D4_L'!R9</f>
        <v>6279.7197631195886</v>
      </c>
      <c r="K12" s="103" t="s">
        <v>96</v>
      </c>
    </row>
    <row r="13" spans="2:11" x14ac:dyDescent="0.25">
      <c r="B13" s="48">
        <v>7</v>
      </c>
      <c r="C13" s="102">
        <f>Base_D1_L!R10</f>
        <v>0</v>
      </c>
      <c r="D13" s="102">
        <f>Base_D2_L!R10</f>
        <v>0</v>
      </c>
      <c r="E13" s="102">
        <f>Base_D3_L!R10</f>
        <v>0</v>
      </c>
      <c r="F13" s="102">
        <f>Base_D4_L!R10</f>
        <v>0</v>
      </c>
      <c r="G13" s="102">
        <f>'2030_D1_L'!R10</f>
        <v>0</v>
      </c>
      <c r="H13" s="102">
        <f>'2030_D2_L'!R10</f>
        <v>0</v>
      </c>
      <c r="I13" s="102">
        <f>'2030_D3_L'!R10</f>
        <v>0</v>
      </c>
      <c r="J13" s="102">
        <f>'2030_D4_L'!R10</f>
        <v>0</v>
      </c>
      <c r="K13" s="103" t="s">
        <v>96</v>
      </c>
    </row>
    <row r="14" spans="2:11" x14ac:dyDescent="0.25">
      <c r="B14" s="48">
        <v>8</v>
      </c>
      <c r="C14" s="102">
        <f>Base_D1_L!R11</f>
        <v>0</v>
      </c>
      <c r="D14" s="102">
        <f>Base_D2_L!R11</f>
        <v>0</v>
      </c>
      <c r="E14" s="102">
        <f>Base_D3_L!R11</f>
        <v>0</v>
      </c>
      <c r="F14" s="102">
        <f>Base_D4_L!R11</f>
        <v>0</v>
      </c>
      <c r="G14" s="102">
        <f>'2030_D1_L'!R11</f>
        <v>0</v>
      </c>
      <c r="H14" s="102">
        <f>'2030_D2_L'!R11</f>
        <v>12768.678279362968</v>
      </c>
      <c r="I14" s="102">
        <f>'2030_D3_L'!R11</f>
        <v>0</v>
      </c>
      <c r="J14" s="102">
        <f>'2030_D4_L'!R11</f>
        <v>21263.512036696833</v>
      </c>
      <c r="K14" s="103" t="s">
        <v>96</v>
      </c>
    </row>
    <row r="15" spans="2:11" x14ac:dyDescent="0.25">
      <c r="B15" s="48">
        <v>9</v>
      </c>
      <c r="C15" s="102">
        <f>Base_D1_L!R12</f>
        <v>0</v>
      </c>
      <c r="D15" s="102">
        <f>Base_D2_L!R12</f>
        <v>0</v>
      </c>
      <c r="E15" s="102">
        <f>Base_D3_L!R12</f>
        <v>0</v>
      </c>
      <c r="F15" s="102">
        <f>Base_D4_L!R12</f>
        <v>0</v>
      </c>
      <c r="G15" s="102">
        <f>'2030_D1_L'!R12</f>
        <v>0</v>
      </c>
      <c r="H15" s="102">
        <f>'2030_D2_L'!R12</f>
        <v>0</v>
      </c>
      <c r="I15" s="102">
        <f>'2030_D3_L'!R12</f>
        <v>0</v>
      </c>
      <c r="J15" s="102">
        <f>'2030_D4_L'!R12</f>
        <v>0</v>
      </c>
      <c r="K15" s="103" t="s">
        <v>96</v>
      </c>
    </row>
    <row r="16" spans="2:11" x14ac:dyDescent="0.25">
      <c r="B16" s="48">
        <v>10</v>
      </c>
      <c r="C16" s="102">
        <f>Base_D1_L!R13</f>
        <v>0</v>
      </c>
      <c r="D16" s="102">
        <f>Base_D2_L!R13</f>
        <v>0</v>
      </c>
      <c r="E16" s="102">
        <f>Base_D3_L!R13</f>
        <v>0</v>
      </c>
      <c r="F16" s="102">
        <f>Base_D4_L!R13</f>
        <v>0</v>
      </c>
      <c r="G16" s="102">
        <f>'2030_D1_L'!R13</f>
        <v>0</v>
      </c>
      <c r="H16" s="102">
        <f>'2030_D2_L'!R13</f>
        <v>8928.3995065325944</v>
      </c>
      <c r="I16" s="102">
        <f>'2030_D3_L'!R13</f>
        <v>0</v>
      </c>
      <c r="J16" s="102">
        <f>'2030_D4_L'!R13</f>
        <v>1657.6020036181144</v>
      </c>
      <c r="K16" s="103" t="s">
        <v>96</v>
      </c>
    </row>
    <row r="17" spans="2:11" x14ac:dyDescent="0.25">
      <c r="B17" s="48">
        <v>11</v>
      </c>
      <c r="C17" s="102">
        <f>Base_D1_L!R14</f>
        <v>0</v>
      </c>
      <c r="D17" s="102">
        <f>Base_D2_L!R14</f>
        <v>7541.5456876691023</v>
      </c>
      <c r="E17" s="102">
        <f>Base_D3_L!R14</f>
        <v>0</v>
      </c>
      <c r="F17" s="102">
        <f>Base_D4_L!R14</f>
        <v>6073.7368846693134</v>
      </c>
      <c r="G17" s="102">
        <f>'2030_D1_L'!R14</f>
        <v>0</v>
      </c>
      <c r="H17" s="102">
        <f>'2030_D2_L'!R14</f>
        <v>0</v>
      </c>
      <c r="I17" s="102">
        <f>'2030_D3_L'!R14</f>
        <v>0</v>
      </c>
      <c r="J17" s="102">
        <f>'2030_D4_L'!R14</f>
        <v>0</v>
      </c>
      <c r="K17" s="103" t="s">
        <v>96</v>
      </c>
    </row>
    <row r="18" spans="2:11" x14ac:dyDescent="0.25">
      <c r="B18" s="48">
        <v>12</v>
      </c>
      <c r="C18" s="102">
        <f>Base_D1_L!R15</f>
        <v>12.340108996884993</v>
      </c>
      <c r="D18" s="102">
        <f>Base_D2_L!R15</f>
        <v>2128.04443816406</v>
      </c>
      <c r="E18" s="102">
        <f>Base_D3_L!R15</f>
        <v>0</v>
      </c>
      <c r="F18" s="102">
        <f>Base_D4_L!R15</f>
        <v>996.67553371028998</v>
      </c>
      <c r="G18" s="102">
        <f>'2030_D1_L'!R15</f>
        <v>4708.5349565063007</v>
      </c>
      <c r="H18" s="102">
        <f>'2030_D2_L'!R15</f>
        <v>0</v>
      </c>
      <c r="I18" s="102">
        <f>'2030_D3_L'!R15</f>
        <v>1446.6761532232267</v>
      </c>
      <c r="J18" s="102">
        <f>'2030_D4_L'!R15</f>
        <v>8.7290521000904846</v>
      </c>
      <c r="K18" s="103" t="s">
        <v>96</v>
      </c>
    </row>
    <row r="19" spans="2:11" x14ac:dyDescent="0.25">
      <c r="B19" s="48">
        <v>13</v>
      </c>
      <c r="C19" s="102">
        <f>Base_D1_L!R16</f>
        <v>16.367237151883998</v>
      </c>
      <c r="D19" s="102">
        <f>Base_D2_L!R16</f>
        <v>0</v>
      </c>
      <c r="E19" s="102">
        <f>Base_D3_L!R16</f>
        <v>0</v>
      </c>
      <c r="F19" s="102">
        <f>Base_D4_L!R16</f>
        <v>14.935373229947999</v>
      </c>
      <c r="G19" s="102">
        <f>'2030_D1_L'!R16</f>
        <v>2134.3312962403206</v>
      </c>
      <c r="H19" s="102">
        <f>'2030_D2_L'!R16</f>
        <v>2298.805445607104</v>
      </c>
      <c r="I19" s="102">
        <f>'2030_D3_L'!R16</f>
        <v>920.30780917222728</v>
      </c>
      <c r="J19" s="102">
        <f>'2030_D4_L'!R16</f>
        <v>963.16355442404983</v>
      </c>
      <c r="K19" s="103" t="s">
        <v>96</v>
      </c>
    </row>
    <row r="20" spans="2:11" x14ac:dyDescent="0.25">
      <c r="B20" s="48">
        <v>14</v>
      </c>
      <c r="C20" s="102">
        <f>Base_D1_L!R17</f>
        <v>0</v>
      </c>
      <c r="D20" s="102">
        <f>Base_D2_L!R17</f>
        <v>0</v>
      </c>
      <c r="E20" s="102">
        <f>Base_D3_L!R17</f>
        <v>0</v>
      </c>
      <c r="F20" s="102">
        <f>Base_D4_L!R17</f>
        <v>0</v>
      </c>
      <c r="G20" s="102">
        <f>'2030_D1_L'!R17</f>
        <v>0</v>
      </c>
      <c r="H20" s="102">
        <f>'2030_D2_L'!R17</f>
        <v>0</v>
      </c>
      <c r="I20" s="102">
        <f>'2030_D3_L'!R17</f>
        <v>0</v>
      </c>
      <c r="J20" s="102">
        <f>'2030_D4_L'!R17</f>
        <v>0</v>
      </c>
      <c r="K20" s="103" t="s">
        <v>96</v>
      </c>
    </row>
    <row r="21" spans="2:11" x14ac:dyDescent="0.25">
      <c r="B21" s="48">
        <v>15</v>
      </c>
      <c r="C21" s="102">
        <f>Base_D1_L!R18</f>
        <v>0</v>
      </c>
      <c r="D21" s="102">
        <f>Base_D2_L!R18</f>
        <v>0</v>
      </c>
      <c r="E21" s="102">
        <f>Base_D3_L!R18</f>
        <v>0</v>
      </c>
      <c r="F21" s="102">
        <f>Base_D4_L!R18</f>
        <v>0</v>
      </c>
      <c r="G21" s="102">
        <f>'2030_D1_L'!R18</f>
        <v>0</v>
      </c>
      <c r="H21" s="102">
        <f>'2030_D2_L'!R18</f>
        <v>0</v>
      </c>
      <c r="I21" s="102">
        <f>'2030_D3_L'!R18</f>
        <v>0</v>
      </c>
      <c r="J21" s="102">
        <f>'2030_D4_L'!R18</f>
        <v>0</v>
      </c>
      <c r="K21" s="103" t="s">
        <v>96</v>
      </c>
    </row>
  </sheetData>
  <mergeCells count="2">
    <mergeCell ref="C5:F5"/>
    <mergeCell ref="G5:J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57C2-93F5-492B-99B0-04A80EA876AC}">
  <sheetPr>
    <pageSetUpPr fitToPage="1"/>
  </sheetPr>
  <dimension ref="A1:AO59"/>
  <sheetViews>
    <sheetView zoomScaleNormal="100" workbookViewId="0">
      <selection activeCell="I43" sqref="I43"/>
    </sheetView>
  </sheetViews>
  <sheetFormatPr defaultColWidth="9.140625" defaultRowHeight="15" x14ac:dyDescent="0.25"/>
  <cols>
    <col min="1" max="1" width="12.7109375" style="60" customWidth="1"/>
    <col min="2" max="2" width="8.85546875" style="47" customWidth="1"/>
    <col min="3" max="3" width="6.28515625" style="47" customWidth="1"/>
    <col min="4" max="5" width="8.85546875" style="73" customWidth="1"/>
    <col min="6" max="6" width="10.42578125" style="73" hidden="1" customWidth="1"/>
    <col min="7" max="7" width="9.5703125" style="49" customWidth="1"/>
    <col min="8" max="8" width="10.140625" style="49" customWidth="1"/>
    <col min="9" max="9" width="10.28515625" style="49" customWidth="1"/>
    <col min="10" max="10" width="8" style="85" customWidth="1"/>
    <col min="11" max="12" width="10.85546875" style="47" customWidth="1"/>
    <col min="13" max="13" width="11.28515625" style="47" customWidth="1"/>
    <col min="14" max="14" width="11.5703125" style="59" bestFit="1" customWidth="1"/>
    <col min="15" max="15" width="14.5703125" style="72" customWidth="1"/>
    <col min="16" max="41" width="9.140625" style="38"/>
    <col min="42" max="16384" width="9.140625" style="47"/>
  </cols>
  <sheetData>
    <row r="1" spans="1:16" s="38" customFormat="1" x14ac:dyDescent="0.25">
      <c r="A1" s="60"/>
      <c r="D1" s="72"/>
      <c r="E1" s="72"/>
      <c r="F1" s="72"/>
      <c r="G1" s="61"/>
      <c r="H1" s="61" t="s">
        <v>95</v>
      </c>
      <c r="I1" s="61"/>
      <c r="J1" s="61"/>
      <c r="N1" s="59"/>
      <c r="O1" s="72"/>
    </row>
    <row r="2" spans="1:16" s="38" customFormat="1" x14ac:dyDescent="0.25">
      <c r="A2" s="60"/>
      <c r="D2" s="72"/>
      <c r="E2" s="72"/>
      <c r="F2" s="72"/>
      <c r="G2" s="61"/>
      <c r="H2" s="62"/>
      <c r="I2" s="62"/>
      <c r="J2" s="63"/>
      <c r="N2" s="59"/>
      <c r="O2" s="72"/>
    </row>
    <row r="3" spans="1:16" s="38" customFormat="1" ht="15.75" thickBot="1" x14ac:dyDescent="0.3">
      <c r="A3" s="60"/>
      <c r="D3" s="72"/>
      <c r="E3" s="72"/>
      <c r="F3" s="72"/>
      <c r="G3" s="62"/>
      <c r="H3" s="61"/>
      <c r="I3" s="62"/>
      <c r="J3" s="62"/>
      <c r="K3" s="62"/>
      <c r="L3" s="62"/>
      <c r="M3" s="62"/>
      <c r="N3" s="59"/>
      <c r="O3" s="72"/>
    </row>
    <row r="4" spans="1:16" ht="71.25" customHeight="1" thickBot="1" x14ac:dyDescent="0.3">
      <c r="B4" s="87" t="s">
        <v>21</v>
      </c>
      <c r="C4" s="88" t="s">
        <v>22</v>
      </c>
      <c r="D4" s="74" t="s">
        <v>85</v>
      </c>
      <c r="E4" s="74" t="s">
        <v>86</v>
      </c>
      <c r="F4" s="89" t="s">
        <v>89</v>
      </c>
      <c r="G4" s="74" t="s">
        <v>92</v>
      </c>
      <c r="H4" s="86" t="s">
        <v>91</v>
      </c>
      <c r="I4" s="74" t="s">
        <v>93</v>
      </c>
      <c r="J4" s="86" t="s">
        <v>102</v>
      </c>
      <c r="K4" s="90" t="s">
        <v>83</v>
      </c>
      <c r="L4" s="90" t="s">
        <v>84</v>
      </c>
      <c r="M4" s="91" t="s">
        <v>82</v>
      </c>
      <c r="O4" s="81" t="s">
        <v>87</v>
      </c>
    </row>
    <row r="5" spans="1:16" ht="4.5" hidden="1" customHeight="1" x14ac:dyDescent="0.25">
      <c r="B5" s="92"/>
      <c r="C5" s="92"/>
      <c r="D5" s="93"/>
      <c r="E5" s="93"/>
      <c r="F5" s="93"/>
      <c r="G5" s="75"/>
      <c r="H5" s="75"/>
      <c r="I5" s="75"/>
      <c r="J5" s="80"/>
      <c r="K5" s="94"/>
      <c r="L5" s="94"/>
      <c r="M5" s="94"/>
      <c r="O5" s="82"/>
    </row>
    <row r="6" spans="1:16" x14ac:dyDescent="0.25">
      <c r="B6" s="151" t="s">
        <v>74</v>
      </c>
      <c r="C6" s="159" t="s">
        <v>64</v>
      </c>
      <c r="D6" s="148">
        <v>20314</v>
      </c>
      <c r="E6" s="148">
        <v>21585</v>
      </c>
      <c r="F6" s="106" t="s">
        <v>81</v>
      </c>
      <c r="G6" s="107">
        <f>Data_L!C14/1000</f>
        <v>4206.4414811152901</v>
      </c>
      <c r="H6" s="107">
        <f>SUM(Data_L!M4:N62)/1000</f>
        <v>3839.3905184685655</v>
      </c>
      <c r="I6" s="107">
        <f>SUM(Data_L!P4:Q63)/1000</f>
        <v>3841.5055971996103</v>
      </c>
      <c r="J6" s="108">
        <f>Data_L!C5/1000</f>
        <v>5460.6184168482705</v>
      </c>
      <c r="K6" s="109">
        <f>SUM(Data_L!C8:C10)</f>
        <v>-6.5426775108790051E-11</v>
      </c>
      <c r="L6" s="109">
        <f>SUM(Data_L!C11:C13)</f>
        <v>1.4093108309983444E-8</v>
      </c>
      <c r="M6" s="110">
        <f>SUM(Base_D1_L!Q7:R11)/1000/O6</f>
        <v>30.281537312588668</v>
      </c>
      <c r="O6" s="83">
        <f>COUNTIF(Base_D1_L!P7:P11,"&lt;&gt;0")</f>
        <v>4</v>
      </c>
      <c r="P6" s="71"/>
    </row>
    <row r="7" spans="1:16" ht="15" hidden="1" customHeight="1" x14ac:dyDescent="0.25">
      <c r="B7" s="152"/>
      <c r="C7" s="160"/>
      <c r="D7" s="149"/>
      <c r="E7" s="149"/>
      <c r="F7" s="111" t="s">
        <v>78</v>
      </c>
      <c r="G7" s="112"/>
      <c r="H7" s="112" t="e">
        <f>#REF!/1000</f>
        <v>#REF!</v>
      </c>
      <c r="I7" s="112" t="e">
        <f>SUM(#REF!)</f>
        <v>#REF!</v>
      </c>
      <c r="J7" s="113" t="e">
        <f>#REF!/1000</f>
        <v>#REF!</v>
      </c>
      <c r="K7" s="114" t="e">
        <f>SUM(#REF!)</f>
        <v>#REF!</v>
      </c>
      <c r="L7" s="114" t="e">
        <f>SUM(#REF!)</f>
        <v>#REF!</v>
      </c>
      <c r="M7" s="115"/>
      <c r="O7" s="84"/>
      <c r="P7" s="71"/>
    </row>
    <row r="8" spans="1:16" hidden="1" x14ac:dyDescent="0.25">
      <c r="B8" s="152"/>
      <c r="C8" s="160"/>
      <c r="D8" s="149"/>
      <c r="E8" s="149"/>
      <c r="F8" s="111" t="s">
        <v>79</v>
      </c>
      <c r="G8" s="112">
        <f>Data_H!C14/1000</f>
        <v>0</v>
      </c>
      <c r="H8" s="112" t="e">
        <f>#REF!/1000</f>
        <v>#REF!</v>
      </c>
      <c r="I8" s="112">
        <f>SUM(Data_H!P4:Q63)</f>
        <v>0</v>
      </c>
      <c r="J8" s="113">
        <f>Data_H!C5/1000</f>
        <v>0</v>
      </c>
      <c r="K8" s="114">
        <f>SUM(Data_H!C8:C10)</f>
        <v>0</v>
      </c>
      <c r="L8" s="114">
        <f>SUM(Data_H!C11:C13)</f>
        <v>0</v>
      </c>
      <c r="M8" s="115" t="e">
        <f>SUM(Base_D1_H!Q7:R11)/1000/O8</f>
        <v>#DIV/0!</v>
      </c>
      <c r="O8" s="83">
        <f>COUNTIF(Base_D1_H!P7:P11,"&lt;&gt;0")</f>
        <v>0</v>
      </c>
      <c r="P8" s="71"/>
    </row>
    <row r="9" spans="1:16" ht="7.5" hidden="1" customHeight="1" x14ac:dyDescent="0.25">
      <c r="B9" s="152"/>
      <c r="C9" s="50"/>
      <c r="D9" s="116"/>
      <c r="E9" s="116"/>
      <c r="F9" s="117"/>
      <c r="G9" s="112"/>
      <c r="H9" s="112" t="e">
        <f>#REF!/1000</f>
        <v>#REF!</v>
      </c>
      <c r="I9" s="118"/>
      <c r="J9" s="113" t="e">
        <f>#REF!/1000</f>
        <v>#REF!</v>
      </c>
      <c r="K9" s="119"/>
      <c r="L9" s="119"/>
      <c r="M9" s="120"/>
      <c r="O9" s="83"/>
      <c r="P9" s="71"/>
    </row>
    <row r="10" spans="1:16" ht="15.75" thickBot="1" x14ac:dyDescent="0.3">
      <c r="B10" s="152"/>
      <c r="C10" s="160">
        <v>2030</v>
      </c>
      <c r="D10" s="149">
        <v>19750</v>
      </c>
      <c r="E10" s="149">
        <v>19595</v>
      </c>
      <c r="F10" s="111" t="s">
        <v>81</v>
      </c>
      <c r="G10" s="112">
        <f>Data_L!G14/1000</f>
        <v>2539.27525025041</v>
      </c>
      <c r="H10" s="112">
        <f>SUM(Data_L!AS4:AT62)/1000</f>
        <v>2302.0439535829641</v>
      </c>
      <c r="I10" s="112">
        <f>SUM(Data_L!AV4:AW63)/1000</f>
        <v>2313.700431995137</v>
      </c>
      <c r="J10" s="113">
        <f>Data_L!G5/1000</f>
        <v>4917.6179225120204</v>
      </c>
      <c r="K10" s="121">
        <f>SUM(Data_L!G8:G10)</f>
        <v>-1.5859313862165441E-10</v>
      </c>
      <c r="L10" s="121">
        <f>SUM(Data_L!G11:G13)</f>
        <v>70.655118560666693</v>
      </c>
      <c r="M10" s="122">
        <f>SUM('2030_D1_L'!Q7:R11)/1000/O10</f>
        <v>18.549777042008092</v>
      </c>
      <c r="O10" s="83">
        <f>COUNTIF('2030_D1_L'!P7:P11,"&lt;&gt;0")</f>
        <v>2</v>
      </c>
      <c r="P10" s="71"/>
    </row>
    <row r="11" spans="1:16" ht="15" hidden="1" customHeight="1" x14ac:dyDescent="0.25">
      <c r="B11" s="152"/>
      <c r="C11" s="160"/>
      <c r="D11" s="149"/>
      <c r="E11" s="149"/>
      <c r="F11" s="111" t="s">
        <v>78</v>
      </c>
      <c r="G11" s="112"/>
      <c r="H11" s="112" t="e">
        <f>#REF!/1000</f>
        <v>#REF!</v>
      </c>
      <c r="I11" s="112" t="e">
        <f>SUM(#REF!)</f>
        <v>#REF!</v>
      </c>
      <c r="J11" s="113" t="e">
        <f>#REF!/1000</f>
        <v>#REF!</v>
      </c>
      <c r="K11" s="114" t="e">
        <f>SUM(#REF!)</f>
        <v>#REF!</v>
      </c>
      <c r="L11" s="114" t="e">
        <f>SUM(#REF!)</f>
        <v>#REF!</v>
      </c>
      <c r="M11" s="115"/>
      <c r="O11" s="83"/>
      <c r="P11" s="71"/>
    </row>
    <row r="12" spans="1:16" ht="15.75" hidden="1" thickBot="1" x14ac:dyDescent="0.3">
      <c r="B12" s="153"/>
      <c r="C12" s="162"/>
      <c r="D12" s="150"/>
      <c r="E12" s="150"/>
      <c r="F12" s="123" t="s">
        <v>79</v>
      </c>
      <c r="G12" s="124">
        <f>Data_H!G14/1000</f>
        <v>0</v>
      </c>
      <c r="H12" s="124" t="e">
        <f>#REF!/1000</f>
        <v>#REF!</v>
      </c>
      <c r="I12" s="124">
        <f>SUM(Data_H!AV4:AW63)</f>
        <v>0</v>
      </c>
      <c r="J12" s="125">
        <f>Data_H!G5/1000</f>
        <v>0</v>
      </c>
      <c r="K12" s="126">
        <f>SUM(Data_H!G8:G10)</f>
        <v>0</v>
      </c>
      <c r="L12" s="126">
        <f>SUM(Data_H!G11:G13)</f>
        <v>0</v>
      </c>
      <c r="M12" s="127" t="e">
        <f>SUM('2030_D1_H'!Q7:R11)/1000/O12</f>
        <v>#DIV/0!</v>
      </c>
      <c r="O12" s="83">
        <f>COUNTIF('2030_D1_H'!P7:P11,"&lt;&gt;0")</f>
        <v>0</v>
      </c>
      <c r="P12" s="71"/>
    </row>
    <row r="13" spans="1:16" ht="7.5" hidden="1" customHeight="1" x14ac:dyDescent="0.25">
      <c r="B13" s="95"/>
      <c r="C13" s="95"/>
      <c r="D13" s="128"/>
      <c r="E13" s="128"/>
      <c r="F13" s="129"/>
      <c r="G13" s="130"/>
      <c r="H13" s="130" t="e">
        <f>#REF!/1000</f>
        <v>#REF!</v>
      </c>
      <c r="I13" s="131"/>
      <c r="J13" s="132" t="e">
        <f>#REF!/1000</f>
        <v>#REF!</v>
      </c>
      <c r="K13" s="133"/>
      <c r="L13" s="133"/>
      <c r="M13" s="133"/>
      <c r="O13" s="83"/>
      <c r="P13" s="71"/>
    </row>
    <row r="14" spans="1:16" x14ac:dyDescent="0.25">
      <c r="B14" s="151" t="s">
        <v>75</v>
      </c>
      <c r="C14" s="159" t="s">
        <v>64</v>
      </c>
      <c r="D14" s="148">
        <v>17100</v>
      </c>
      <c r="E14" s="148">
        <v>18415</v>
      </c>
      <c r="F14" s="106" t="s">
        <v>81</v>
      </c>
      <c r="G14" s="107">
        <f>Data_L!D14/1000</f>
        <v>3326.0781014488698</v>
      </c>
      <c r="H14" s="107">
        <f>SUM(Data_L!U4:V62)/1000</f>
        <v>3050.5608833425422</v>
      </c>
      <c r="I14" s="107">
        <f>SUM(Data_L!X4:Y63)/1000</f>
        <v>3055.8254087240739</v>
      </c>
      <c r="J14" s="108">
        <f>Data_L!D5/1000</f>
        <v>4399.0194616977196</v>
      </c>
      <c r="K14" s="109">
        <f>SUM(Data_L!D8:D10)</f>
        <v>-6.5881522459676554E-11</v>
      </c>
      <c r="L14" s="109">
        <f>SUM(Data_L!D11:D13)</f>
        <v>0.89946561441918249</v>
      </c>
      <c r="M14" s="110">
        <f>SUM(Base_D2_L!Q8:R11)/1000/O14</f>
        <v>18.333406384003329</v>
      </c>
      <c r="O14" s="83">
        <f>COUNTIF(Base_D2_L!P7:P11,"&lt;&gt;0")</f>
        <v>3</v>
      </c>
      <c r="P14" s="71"/>
    </row>
    <row r="15" spans="1:16" ht="15" hidden="1" customHeight="1" x14ac:dyDescent="0.25">
      <c r="B15" s="152"/>
      <c r="C15" s="160"/>
      <c r="D15" s="149"/>
      <c r="E15" s="149"/>
      <c r="F15" s="111" t="s">
        <v>78</v>
      </c>
      <c r="G15" s="112"/>
      <c r="H15" s="112" t="e">
        <f>#REF!/1000</f>
        <v>#REF!</v>
      </c>
      <c r="I15" s="112" t="e">
        <f>SUM(#REF!)</f>
        <v>#REF!</v>
      </c>
      <c r="J15" s="113" t="e">
        <f>#REF!/1000</f>
        <v>#REF!</v>
      </c>
      <c r="K15" s="114" t="e">
        <f>SUM(#REF!)</f>
        <v>#REF!</v>
      </c>
      <c r="L15" s="114" t="e">
        <f>SUM(#REF!)</f>
        <v>#REF!</v>
      </c>
      <c r="M15" s="115"/>
      <c r="O15" s="84"/>
      <c r="P15" s="71"/>
    </row>
    <row r="16" spans="1:16" hidden="1" x14ac:dyDescent="0.25">
      <c r="B16" s="152"/>
      <c r="C16" s="160"/>
      <c r="D16" s="149"/>
      <c r="E16" s="149"/>
      <c r="F16" s="111" t="s">
        <v>79</v>
      </c>
      <c r="G16" s="112">
        <f>Data_H!D14/1000</f>
        <v>0</v>
      </c>
      <c r="H16" s="112" t="e">
        <f>#REF!/1000</f>
        <v>#REF!</v>
      </c>
      <c r="I16" s="112">
        <f>SUM(Data_H!X4:Y63)</f>
        <v>0</v>
      </c>
      <c r="J16" s="113">
        <f>Data_H!D5/1000</f>
        <v>0</v>
      </c>
      <c r="K16" s="114">
        <f>SUM(Data_H!D8:D10)</f>
        <v>0</v>
      </c>
      <c r="L16" s="114">
        <f>SUM(Data_H!D11:D13)</f>
        <v>0</v>
      </c>
      <c r="M16" s="115" t="e">
        <f>SUM(Base_D2_H!Q8:R11)/1000/O16</f>
        <v>#DIV/0!</v>
      </c>
      <c r="O16" s="83">
        <f>COUNTIF(Base_D2_H!P7:P11,"&lt;&gt;0")</f>
        <v>0</v>
      </c>
      <c r="P16" s="71"/>
    </row>
    <row r="17" spans="2:16" ht="7.5" hidden="1" customHeight="1" x14ac:dyDescent="0.25">
      <c r="B17" s="152"/>
      <c r="C17" s="50"/>
      <c r="D17" s="116"/>
      <c r="E17" s="116"/>
      <c r="F17" s="117"/>
      <c r="G17" s="112"/>
      <c r="H17" s="112" t="e">
        <f>#REF!/1000</f>
        <v>#REF!</v>
      </c>
      <c r="I17" s="118"/>
      <c r="J17" s="113" t="e">
        <f>#REF!/1000</f>
        <v>#REF!</v>
      </c>
      <c r="K17" s="119"/>
      <c r="L17" s="119"/>
      <c r="M17" s="120"/>
      <c r="O17" s="83"/>
      <c r="P17" s="71"/>
    </row>
    <row r="18" spans="2:16" ht="15.75" thickBot="1" x14ac:dyDescent="0.3">
      <c r="B18" s="152"/>
      <c r="C18" s="158">
        <v>2030</v>
      </c>
      <c r="D18" s="146">
        <v>16188</v>
      </c>
      <c r="E18" s="146">
        <v>15698</v>
      </c>
      <c r="F18" s="111" t="s">
        <v>81</v>
      </c>
      <c r="G18" s="113">
        <f>Data_L!H14/1000</f>
        <v>2139.6826976436696</v>
      </c>
      <c r="H18" s="113">
        <f>SUM(Data_L!BA4:BB62)/1000</f>
        <v>1971.5793377126965</v>
      </c>
      <c r="I18" s="134">
        <f>SUM(Data_L!BD4:BE63)/1000</f>
        <v>2004.0690458909801</v>
      </c>
      <c r="J18" s="113">
        <f>Data_L!H5/1000</f>
        <v>3792.87858341845</v>
      </c>
      <c r="K18" s="121">
        <f>SUM(Data_L!H8:H10)</f>
        <v>2231.0871838866442</v>
      </c>
      <c r="L18" s="121">
        <f>SUM(Data_L!H11:H13)</f>
        <v>4028.915627914424</v>
      </c>
      <c r="M18" s="122">
        <f>SUM('2030_D2_L'!Q7:R10)/1000/O18</f>
        <v>4.5288719202372594</v>
      </c>
      <c r="O18" s="83">
        <f>COUNTIF('2030_D2_L'!P7:P11,"&lt;&gt;0")</f>
        <v>2</v>
      </c>
      <c r="P18" s="71"/>
    </row>
    <row r="19" spans="2:16" ht="15" hidden="1" customHeight="1" x14ac:dyDescent="0.25">
      <c r="B19" s="152"/>
      <c r="C19" s="158"/>
      <c r="D19" s="146"/>
      <c r="E19" s="146"/>
      <c r="F19" s="111" t="s">
        <v>78</v>
      </c>
      <c r="G19" s="113"/>
      <c r="H19" s="113" t="e">
        <f>#REF!/1000</f>
        <v>#REF!</v>
      </c>
      <c r="I19" s="112" t="e">
        <f>SUM(#REF!)</f>
        <v>#REF!</v>
      </c>
      <c r="J19" s="113" t="e">
        <f>#REF!/1000</f>
        <v>#REF!</v>
      </c>
      <c r="K19" s="121" t="e">
        <f>SUM(#REF!)</f>
        <v>#REF!</v>
      </c>
      <c r="L19" s="121" t="e">
        <f>SUM(#REF!)</f>
        <v>#REF!</v>
      </c>
      <c r="M19" s="122"/>
      <c r="O19" s="83"/>
      <c r="P19" s="71"/>
    </row>
    <row r="20" spans="2:16" ht="15.75" hidden="1" thickBot="1" x14ac:dyDescent="0.3">
      <c r="B20" s="153"/>
      <c r="C20" s="161"/>
      <c r="D20" s="147"/>
      <c r="E20" s="147"/>
      <c r="F20" s="123" t="s">
        <v>79</v>
      </c>
      <c r="G20" s="125">
        <f>Data_H!H14/1000</f>
        <v>0</v>
      </c>
      <c r="H20" s="125" t="e">
        <f>#REF!/1000</f>
        <v>#REF!</v>
      </c>
      <c r="I20" s="124">
        <f>SUM(Data_H!BD4:BE63)</f>
        <v>0</v>
      </c>
      <c r="J20" s="125">
        <f>Data_H!H5/1000</f>
        <v>0</v>
      </c>
      <c r="K20" s="135">
        <f>SUM(Data_H!H8:H10)</f>
        <v>0</v>
      </c>
      <c r="L20" s="135">
        <f>SUM(Data_H!H11:H13)</f>
        <v>0</v>
      </c>
      <c r="M20" s="136" t="e">
        <f>SUM('2030_D2_H'!Q7:R10)/1000/O20</f>
        <v>#DIV/0!</v>
      </c>
      <c r="O20" s="83">
        <f>COUNTIF('2030_D2_H'!P7:P11,"&lt;&gt;0")</f>
        <v>0</v>
      </c>
      <c r="P20" s="71"/>
    </row>
    <row r="21" spans="2:16" ht="7.5" hidden="1" customHeight="1" x14ac:dyDescent="0.25">
      <c r="B21" s="95"/>
      <c r="C21" s="96"/>
      <c r="D21" s="137"/>
      <c r="E21" s="137"/>
      <c r="F21" s="138"/>
      <c r="G21" s="132"/>
      <c r="H21" s="132" t="e">
        <f>#REF!/1000</f>
        <v>#REF!</v>
      </c>
      <c r="I21" s="131"/>
      <c r="J21" s="132" t="e">
        <f>#REF!/1000</f>
        <v>#REF!</v>
      </c>
      <c r="K21" s="139"/>
      <c r="L21" s="139"/>
      <c r="M21" s="133"/>
      <c r="O21" s="83"/>
      <c r="P21" s="71"/>
    </row>
    <row r="22" spans="2:16" x14ac:dyDescent="0.25">
      <c r="B22" s="154" t="s">
        <v>76</v>
      </c>
      <c r="C22" s="157" t="s">
        <v>64</v>
      </c>
      <c r="D22" s="145">
        <v>24791</v>
      </c>
      <c r="E22" s="145">
        <v>27012</v>
      </c>
      <c r="F22" s="106" t="s">
        <v>81</v>
      </c>
      <c r="G22" s="108">
        <f>Data_L!E14/1000</f>
        <v>6411.56529448331</v>
      </c>
      <c r="H22" s="108">
        <f>SUM(Data_L!AC4:AD62)/1000</f>
        <v>5793.7032618673038</v>
      </c>
      <c r="I22" s="107">
        <f>SUM(Data_L!AF4:AG63)/1000</f>
        <v>5795.9499957815269</v>
      </c>
      <c r="J22" s="108">
        <f>Data_L!E5/1000</f>
        <v>7814.0861027558103</v>
      </c>
      <c r="K22" s="109">
        <f>SUM(Data_L!E8:E10)</f>
        <v>-4.075673132319936E-11</v>
      </c>
      <c r="L22" s="109">
        <f>SUM(Data_L!E11:E13)</f>
        <v>6.2949231012983822E-9</v>
      </c>
      <c r="M22" s="110">
        <f>SUM(Base_D3_L!Q7:R11)/1000/O22</f>
        <v>116.85182781100055</v>
      </c>
      <c r="O22" s="83">
        <f>COUNTIF(Base_D3_L!P7:P11,"&lt;&gt;0")</f>
        <v>5</v>
      </c>
      <c r="P22" s="71"/>
    </row>
    <row r="23" spans="2:16" ht="15" hidden="1" customHeight="1" x14ac:dyDescent="0.25">
      <c r="B23" s="155"/>
      <c r="C23" s="158"/>
      <c r="D23" s="146"/>
      <c r="E23" s="146"/>
      <c r="F23" s="111" t="s">
        <v>78</v>
      </c>
      <c r="G23" s="113"/>
      <c r="H23" s="113" t="e">
        <f>#REF!/1000</f>
        <v>#REF!</v>
      </c>
      <c r="I23" s="112" t="e">
        <f>SUM(#REF!)</f>
        <v>#REF!</v>
      </c>
      <c r="J23" s="113" t="e">
        <f>#REF!/1000</f>
        <v>#REF!</v>
      </c>
      <c r="K23" s="121" t="e">
        <f>SUM(#REF!)</f>
        <v>#REF!</v>
      </c>
      <c r="L23" s="121" t="e">
        <f>SUM(#REF!)</f>
        <v>#REF!</v>
      </c>
      <c r="M23" s="115"/>
      <c r="O23" s="84"/>
      <c r="P23" s="71"/>
    </row>
    <row r="24" spans="2:16" hidden="1" x14ac:dyDescent="0.25">
      <c r="B24" s="155"/>
      <c r="C24" s="158"/>
      <c r="D24" s="146"/>
      <c r="E24" s="146"/>
      <c r="F24" s="111" t="s">
        <v>79</v>
      </c>
      <c r="G24" s="113">
        <f>Data_H!E14/1000</f>
        <v>0</v>
      </c>
      <c r="H24" s="113" t="e">
        <f>#REF!/1000</f>
        <v>#REF!</v>
      </c>
      <c r="I24" s="112">
        <f>SUM(Data_H!AF4:AG63)</f>
        <v>0</v>
      </c>
      <c r="J24" s="113">
        <f>Data_H!E5/1000</f>
        <v>0</v>
      </c>
      <c r="K24" s="121">
        <f>SUM(Data_H!E8:E10)</f>
        <v>0</v>
      </c>
      <c r="L24" s="121">
        <f>SUM(Data_H!E11:E13)</f>
        <v>0</v>
      </c>
      <c r="M24" s="115" t="e">
        <f>SUM(Base_D3_H!Q7:R11)/1000/O24</f>
        <v>#DIV/0!</v>
      </c>
      <c r="O24" s="83">
        <f>COUNTIF(Base_D3_H!P7:P11,"&lt;&gt;0")</f>
        <v>0</v>
      </c>
      <c r="P24" s="71"/>
    </row>
    <row r="25" spans="2:16" ht="7.5" hidden="1" customHeight="1" x14ac:dyDescent="0.25">
      <c r="B25" s="155"/>
      <c r="C25" s="97"/>
      <c r="D25" s="140"/>
      <c r="E25" s="140"/>
      <c r="F25" s="141"/>
      <c r="G25" s="113"/>
      <c r="H25" s="113" t="e">
        <f>#REF!/1000</f>
        <v>#REF!</v>
      </c>
      <c r="I25" s="118"/>
      <c r="J25" s="113" t="e">
        <f>#REF!/1000</f>
        <v>#REF!</v>
      </c>
      <c r="K25" s="121"/>
      <c r="L25" s="121"/>
      <c r="M25" s="120"/>
      <c r="O25" s="83"/>
      <c r="P25" s="71"/>
    </row>
    <row r="26" spans="2:16" ht="15.75" thickBot="1" x14ac:dyDescent="0.3">
      <c r="B26" s="155"/>
      <c r="C26" s="158">
        <v>2030</v>
      </c>
      <c r="D26" s="146">
        <v>23988</v>
      </c>
      <c r="E26" s="146">
        <v>24684</v>
      </c>
      <c r="F26" s="111" t="s">
        <v>81</v>
      </c>
      <c r="G26" s="113">
        <f>Data_L!I14/1000</f>
        <v>5091.1730244866394</v>
      </c>
      <c r="H26" s="113">
        <f>SUM(Data_L!BI4:BJ62)/1000</f>
        <v>4584.0204408805466</v>
      </c>
      <c r="I26" s="112">
        <f>SUM(Data_L!BL4:BM63)/1000</f>
        <v>4587.8130777698771</v>
      </c>
      <c r="J26" s="113">
        <f>Data_L!I5/1000</f>
        <v>6677.4562795115598</v>
      </c>
      <c r="K26" s="121">
        <f>SUM(Data_L!I8:I10)</f>
        <v>-1.010107553156558E-10</v>
      </c>
      <c r="L26" s="121">
        <f>SUM(Data_L!I11:I13)</f>
        <v>5.7823589809029361</v>
      </c>
      <c r="M26" s="122">
        <f>SUM('2030_D3_L'!Q7:R11)/1000/O26</f>
        <v>44.861082917477788</v>
      </c>
      <c r="O26" s="83">
        <f>COUNTIF('2030_D3_L'!P7:P11,"&lt;&gt;0")</f>
        <v>5</v>
      </c>
      <c r="P26" s="71"/>
    </row>
    <row r="27" spans="2:16" ht="15" hidden="1" customHeight="1" x14ac:dyDescent="0.25">
      <c r="B27" s="155"/>
      <c r="C27" s="158"/>
      <c r="D27" s="146"/>
      <c r="E27" s="146"/>
      <c r="F27" s="111" t="s">
        <v>78</v>
      </c>
      <c r="G27" s="113"/>
      <c r="H27" s="113" t="e">
        <f>#REF!/1000</f>
        <v>#REF!</v>
      </c>
      <c r="I27" s="112" t="e">
        <f>SUM(#REF!)</f>
        <v>#REF!</v>
      </c>
      <c r="J27" s="113" t="e">
        <f>#REF!/1000</f>
        <v>#REF!</v>
      </c>
      <c r="K27" s="121" t="e">
        <f>SUM(#REF!)</f>
        <v>#REF!</v>
      </c>
      <c r="L27" s="121" t="e">
        <f>SUM(#REF!)</f>
        <v>#REF!</v>
      </c>
      <c r="M27" s="115"/>
      <c r="O27" s="83"/>
      <c r="P27" s="71"/>
    </row>
    <row r="28" spans="2:16" ht="15.75" hidden="1" thickBot="1" x14ac:dyDescent="0.3">
      <c r="B28" s="156"/>
      <c r="C28" s="161"/>
      <c r="D28" s="147"/>
      <c r="E28" s="147"/>
      <c r="F28" s="123" t="s">
        <v>79</v>
      </c>
      <c r="G28" s="125">
        <f>Data_H!I14/1000</f>
        <v>0</v>
      </c>
      <c r="H28" s="125" t="e">
        <f>#REF!/1000</f>
        <v>#REF!</v>
      </c>
      <c r="I28" s="124">
        <f>SUM(Data_H!BL4:BM63)</f>
        <v>0</v>
      </c>
      <c r="J28" s="125">
        <f>Data_H!I5/1000</f>
        <v>0</v>
      </c>
      <c r="K28" s="135">
        <f>SUM(Data_H!I8:I10)</f>
        <v>0</v>
      </c>
      <c r="L28" s="135">
        <f>SUM(Data_H!I11:I13)</f>
        <v>0</v>
      </c>
      <c r="M28" s="127" t="e">
        <f>SUM('2030_D3_H'!Q7:R11)/1000/O28</f>
        <v>#DIV/0!</v>
      </c>
      <c r="O28" s="83">
        <f>COUNTIF('2030_D3_H'!P7:P11,"&lt;&gt;0")</f>
        <v>0</v>
      </c>
      <c r="P28" s="71"/>
    </row>
    <row r="29" spans="2:16" ht="7.5" hidden="1" customHeight="1" x14ac:dyDescent="0.25">
      <c r="B29" s="95"/>
      <c r="C29" s="96"/>
      <c r="D29" s="137"/>
      <c r="E29" s="137"/>
      <c r="F29" s="138"/>
      <c r="G29" s="132"/>
      <c r="H29" s="132" t="e">
        <f>#REF!/1000</f>
        <v>#REF!</v>
      </c>
      <c r="I29" s="131"/>
      <c r="J29" s="132" t="e">
        <f>#REF!/1000</f>
        <v>#REF!</v>
      </c>
      <c r="K29" s="139"/>
      <c r="L29" s="139"/>
      <c r="M29" s="133"/>
      <c r="O29" s="83"/>
      <c r="P29" s="71"/>
    </row>
    <row r="30" spans="2:16" x14ac:dyDescent="0.25">
      <c r="B30" s="151" t="s">
        <v>77</v>
      </c>
      <c r="C30" s="157" t="s">
        <v>64</v>
      </c>
      <c r="D30" s="145">
        <v>16891</v>
      </c>
      <c r="E30" s="145">
        <v>18001</v>
      </c>
      <c r="F30" s="106" t="s">
        <v>81</v>
      </c>
      <c r="G30" s="108">
        <f>Data_L!F14/1000</f>
        <v>3443.1814800756702</v>
      </c>
      <c r="H30" s="108">
        <f>SUM(Data_L!AK4:AL62)/1000</f>
        <v>3146.7411217391332</v>
      </c>
      <c r="I30" s="107">
        <f>SUM(Data_L!AN4:AO63)/1000</f>
        <v>3150.680230349612</v>
      </c>
      <c r="J30" s="108">
        <f>Data_L!F5/1000</f>
        <v>4400.9998631669405</v>
      </c>
      <c r="K30" s="109">
        <f>SUM(Data_L!F8:F10)</f>
        <v>-5.7241322792833645E-11</v>
      </c>
      <c r="L30" s="109">
        <f>SUM(Data_L!F11:F13)</f>
        <v>3.0249208022824541</v>
      </c>
      <c r="M30" s="110">
        <f>SUM(Base_D4_L!Q7:R11)/1000/O30</f>
        <v>24.592989727099621</v>
      </c>
      <c r="O30" s="83">
        <f>COUNTIF(Base_D4_L!P7:P11,"&lt;&gt;0")</f>
        <v>3</v>
      </c>
      <c r="P30" s="71"/>
    </row>
    <row r="31" spans="2:16" ht="15" hidden="1" customHeight="1" x14ac:dyDescent="0.25">
      <c r="B31" s="152"/>
      <c r="C31" s="158"/>
      <c r="D31" s="146"/>
      <c r="E31" s="146"/>
      <c r="F31" s="111" t="s">
        <v>78</v>
      </c>
      <c r="G31" s="113"/>
      <c r="H31" s="113" t="e">
        <f>#REF!/1000</f>
        <v>#REF!</v>
      </c>
      <c r="I31" s="112" t="e">
        <f>SUM(#REF!)</f>
        <v>#REF!</v>
      </c>
      <c r="J31" s="113" t="e">
        <f>#REF!/1000</f>
        <v>#REF!</v>
      </c>
      <c r="K31" s="121" t="e">
        <f>SUM(#REF!)</f>
        <v>#REF!</v>
      </c>
      <c r="L31" s="121" t="e">
        <f>SUM(#REF!)</f>
        <v>#REF!</v>
      </c>
      <c r="M31" s="115"/>
      <c r="O31" s="84"/>
      <c r="P31" s="71"/>
    </row>
    <row r="32" spans="2:16" hidden="1" x14ac:dyDescent="0.25">
      <c r="B32" s="152"/>
      <c r="C32" s="158"/>
      <c r="D32" s="146"/>
      <c r="E32" s="146"/>
      <c r="F32" s="111" t="s">
        <v>79</v>
      </c>
      <c r="G32" s="113">
        <f>Data_H!F14/1000</f>
        <v>0</v>
      </c>
      <c r="H32" s="113" t="e">
        <f>#REF!/1000</f>
        <v>#REF!</v>
      </c>
      <c r="I32" s="112">
        <f>SUM(Data_H!AN4:AO63)</f>
        <v>0</v>
      </c>
      <c r="J32" s="113">
        <f>Data_H!F5/1000</f>
        <v>0</v>
      </c>
      <c r="K32" s="121">
        <f>SUM(Data_H!F8:F10)</f>
        <v>0</v>
      </c>
      <c r="L32" s="121">
        <f>SUM(Data_H!F11:F13)</f>
        <v>0</v>
      </c>
      <c r="M32" s="115" t="e">
        <f>SUM(Base_D4_H!Q7:R11)/1000/O32</f>
        <v>#DIV/0!</v>
      </c>
      <c r="O32" s="83">
        <f>COUNTIF(Base_D4_H!P7:P11,"&lt;&gt;0")</f>
        <v>0</v>
      </c>
      <c r="P32" s="71"/>
    </row>
    <row r="33" spans="1:16" ht="7.5" hidden="1" customHeight="1" x14ac:dyDescent="0.25">
      <c r="B33" s="152"/>
      <c r="C33" s="97"/>
      <c r="D33" s="140"/>
      <c r="E33" s="140"/>
      <c r="F33" s="141"/>
      <c r="G33" s="113"/>
      <c r="H33" s="113" t="e">
        <f>#REF!/1000</f>
        <v>#REF!</v>
      </c>
      <c r="I33" s="118"/>
      <c r="J33" s="113" t="e">
        <f>#REF!/1000</f>
        <v>#REF!</v>
      </c>
      <c r="K33" s="121"/>
      <c r="L33" s="121"/>
      <c r="M33" s="120"/>
      <c r="O33" s="83"/>
      <c r="P33" s="71"/>
    </row>
    <row r="34" spans="1:16" ht="15.75" thickBot="1" x14ac:dyDescent="0.3">
      <c r="B34" s="153"/>
      <c r="C34" s="98">
        <v>2030</v>
      </c>
      <c r="D34" s="142">
        <v>16250</v>
      </c>
      <c r="E34" s="142">
        <v>15762</v>
      </c>
      <c r="F34" s="123" t="s">
        <v>81</v>
      </c>
      <c r="G34" s="125">
        <f>Data_L!J14/1000</f>
        <v>2022.7408409209099</v>
      </c>
      <c r="H34" s="125">
        <f>SUM(Data_L!BQ4:BR62)/1000</f>
        <v>1852.6640306378629</v>
      </c>
      <c r="I34" s="124">
        <f>SUM(Data_L!BT4:BU63)/1000</f>
        <v>1880.1202781418203</v>
      </c>
      <c r="J34" s="125">
        <f>Data_L!J5/1000</f>
        <v>3661.01504058711</v>
      </c>
      <c r="K34" s="135">
        <f>SUM(Data_L!J8:J10)</f>
        <v>300.46214424218391</v>
      </c>
      <c r="L34" s="135">
        <f>SUM(Data_L!J11:J13)</f>
        <v>2570.7430437331036</v>
      </c>
      <c r="M34" s="136">
        <f>SUM('2030_D4_L'!Q7:R8)/1000/O34</f>
        <v>0</v>
      </c>
      <c r="O34" s="83">
        <f>COUNTIF('2030_D4_L'!P7:P11,"&lt;&gt;0")</f>
        <v>2</v>
      </c>
      <c r="P34" s="71"/>
    </row>
    <row r="35" spans="1:16" s="38" customFormat="1" x14ac:dyDescent="0.25">
      <c r="A35" s="60"/>
      <c r="D35" s="72"/>
      <c r="E35" s="72"/>
      <c r="F35" s="72"/>
      <c r="G35" s="61"/>
      <c r="H35" s="61"/>
      <c r="I35" s="61"/>
      <c r="J35" s="63"/>
      <c r="N35" s="100"/>
      <c r="O35" s="72"/>
    </row>
    <row r="36" spans="1:16" s="38" customFormat="1" x14ac:dyDescent="0.25">
      <c r="A36" s="60"/>
      <c r="D36" s="72"/>
      <c r="E36" s="72"/>
      <c r="F36" s="72"/>
      <c r="G36" s="61"/>
      <c r="H36" s="61"/>
      <c r="I36" s="61"/>
      <c r="J36" s="61"/>
      <c r="N36" s="100"/>
      <c r="O36" s="72"/>
    </row>
    <row r="37" spans="1:16" s="38" customFormat="1" x14ac:dyDescent="0.25">
      <c r="A37" s="60"/>
      <c r="D37" s="72"/>
      <c r="E37" s="72"/>
      <c r="F37" s="72"/>
      <c r="G37" s="61"/>
      <c r="H37" s="61"/>
      <c r="I37" s="61"/>
      <c r="J37" s="61"/>
      <c r="N37" s="99"/>
      <c r="O37" s="72"/>
    </row>
    <row r="38" spans="1:16" s="38" customFormat="1" x14ac:dyDescent="0.25">
      <c r="A38" s="60"/>
      <c r="D38" s="72"/>
      <c r="E38" s="72"/>
      <c r="F38" s="72"/>
      <c r="G38" s="61"/>
      <c r="H38" s="61"/>
      <c r="I38" s="61"/>
      <c r="J38" s="61"/>
      <c r="N38" s="59"/>
      <c r="O38" s="72"/>
    </row>
    <row r="39" spans="1:16" s="38" customFormat="1" x14ac:dyDescent="0.25">
      <c r="A39" s="60"/>
      <c r="D39" s="72"/>
      <c r="E39" s="72"/>
      <c r="F39" s="72"/>
      <c r="G39" s="61"/>
      <c r="H39" s="61"/>
      <c r="I39" s="61"/>
      <c r="J39" s="61"/>
      <c r="N39" s="59"/>
      <c r="O39" s="72"/>
    </row>
    <row r="40" spans="1:16" s="38" customFormat="1" x14ac:dyDescent="0.25">
      <c r="A40" s="60"/>
      <c r="D40" s="72"/>
      <c r="E40" s="72"/>
      <c r="F40" s="72"/>
      <c r="G40" s="61"/>
      <c r="H40" s="61"/>
      <c r="I40" s="61"/>
      <c r="J40" s="61"/>
      <c r="N40" s="59"/>
      <c r="O40" s="72"/>
    </row>
    <row r="41" spans="1:16" s="38" customFormat="1" x14ac:dyDescent="0.25">
      <c r="A41" s="60"/>
      <c r="D41" s="72"/>
      <c r="E41" s="72"/>
      <c r="F41" s="72"/>
      <c r="G41" s="61"/>
      <c r="H41" s="61"/>
      <c r="I41" s="61"/>
      <c r="J41" s="61"/>
      <c r="N41" s="59"/>
      <c r="O41" s="72"/>
    </row>
    <row r="42" spans="1:16" s="38" customFormat="1" x14ac:dyDescent="0.25">
      <c r="A42" s="60"/>
      <c r="D42" s="72"/>
      <c r="E42" s="72"/>
      <c r="F42" s="72"/>
      <c r="G42" s="61"/>
      <c r="H42" s="61"/>
      <c r="I42" s="61"/>
      <c r="J42" s="61"/>
      <c r="N42" s="59"/>
      <c r="O42" s="72"/>
    </row>
    <row r="43" spans="1:16" s="38" customFormat="1" x14ac:dyDescent="0.25">
      <c r="A43" s="60"/>
      <c r="D43" s="72"/>
      <c r="E43" s="72"/>
      <c r="F43" s="72"/>
      <c r="G43" s="61"/>
      <c r="H43" s="61"/>
      <c r="I43" s="61"/>
      <c r="J43" s="61"/>
      <c r="N43" s="59"/>
      <c r="O43" s="72"/>
    </row>
    <row r="44" spans="1:16" s="38" customFormat="1" x14ac:dyDescent="0.25">
      <c r="A44" s="60"/>
      <c r="D44" s="72"/>
      <c r="E44" s="72"/>
      <c r="F44" s="72"/>
      <c r="G44" s="61"/>
      <c r="H44" s="61"/>
      <c r="I44" s="61"/>
      <c r="J44" s="61"/>
      <c r="N44" s="59"/>
      <c r="O44" s="72"/>
    </row>
    <row r="45" spans="1:16" s="38" customFormat="1" x14ac:dyDescent="0.25">
      <c r="A45" s="60"/>
      <c r="D45" s="72"/>
      <c r="E45" s="72"/>
      <c r="F45" s="72"/>
      <c r="G45" s="61"/>
      <c r="H45" s="61"/>
      <c r="I45" s="61"/>
      <c r="J45" s="61"/>
      <c r="N45" s="59"/>
      <c r="O45" s="72"/>
    </row>
    <row r="46" spans="1:16" s="38" customFormat="1" x14ac:dyDescent="0.25">
      <c r="A46" s="60"/>
      <c r="D46" s="72"/>
      <c r="E46" s="72"/>
      <c r="F46" s="72"/>
      <c r="G46" s="61"/>
      <c r="H46" s="61"/>
      <c r="I46" s="61"/>
      <c r="J46" s="61"/>
      <c r="N46" s="59"/>
      <c r="O46" s="72"/>
    </row>
    <row r="47" spans="1:16" s="38" customFormat="1" x14ac:dyDescent="0.25">
      <c r="A47" s="60"/>
      <c r="D47" s="72"/>
      <c r="E47" s="72"/>
      <c r="F47" s="72"/>
      <c r="G47" s="61"/>
      <c r="H47" s="61"/>
      <c r="I47" s="61"/>
      <c r="J47" s="61"/>
      <c r="N47" s="59"/>
      <c r="O47" s="72"/>
    </row>
    <row r="48" spans="1:16" s="38" customFormat="1" x14ac:dyDescent="0.25">
      <c r="A48" s="60"/>
      <c r="D48" s="72"/>
      <c r="E48" s="72"/>
      <c r="F48" s="72"/>
      <c r="G48" s="61"/>
      <c r="H48" s="61"/>
      <c r="I48" s="61"/>
      <c r="J48" s="61"/>
      <c r="N48" s="59"/>
      <c r="O48" s="72"/>
    </row>
    <row r="49" spans="1:15" s="38" customFormat="1" x14ac:dyDescent="0.25">
      <c r="A49" s="60"/>
      <c r="D49" s="72"/>
      <c r="E49" s="72"/>
      <c r="F49" s="72"/>
      <c r="G49" s="61"/>
      <c r="H49" s="61"/>
      <c r="I49" s="61"/>
      <c r="J49" s="61"/>
      <c r="N49" s="59"/>
      <c r="O49" s="72"/>
    </row>
    <row r="50" spans="1:15" s="38" customFormat="1" x14ac:dyDescent="0.25">
      <c r="A50" s="60"/>
      <c r="D50" s="72"/>
      <c r="E50" s="72"/>
      <c r="F50" s="72"/>
      <c r="G50" s="61"/>
      <c r="H50" s="61"/>
      <c r="I50" s="61"/>
      <c r="J50" s="61"/>
      <c r="N50" s="59"/>
      <c r="O50" s="72"/>
    </row>
    <row r="51" spans="1:15" s="38" customFormat="1" x14ac:dyDescent="0.25">
      <c r="A51" s="60"/>
      <c r="D51" s="72"/>
      <c r="E51" s="72"/>
      <c r="F51" s="72"/>
      <c r="G51" s="61"/>
      <c r="H51" s="61"/>
      <c r="I51" s="61"/>
      <c r="J51" s="61"/>
      <c r="N51" s="59"/>
      <c r="O51" s="72"/>
    </row>
    <row r="52" spans="1:15" s="38" customFormat="1" x14ac:dyDescent="0.25">
      <c r="A52" s="60"/>
      <c r="D52" s="72"/>
      <c r="E52" s="72"/>
      <c r="F52" s="72"/>
      <c r="G52" s="61"/>
      <c r="H52" s="61"/>
      <c r="I52" s="61"/>
      <c r="J52" s="61"/>
      <c r="N52" s="59"/>
      <c r="O52" s="72"/>
    </row>
    <row r="53" spans="1:15" s="38" customFormat="1" x14ac:dyDescent="0.25">
      <c r="A53" s="60"/>
      <c r="D53" s="72"/>
      <c r="E53" s="72"/>
      <c r="F53" s="72"/>
      <c r="G53" s="61"/>
      <c r="H53" s="61"/>
      <c r="I53" s="61"/>
      <c r="J53" s="61"/>
      <c r="N53" s="59"/>
      <c r="O53" s="72"/>
    </row>
    <row r="54" spans="1:15" s="38" customFormat="1" x14ac:dyDescent="0.25">
      <c r="A54" s="60"/>
      <c r="D54" s="72"/>
      <c r="E54" s="72"/>
      <c r="F54" s="72"/>
      <c r="G54" s="61"/>
      <c r="H54" s="61"/>
      <c r="I54" s="61"/>
      <c r="J54" s="61"/>
      <c r="N54" s="59"/>
      <c r="O54" s="72"/>
    </row>
    <row r="55" spans="1:15" s="38" customFormat="1" x14ac:dyDescent="0.25">
      <c r="A55" s="60"/>
      <c r="D55" s="72"/>
      <c r="E55" s="72"/>
      <c r="F55" s="72"/>
      <c r="G55" s="61"/>
      <c r="H55" s="61"/>
      <c r="I55" s="61"/>
      <c r="J55" s="61"/>
      <c r="N55" s="59"/>
      <c r="O55" s="72"/>
    </row>
    <row r="56" spans="1:15" s="38" customFormat="1" x14ac:dyDescent="0.25">
      <c r="A56" s="60"/>
      <c r="D56" s="72"/>
      <c r="E56" s="72"/>
      <c r="F56" s="72"/>
      <c r="G56" s="61"/>
      <c r="H56" s="61"/>
      <c r="I56" s="61"/>
      <c r="J56" s="61"/>
      <c r="N56" s="59"/>
      <c r="O56" s="72"/>
    </row>
    <row r="57" spans="1:15" s="38" customFormat="1" x14ac:dyDescent="0.25">
      <c r="A57" s="60"/>
      <c r="D57" s="72"/>
      <c r="E57" s="72"/>
      <c r="F57" s="72"/>
      <c r="G57" s="61"/>
      <c r="H57" s="61"/>
      <c r="I57" s="61"/>
      <c r="J57" s="61"/>
      <c r="N57" s="59"/>
      <c r="O57" s="72"/>
    </row>
    <row r="58" spans="1:15" s="38" customFormat="1" x14ac:dyDescent="0.25">
      <c r="A58" s="60"/>
      <c r="D58" s="72"/>
      <c r="E58" s="72"/>
      <c r="F58" s="72"/>
      <c r="G58" s="61"/>
      <c r="H58" s="61"/>
      <c r="I58" s="61"/>
      <c r="J58" s="61"/>
      <c r="N58" s="59"/>
      <c r="O58" s="72"/>
    </row>
    <row r="59" spans="1:15" s="38" customFormat="1" x14ac:dyDescent="0.25">
      <c r="A59" s="60"/>
      <c r="D59" s="72"/>
      <c r="E59" s="72"/>
      <c r="F59" s="72"/>
      <c r="G59" s="61"/>
      <c r="H59" s="61"/>
      <c r="I59" s="61"/>
      <c r="J59" s="61"/>
      <c r="N59" s="59"/>
      <c r="O59" s="72"/>
    </row>
  </sheetData>
  <mergeCells count="25">
    <mergeCell ref="B6:B12"/>
    <mergeCell ref="B14:B20"/>
    <mergeCell ref="B22:B28"/>
    <mergeCell ref="B30:B34"/>
    <mergeCell ref="C30:C32"/>
    <mergeCell ref="C22:C24"/>
    <mergeCell ref="C14:C16"/>
    <mergeCell ref="C18:C20"/>
    <mergeCell ref="C6:C8"/>
    <mergeCell ref="C10:C12"/>
    <mergeCell ref="C26:C28"/>
    <mergeCell ref="D6:D8"/>
    <mergeCell ref="E6:E8"/>
    <mergeCell ref="E10:E12"/>
    <mergeCell ref="D10:D12"/>
    <mergeCell ref="D14:D16"/>
    <mergeCell ref="E14:E16"/>
    <mergeCell ref="D30:D32"/>
    <mergeCell ref="E30:E32"/>
    <mergeCell ref="E26:E28"/>
    <mergeCell ref="D18:D20"/>
    <mergeCell ref="D22:D24"/>
    <mergeCell ref="D26:D28"/>
    <mergeCell ref="E22:E24"/>
    <mergeCell ref="E18:E20"/>
  </mergeCells>
  <pageMargins left="0.7" right="0.7" top="0.75" bottom="0.75" header="0.3" footer="0.3"/>
  <pageSetup orientation="landscape" horizontalDpi="1200" verticalDpi="1200" r:id="rId1"/>
  <ignoredErrors>
    <ignoredError sqref="K6:L34 K35:L3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FF0A-365D-4C98-A231-DF1CEDCFAF37}">
  <dimension ref="B1:BW63"/>
  <sheetViews>
    <sheetView tabSelected="1" workbookViewId="0">
      <selection activeCell="C2" sqref="C2"/>
    </sheetView>
  </sheetViews>
  <sheetFormatPr defaultRowHeight="15" x14ac:dyDescent="0.25"/>
  <cols>
    <col min="3" max="3" width="13.42578125" bestFit="1" customWidth="1"/>
    <col min="4" max="6" width="13.28515625" bestFit="1" customWidth="1"/>
    <col min="7" max="7" width="13.42578125" bestFit="1" customWidth="1"/>
    <col min="8" max="10" width="13.28515625" bestFit="1" customWidth="1"/>
    <col min="12" max="43" width="9.140625" customWidth="1"/>
  </cols>
  <sheetData>
    <row r="1" spans="2:75" ht="18.75" x14ac:dyDescent="0.3">
      <c r="C1" s="167" t="s">
        <v>109</v>
      </c>
      <c r="L1" s="51">
        <v>21.5</v>
      </c>
      <c r="M1" s="52">
        <v>21.5</v>
      </c>
      <c r="N1" s="52">
        <v>21.5</v>
      </c>
      <c r="O1" s="52">
        <v>21.5</v>
      </c>
      <c r="P1" s="52">
        <v>21.5</v>
      </c>
      <c r="Q1" s="52">
        <v>21.5</v>
      </c>
      <c r="R1" s="52">
        <v>21.5</v>
      </c>
      <c r="S1" s="53">
        <v>21.5</v>
      </c>
      <c r="T1" s="51">
        <v>21.5</v>
      </c>
      <c r="U1" s="52">
        <v>21.5</v>
      </c>
      <c r="V1" s="52">
        <v>21.5</v>
      </c>
      <c r="W1" s="52">
        <v>21.5</v>
      </c>
      <c r="X1" s="52">
        <v>21.5</v>
      </c>
      <c r="Y1" s="52">
        <v>21.5</v>
      </c>
      <c r="Z1" s="52">
        <v>21.5</v>
      </c>
      <c r="AA1" s="53">
        <v>21.5</v>
      </c>
      <c r="AB1" s="51">
        <v>21.5</v>
      </c>
      <c r="AC1" s="52">
        <v>21.5</v>
      </c>
      <c r="AD1" s="52">
        <v>21.5</v>
      </c>
      <c r="AE1" s="52">
        <v>21.5</v>
      </c>
      <c r="AF1" s="52">
        <v>21.5</v>
      </c>
      <c r="AG1" s="52">
        <v>21.5</v>
      </c>
      <c r="AH1" s="52">
        <v>21.5</v>
      </c>
      <c r="AI1" s="53">
        <v>21.5</v>
      </c>
      <c r="AJ1" s="51">
        <v>21.5</v>
      </c>
      <c r="AK1" s="52">
        <v>21.5</v>
      </c>
      <c r="AL1" s="52">
        <v>21.5</v>
      </c>
      <c r="AM1" s="52">
        <v>21.5</v>
      </c>
      <c r="AN1" s="52">
        <v>21.5</v>
      </c>
      <c r="AO1" s="52">
        <v>21.5</v>
      </c>
      <c r="AP1" s="52">
        <v>21.5</v>
      </c>
      <c r="AQ1" s="53">
        <v>21.5</v>
      </c>
      <c r="AR1" s="51">
        <v>21.5</v>
      </c>
      <c r="AS1" s="52">
        <v>21.5</v>
      </c>
      <c r="AT1" s="52">
        <v>21.5</v>
      </c>
      <c r="AU1" s="52">
        <v>21.5</v>
      </c>
      <c r="AV1" s="52">
        <v>21.5</v>
      </c>
      <c r="AW1" s="52">
        <v>21.5</v>
      </c>
      <c r="AX1" s="52">
        <v>21.5</v>
      </c>
      <c r="AY1" s="53">
        <v>21.5</v>
      </c>
      <c r="AZ1" s="51">
        <v>21.5</v>
      </c>
      <c r="BA1" s="52">
        <v>21.5</v>
      </c>
      <c r="BB1" s="52">
        <v>21.5</v>
      </c>
      <c r="BC1" s="52">
        <v>21.5</v>
      </c>
      <c r="BD1" s="52">
        <v>21.5</v>
      </c>
      <c r="BE1" s="52">
        <v>21.5</v>
      </c>
      <c r="BF1" s="52">
        <v>21.5</v>
      </c>
      <c r="BG1" s="53">
        <v>21.5</v>
      </c>
      <c r="BH1" s="51">
        <v>21.5</v>
      </c>
      <c r="BI1" s="52">
        <v>21.5</v>
      </c>
      <c r="BJ1" s="52">
        <v>21.5</v>
      </c>
      <c r="BK1" s="52">
        <v>21.5</v>
      </c>
      <c r="BL1" s="52">
        <v>21.5</v>
      </c>
      <c r="BM1" s="52">
        <v>21.5</v>
      </c>
      <c r="BN1" s="52">
        <v>21.5</v>
      </c>
      <c r="BO1" s="53">
        <v>21.5</v>
      </c>
      <c r="BP1" s="51">
        <v>21.5</v>
      </c>
      <c r="BQ1" s="52">
        <v>21.5</v>
      </c>
      <c r="BR1" s="52">
        <v>21.5</v>
      </c>
      <c r="BS1" s="52">
        <v>21.5</v>
      </c>
      <c r="BT1" s="52">
        <v>21.5</v>
      </c>
      <c r="BU1" s="52">
        <v>21.5</v>
      </c>
      <c r="BV1" s="52">
        <v>21.5</v>
      </c>
      <c r="BW1" s="53">
        <v>21.5</v>
      </c>
    </row>
    <row r="2" spans="2:75" ht="19.5" thickBot="1" x14ac:dyDescent="0.35">
      <c r="C2" s="167" t="s">
        <v>108</v>
      </c>
      <c r="L2" s="56" t="s">
        <v>69</v>
      </c>
      <c r="M2" s="57" t="s">
        <v>68</v>
      </c>
      <c r="N2" s="57" t="s">
        <v>67</v>
      </c>
      <c r="O2" s="57" t="s">
        <v>71</v>
      </c>
      <c r="P2" s="57" t="s">
        <v>70</v>
      </c>
      <c r="Q2" s="57" t="s">
        <v>66</v>
      </c>
      <c r="R2" s="57" t="s">
        <v>65</v>
      </c>
      <c r="S2" s="58" t="s">
        <v>9</v>
      </c>
      <c r="T2" s="56" t="s">
        <v>69</v>
      </c>
      <c r="U2" s="57" t="s">
        <v>68</v>
      </c>
      <c r="V2" s="57" t="s">
        <v>67</v>
      </c>
      <c r="W2" s="57" t="s">
        <v>71</v>
      </c>
      <c r="X2" s="57" t="s">
        <v>70</v>
      </c>
      <c r="Y2" s="57" t="s">
        <v>66</v>
      </c>
      <c r="Z2" s="57" t="s">
        <v>65</v>
      </c>
      <c r="AA2" s="58" t="s">
        <v>9</v>
      </c>
      <c r="AB2" s="56" t="s">
        <v>69</v>
      </c>
      <c r="AC2" s="57" t="s">
        <v>68</v>
      </c>
      <c r="AD2" s="57" t="s">
        <v>67</v>
      </c>
      <c r="AE2" s="57" t="s">
        <v>71</v>
      </c>
      <c r="AF2" s="57" t="s">
        <v>70</v>
      </c>
      <c r="AG2" s="57" t="s">
        <v>66</v>
      </c>
      <c r="AH2" s="57" t="s">
        <v>65</v>
      </c>
      <c r="AI2" s="58" t="s">
        <v>9</v>
      </c>
      <c r="AJ2" s="56" t="s">
        <v>69</v>
      </c>
      <c r="AK2" s="57" t="s">
        <v>68</v>
      </c>
      <c r="AL2" s="57" t="s">
        <v>67</v>
      </c>
      <c r="AM2" s="57" t="s">
        <v>71</v>
      </c>
      <c r="AN2" s="57" t="s">
        <v>70</v>
      </c>
      <c r="AO2" s="57" t="s">
        <v>66</v>
      </c>
      <c r="AP2" s="57" t="s">
        <v>65</v>
      </c>
      <c r="AQ2" s="58" t="s">
        <v>9</v>
      </c>
      <c r="AR2" s="56" t="s">
        <v>69</v>
      </c>
      <c r="AS2" s="57" t="s">
        <v>68</v>
      </c>
      <c r="AT2" s="57" t="s">
        <v>67</v>
      </c>
      <c r="AU2" s="57" t="s">
        <v>71</v>
      </c>
      <c r="AV2" s="57" t="s">
        <v>70</v>
      </c>
      <c r="AW2" s="57" t="s">
        <v>66</v>
      </c>
      <c r="AX2" s="57" t="s">
        <v>65</v>
      </c>
      <c r="AY2" s="58" t="s">
        <v>9</v>
      </c>
      <c r="AZ2" s="56" t="s">
        <v>69</v>
      </c>
      <c r="BA2" s="57" t="s">
        <v>68</v>
      </c>
      <c r="BB2" s="57" t="s">
        <v>67</v>
      </c>
      <c r="BC2" s="57" t="s">
        <v>71</v>
      </c>
      <c r="BD2" s="57" t="s">
        <v>70</v>
      </c>
      <c r="BE2" s="57" t="s">
        <v>66</v>
      </c>
      <c r="BF2" s="57" t="s">
        <v>65</v>
      </c>
      <c r="BG2" s="58" t="s">
        <v>9</v>
      </c>
      <c r="BH2" s="56" t="s">
        <v>69</v>
      </c>
      <c r="BI2" s="57" t="s">
        <v>68</v>
      </c>
      <c r="BJ2" s="57" t="s">
        <v>67</v>
      </c>
      <c r="BK2" s="57" t="s">
        <v>71</v>
      </c>
      <c r="BL2" s="57" t="s">
        <v>70</v>
      </c>
      <c r="BM2" s="57" t="s">
        <v>66</v>
      </c>
      <c r="BN2" s="57" t="s">
        <v>65</v>
      </c>
      <c r="BO2" s="58" t="s">
        <v>9</v>
      </c>
      <c r="BP2" s="56" t="s">
        <v>69</v>
      </c>
      <c r="BQ2" s="57" t="s">
        <v>68</v>
      </c>
      <c r="BR2" s="57" t="s">
        <v>67</v>
      </c>
      <c r="BS2" s="57" t="s">
        <v>71</v>
      </c>
      <c r="BT2" s="57" t="s">
        <v>70</v>
      </c>
      <c r="BU2" s="57" t="s">
        <v>66</v>
      </c>
      <c r="BV2" s="57" t="s">
        <v>65</v>
      </c>
      <c r="BW2" s="58" t="s">
        <v>9</v>
      </c>
    </row>
    <row r="3" spans="2:75" x14ac:dyDescent="0.25">
      <c r="B3" t="s">
        <v>22</v>
      </c>
      <c r="C3" s="48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4</v>
      </c>
      <c r="L3" s="163" t="s">
        <v>48</v>
      </c>
      <c r="M3" s="163"/>
      <c r="N3" s="163"/>
      <c r="O3" s="163"/>
      <c r="P3" s="163"/>
      <c r="Q3" s="163"/>
      <c r="R3" s="163"/>
      <c r="S3" s="163"/>
      <c r="T3" s="164" t="s">
        <v>49</v>
      </c>
      <c r="U3" s="164"/>
      <c r="V3" s="164"/>
      <c r="W3" s="164"/>
      <c r="X3" s="164"/>
      <c r="Y3" s="164"/>
      <c r="Z3" s="164"/>
      <c r="AA3" s="164"/>
      <c r="AB3" s="163" t="s">
        <v>50</v>
      </c>
      <c r="AC3" s="163"/>
      <c r="AD3" s="163"/>
      <c r="AE3" s="163"/>
      <c r="AF3" s="163"/>
      <c r="AG3" s="163"/>
      <c r="AH3" s="163"/>
      <c r="AI3" s="163"/>
      <c r="AJ3" s="164" t="s">
        <v>51</v>
      </c>
      <c r="AK3" s="164"/>
      <c r="AL3" s="164"/>
      <c r="AM3" s="164"/>
      <c r="AN3" s="164"/>
      <c r="AO3" s="164"/>
      <c r="AP3" s="164"/>
      <c r="AQ3" s="164"/>
      <c r="AR3" s="163" t="s">
        <v>52</v>
      </c>
      <c r="AS3" s="163"/>
      <c r="AT3" s="163"/>
      <c r="AU3" s="163"/>
      <c r="AV3" s="163"/>
      <c r="AW3" s="163"/>
      <c r="AX3" s="163"/>
      <c r="AY3" s="163"/>
      <c r="AZ3" s="164" t="s">
        <v>53</v>
      </c>
      <c r="BA3" s="164"/>
      <c r="BB3" s="164"/>
      <c r="BC3" s="164"/>
      <c r="BD3" s="164"/>
      <c r="BE3" s="164"/>
      <c r="BF3" s="164"/>
      <c r="BG3" s="164"/>
      <c r="BH3" s="163" t="s">
        <v>54</v>
      </c>
      <c r="BI3" s="163"/>
      <c r="BJ3" s="163"/>
      <c r="BK3" s="163"/>
      <c r="BL3" s="163"/>
      <c r="BM3" s="163"/>
      <c r="BN3" s="163"/>
      <c r="BO3" s="163"/>
      <c r="BP3" s="164" t="s">
        <v>55</v>
      </c>
      <c r="BQ3" s="164"/>
      <c r="BR3" s="164"/>
      <c r="BS3" s="164"/>
      <c r="BT3" s="164"/>
      <c r="BU3" s="164"/>
      <c r="BV3" s="164"/>
      <c r="BW3" s="164"/>
    </row>
    <row r="4" spans="2:75" x14ac:dyDescent="0.25">
      <c r="B4" t="s">
        <v>21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L4" s="77">
        <v>927786.01466862601</v>
      </c>
      <c r="M4" s="77">
        <v>641302.596000002</v>
      </c>
      <c r="N4" s="77">
        <v>80000</v>
      </c>
      <c r="O4" s="77">
        <v>-7899.3516782506604</v>
      </c>
      <c r="P4" s="77">
        <v>633728.62398320995</v>
      </c>
      <c r="Q4" s="77">
        <v>80000</v>
      </c>
      <c r="R4" s="78">
        <v>206158.039007165</v>
      </c>
      <c r="S4" s="77">
        <v>0</v>
      </c>
      <c r="T4" s="77">
        <v>860877.26779596205</v>
      </c>
      <c r="U4" s="77">
        <v>615078.49151444598</v>
      </c>
      <c r="V4" s="77">
        <v>80000</v>
      </c>
      <c r="W4" s="77">
        <v>-9341.3694120476503</v>
      </c>
      <c r="X4" s="77">
        <v>605984.34626748401</v>
      </c>
      <c r="Y4" s="77">
        <v>80000</v>
      </c>
      <c r="Z4" s="77">
        <v>165551.55211642999</v>
      </c>
      <c r="AA4" s="77">
        <v>0</v>
      </c>
      <c r="AB4" s="77">
        <v>1089514.9622404</v>
      </c>
      <c r="AC4" s="77">
        <v>644462.5</v>
      </c>
      <c r="AD4" s="77">
        <v>80000</v>
      </c>
      <c r="AE4" s="77">
        <v>-1.3940956321517401E-7</v>
      </c>
      <c r="AF4" s="77">
        <v>644462.49999987602</v>
      </c>
      <c r="AG4" s="77">
        <v>80000</v>
      </c>
      <c r="AH4" s="77">
        <v>365052.46224038798</v>
      </c>
      <c r="AI4" s="77">
        <v>0</v>
      </c>
      <c r="AJ4" s="77">
        <v>895466.86885670503</v>
      </c>
      <c r="AK4" s="77">
        <v>636337.91182421998</v>
      </c>
      <c r="AL4" s="77">
        <v>80000</v>
      </c>
      <c r="AM4" s="77">
        <v>-10240.806032218899</v>
      </c>
      <c r="AN4" s="77">
        <v>626264.29874188197</v>
      </c>
      <c r="AO4" s="77">
        <v>80000</v>
      </c>
      <c r="AP4" s="77">
        <v>178961.764082604</v>
      </c>
      <c r="AQ4" s="77">
        <v>0</v>
      </c>
      <c r="AR4" s="77">
        <v>793795.49921790196</v>
      </c>
      <c r="AS4" s="77">
        <v>575799.362629988</v>
      </c>
      <c r="AT4" s="77">
        <v>80000</v>
      </c>
      <c r="AU4" s="77">
        <v>-12925.032163207001</v>
      </c>
      <c r="AV4" s="77">
        <v>562714.16091369803</v>
      </c>
      <c r="AW4" s="77">
        <v>80000</v>
      </c>
      <c r="AX4" s="77">
        <v>138156.30614099701</v>
      </c>
      <c r="AY4" s="77">
        <v>0</v>
      </c>
      <c r="AZ4" s="77">
        <v>632311.39299738698</v>
      </c>
      <c r="BA4" s="77">
        <v>463990.14799395401</v>
      </c>
      <c r="BB4" s="77">
        <v>80000</v>
      </c>
      <c r="BC4" s="77">
        <v>6833.44196562467</v>
      </c>
      <c r="BD4" s="77">
        <v>473907.874742318</v>
      </c>
      <c r="BE4" s="77">
        <v>80000</v>
      </c>
      <c r="BF4" s="77">
        <v>85236.960220693596</v>
      </c>
      <c r="BG4" s="77">
        <v>0</v>
      </c>
      <c r="BH4" s="77">
        <v>967028.22701847099</v>
      </c>
      <c r="BI4" s="77">
        <v>642784.820000001</v>
      </c>
      <c r="BJ4" s="77">
        <v>80000</v>
      </c>
      <c r="BK4" s="77">
        <v>-927.57957711247298</v>
      </c>
      <c r="BL4" s="77">
        <v>641928.42754353199</v>
      </c>
      <c r="BM4" s="77">
        <v>80000</v>
      </c>
      <c r="BN4" s="77">
        <v>244172.219897826</v>
      </c>
      <c r="BO4" s="77">
        <v>0</v>
      </c>
      <c r="BP4" s="77">
        <v>594748.94255567295</v>
      </c>
      <c r="BQ4" s="77">
        <v>448104.65752107598</v>
      </c>
      <c r="BR4" s="77">
        <v>80000</v>
      </c>
      <c r="BS4" s="77">
        <v>7850.5828256716104</v>
      </c>
      <c r="BT4" s="77">
        <v>458068.665492884</v>
      </c>
      <c r="BU4" s="77">
        <v>80000</v>
      </c>
      <c r="BV4" s="77">
        <v>64530.859888461397</v>
      </c>
      <c r="BW4" s="77">
        <v>0</v>
      </c>
    </row>
    <row r="5" spans="2:75" x14ac:dyDescent="0.25">
      <c r="C5" s="37">
        <v>5460618.4168482702</v>
      </c>
      <c r="D5" s="37">
        <v>4399019.46169772</v>
      </c>
      <c r="E5" s="37">
        <v>7814086.1027558101</v>
      </c>
      <c r="F5" s="37">
        <v>4400999.8631669404</v>
      </c>
      <c r="G5" s="37">
        <v>4917617.92251202</v>
      </c>
      <c r="H5" s="37">
        <v>3792878.5834184499</v>
      </c>
      <c r="I5" s="37">
        <v>6677456.2795115598</v>
      </c>
      <c r="J5" s="37">
        <v>3661015.04058711</v>
      </c>
      <c r="L5" s="77">
        <v>292547.30015587597</v>
      </c>
      <c r="M5" s="77">
        <v>172215</v>
      </c>
      <c r="N5" s="77">
        <v>80000</v>
      </c>
      <c r="O5" s="77">
        <v>-6.6075314430790397E-8</v>
      </c>
      <c r="P5" s="77">
        <v>172214.99999995399</v>
      </c>
      <c r="Q5" s="77">
        <v>80000</v>
      </c>
      <c r="R5" s="77">
        <v>40332.300155855701</v>
      </c>
      <c r="S5" s="77">
        <v>0</v>
      </c>
      <c r="T5" s="77">
        <v>279679.41881466802</v>
      </c>
      <c r="U5" s="77">
        <v>172215</v>
      </c>
      <c r="V5" s="77">
        <v>80000</v>
      </c>
      <c r="W5" s="77">
        <v>-8.3258271931742999E-8</v>
      </c>
      <c r="X5" s="77">
        <v>172214.772231423</v>
      </c>
      <c r="Y5" s="77">
        <v>80000</v>
      </c>
      <c r="Z5" s="77">
        <v>27464.646583162099</v>
      </c>
      <c r="AA5" s="77">
        <v>0</v>
      </c>
      <c r="AB5" s="77">
        <v>342418.988132664</v>
      </c>
      <c r="AC5" s="77">
        <v>172215</v>
      </c>
      <c r="AD5" s="77">
        <v>80000</v>
      </c>
      <c r="AE5" s="77">
        <v>-3.7671665406527299E-8</v>
      </c>
      <c r="AF5" s="77">
        <v>172214.99999997899</v>
      </c>
      <c r="AG5" s="77">
        <v>80000</v>
      </c>
      <c r="AH5" s="77">
        <v>90203.988132648097</v>
      </c>
      <c r="AI5" s="77">
        <v>0</v>
      </c>
      <c r="AJ5" s="77">
        <v>283931.874430453</v>
      </c>
      <c r="AK5" s="77">
        <v>172215</v>
      </c>
      <c r="AL5" s="77">
        <v>80000</v>
      </c>
      <c r="AM5" s="77">
        <v>-8.1741929756188199E-8</v>
      </c>
      <c r="AN5" s="77">
        <v>172214.08892586801</v>
      </c>
      <c r="AO5" s="77">
        <v>80000</v>
      </c>
      <c r="AP5" s="77">
        <v>31717.785504502699</v>
      </c>
      <c r="AQ5" s="77">
        <v>0</v>
      </c>
      <c r="AR5" s="77">
        <v>270411.666085959</v>
      </c>
      <c r="AS5" s="77">
        <v>172215</v>
      </c>
      <c r="AT5" s="77">
        <v>80000</v>
      </c>
      <c r="AU5" s="77">
        <v>-5.7625728203084003</v>
      </c>
      <c r="AV5" s="77">
        <v>172199.96293988201</v>
      </c>
      <c r="AW5" s="77">
        <v>80000</v>
      </c>
      <c r="AX5" s="77">
        <v>18205.940573256001</v>
      </c>
      <c r="AY5" s="77">
        <v>0</v>
      </c>
      <c r="AZ5" s="77">
        <v>252034.446013554</v>
      </c>
      <c r="BA5" s="77">
        <v>171690.90400000001</v>
      </c>
      <c r="BB5" s="77">
        <v>80000</v>
      </c>
      <c r="BC5" s="77">
        <v>-861.30920314349601</v>
      </c>
      <c r="BD5" s="77">
        <v>170966.24113867499</v>
      </c>
      <c r="BE5" s="77">
        <v>80000</v>
      </c>
      <c r="BF5" s="77">
        <v>206.895671735489</v>
      </c>
      <c r="BG5" s="77">
        <v>0</v>
      </c>
      <c r="BH5" s="77">
        <v>304437.57672025397</v>
      </c>
      <c r="BI5" s="77">
        <v>172215</v>
      </c>
      <c r="BJ5" s="77">
        <v>80000</v>
      </c>
      <c r="BK5" s="77">
        <v>-4.8107115178122203E-8</v>
      </c>
      <c r="BL5" s="77">
        <v>172214.31669441401</v>
      </c>
      <c r="BM5" s="77">
        <v>80000</v>
      </c>
      <c r="BN5" s="77">
        <v>52223.260025792501</v>
      </c>
      <c r="BO5" s="77">
        <v>0</v>
      </c>
      <c r="BP5" s="77">
        <v>0</v>
      </c>
      <c r="BQ5" s="77">
        <v>0</v>
      </c>
      <c r="BR5" s="77">
        <v>0</v>
      </c>
      <c r="BS5" s="77">
        <v>0</v>
      </c>
      <c r="BT5" s="77">
        <v>0</v>
      </c>
      <c r="BU5" s="77">
        <v>0</v>
      </c>
      <c r="BV5" s="77">
        <v>0</v>
      </c>
      <c r="BW5" s="77">
        <v>0</v>
      </c>
    </row>
    <row r="6" spans="2:75" x14ac:dyDescent="0.25">
      <c r="C6" s="37">
        <v>5975618.4168486902</v>
      </c>
      <c r="D6" s="37">
        <v>4856019.4616977097</v>
      </c>
      <c r="E6" s="37">
        <v>8393086.10245331</v>
      </c>
      <c r="F6" s="37">
        <v>4856999.8631740399</v>
      </c>
      <c r="G6" s="37">
        <v>5299617.92249336</v>
      </c>
      <c r="H6" s="37">
        <v>4174878.5834122798</v>
      </c>
      <c r="I6" s="37">
        <v>7257456.2795102503</v>
      </c>
      <c r="J6" s="37">
        <v>3962015.0341854999</v>
      </c>
      <c r="L6" s="77">
        <v>292547.30015587801</v>
      </c>
      <c r="M6" s="77">
        <v>162540</v>
      </c>
      <c r="N6" s="77">
        <v>80000</v>
      </c>
      <c r="O6" s="77">
        <v>-6.4549467682802104E-8</v>
      </c>
      <c r="P6" s="77">
        <v>162539.999999958</v>
      </c>
      <c r="Q6" s="77">
        <v>80000</v>
      </c>
      <c r="R6" s="77">
        <v>50007.300155855199</v>
      </c>
      <c r="S6" s="77">
        <v>0</v>
      </c>
      <c r="T6" s="77">
        <v>279679.41881466901</v>
      </c>
      <c r="U6" s="77">
        <v>162540</v>
      </c>
      <c r="V6" s="77">
        <v>80000</v>
      </c>
      <c r="W6" s="77">
        <v>-7.0227170616745102E-8</v>
      </c>
      <c r="X6" s="77">
        <v>162539.78612032399</v>
      </c>
      <c r="Y6" s="77">
        <v>80000</v>
      </c>
      <c r="Z6" s="77">
        <v>37139.632694274696</v>
      </c>
      <c r="AA6" s="77">
        <v>0</v>
      </c>
      <c r="AB6" s="77">
        <v>342418.988132675</v>
      </c>
      <c r="AC6" s="77">
        <v>162540</v>
      </c>
      <c r="AD6" s="77">
        <v>80000</v>
      </c>
      <c r="AE6" s="77">
        <v>-3.3013126168970301E-8</v>
      </c>
      <c r="AF6" s="77">
        <v>162539.999999983</v>
      </c>
      <c r="AG6" s="77">
        <v>80000</v>
      </c>
      <c r="AH6" s="77">
        <v>99878.988132659797</v>
      </c>
      <c r="AI6" s="77">
        <v>0</v>
      </c>
      <c r="AJ6" s="77">
        <v>283931.87443045399</v>
      </c>
      <c r="AK6" s="77">
        <v>162540</v>
      </c>
      <c r="AL6" s="77">
        <v>80000</v>
      </c>
      <c r="AM6" s="77">
        <v>-7.84898177885763E-8</v>
      </c>
      <c r="AN6" s="77">
        <v>162539.14448142899</v>
      </c>
      <c r="AO6" s="77">
        <v>80000</v>
      </c>
      <c r="AP6" s="77">
        <v>41392.729948946202</v>
      </c>
      <c r="AQ6" s="77">
        <v>0</v>
      </c>
      <c r="AR6" s="77">
        <v>270411.66608596197</v>
      </c>
      <c r="AS6" s="77">
        <v>162540</v>
      </c>
      <c r="AT6" s="77">
        <v>80000</v>
      </c>
      <c r="AU6" s="77">
        <v>-5.1439316305515499</v>
      </c>
      <c r="AV6" s="77">
        <v>162526.74005552501</v>
      </c>
      <c r="AW6" s="77">
        <v>80000</v>
      </c>
      <c r="AX6" s="77">
        <v>27879.782098806401</v>
      </c>
      <c r="AY6" s="77">
        <v>0</v>
      </c>
      <c r="AZ6" s="77">
        <v>252034.446013551</v>
      </c>
      <c r="BA6" s="77">
        <v>162047.90400000001</v>
      </c>
      <c r="BB6" s="77">
        <v>80000</v>
      </c>
      <c r="BC6" s="77">
        <v>-860.135050990016</v>
      </c>
      <c r="BD6" s="77">
        <v>161368.462883703</v>
      </c>
      <c r="BE6" s="77">
        <v>80000</v>
      </c>
      <c r="BF6" s="77">
        <v>9805.8480788584293</v>
      </c>
      <c r="BG6" s="77">
        <v>0</v>
      </c>
      <c r="BH6" s="77">
        <v>304437.57672025601</v>
      </c>
      <c r="BI6" s="77">
        <v>162540</v>
      </c>
      <c r="BJ6" s="77">
        <v>80000</v>
      </c>
      <c r="BK6" s="77">
        <v>-4.5623315267021401E-8</v>
      </c>
      <c r="BL6" s="77">
        <v>162539.35836108401</v>
      </c>
      <c r="BM6" s="77">
        <v>80000</v>
      </c>
      <c r="BN6" s="77">
        <v>61898.218359127102</v>
      </c>
      <c r="BO6" s="77">
        <v>0</v>
      </c>
      <c r="BP6" s="77">
        <v>243156.398375658</v>
      </c>
      <c r="BQ6" s="77">
        <v>161975.88655182</v>
      </c>
      <c r="BR6" s="77">
        <v>80000</v>
      </c>
      <c r="BS6" s="77">
        <v>-164.377251697802</v>
      </c>
      <c r="BT6" s="77">
        <v>161914.06400855599</v>
      </c>
      <c r="BU6" s="77">
        <v>80000</v>
      </c>
      <c r="BV6" s="77">
        <v>1077.9571154039299</v>
      </c>
      <c r="BW6" s="77">
        <v>0</v>
      </c>
    </row>
    <row r="7" spans="2:75" x14ac:dyDescent="0.25">
      <c r="C7" s="37">
        <v>4206441.48111529</v>
      </c>
      <c r="D7" s="37">
        <v>3326078.1014488698</v>
      </c>
      <c r="E7" s="37">
        <v>6411565.2944833096</v>
      </c>
      <c r="F7" s="37">
        <v>3443181.4800756699</v>
      </c>
      <c r="G7" s="37">
        <v>2539275.2502504098</v>
      </c>
      <c r="H7" s="37">
        <v>2139682.6976436698</v>
      </c>
      <c r="I7" s="37">
        <v>5091173.0244866395</v>
      </c>
      <c r="J7" s="37">
        <v>2022740.84092091</v>
      </c>
      <c r="L7" s="77">
        <v>372332.92747111298</v>
      </c>
      <c r="M7" s="77">
        <v>297345</v>
      </c>
      <c r="N7" s="77">
        <v>60000</v>
      </c>
      <c r="O7" s="77">
        <v>-12.4179649101112</v>
      </c>
      <c r="P7" s="77">
        <v>297332.574445109</v>
      </c>
      <c r="Q7" s="77">
        <v>60000</v>
      </c>
      <c r="R7" s="77">
        <v>14987.9350610944</v>
      </c>
      <c r="S7" s="77">
        <v>0</v>
      </c>
      <c r="T7" s="77">
        <v>355955.62394594098</v>
      </c>
      <c r="U7" s="77">
        <v>297345</v>
      </c>
      <c r="V7" s="77">
        <v>60000</v>
      </c>
      <c r="W7" s="77">
        <v>-6.4393903503087099E-7</v>
      </c>
      <c r="X7" s="77">
        <v>297328.33210616</v>
      </c>
      <c r="Y7" s="77">
        <v>60000</v>
      </c>
      <c r="Z7" s="77">
        <v>-1372.7081608632</v>
      </c>
      <c r="AA7" s="77">
        <v>1372.7081608632</v>
      </c>
      <c r="AB7" s="77">
        <v>435805.98489614099</v>
      </c>
      <c r="AC7" s="77">
        <v>297345</v>
      </c>
      <c r="AD7" s="77">
        <v>60000</v>
      </c>
      <c r="AE7" s="77">
        <v>-6.7754576997114001E-8</v>
      </c>
      <c r="AF7" s="77">
        <v>297344.99999995099</v>
      </c>
      <c r="AG7" s="77">
        <v>60000</v>
      </c>
      <c r="AH7" s="77">
        <v>78460.984896122798</v>
      </c>
      <c r="AI7" s="77">
        <v>0</v>
      </c>
      <c r="AJ7" s="77">
        <v>361367.84018421202</v>
      </c>
      <c r="AK7" s="77">
        <v>297345</v>
      </c>
      <c r="AL7" s="77">
        <v>60000</v>
      </c>
      <c r="AM7" s="77">
        <v>-5.8388754771805296</v>
      </c>
      <c r="AN7" s="77">
        <v>297272.48832066503</v>
      </c>
      <c r="AO7" s="77">
        <v>60000</v>
      </c>
      <c r="AP7" s="77">
        <v>4089.5129880694399</v>
      </c>
      <c r="AQ7" s="77">
        <v>0</v>
      </c>
      <c r="AR7" s="77">
        <v>0</v>
      </c>
      <c r="AS7" s="77">
        <v>0</v>
      </c>
      <c r="AT7" s="77">
        <v>0</v>
      </c>
      <c r="AU7" s="77">
        <v>0</v>
      </c>
      <c r="AV7" s="77">
        <v>0</v>
      </c>
      <c r="AW7" s="77">
        <v>0</v>
      </c>
      <c r="AX7" s="77">
        <v>0</v>
      </c>
      <c r="AY7" s="77">
        <v>0</v>
      </c>
      <c r="AZ7" s="77">
        <v>0</v>
      </c>
      <c r="BA7" s="77">
        <v>0</v>
      </c>
      <c r="BB7" s="77">
        <v>0</v>
      </c>
      <c r="BC7" s="77">
        <v>0</v>
      </c>
      <c r="BD7" s="77">
        <v>0</v>
      </c>
      <c r="BE7" s="77">
        <v>0</v>
      </c>
      <c r="BF7" s="77">
        <v>0</v>
      </c>
      <c r="BG7" s="77">
        <v>0</v>
      </c>
      <c r="BH7" s="77">
        <v>387466.00673487299</v>
      </c>
      <c r="BI7" s="77">
        <v>297345</v>
      </c>
      <c r="BJ7" s="77">
        <v>60000</v>
      </c>
      <c r="BK7" s="77">
        <v>-62.574610714166297</v>
      </c>
      <c r="BL7" s="77">
        <v>297236.23407089902</v>
      </c>
      <c r="BM7" s="77">
        <v>60000</v>
      </c>
      <c r="BN7" s="77">
        <v>30167.198053259999</v>
      </c>
      <c r="BO7" s="77">
        <v>0</v>
      </c>
      <c r="BP7" s="77">
        <v>0</v>
      </c>
      <c r="BQ7" s="77">
        <v>0</v>
      </c>
      <c r="BR7" s="77">
        <v>0</v>
      </c>
      <c r="BS7" s="77">
        <v>0</v>
      </c>
      <c r="BT7" s="77">
        <v>0</v>
      </c>
      <c r="BU7" s="77">
        <v>0</v>
      </c>
      <c r="BV7" s="77">
        <v>0</v>
      </c>
      <c r="BW7" s="77">
        <v>0</v>
      </c>
    </row>
    <row r="8" spans="2:75" x14ac:dyDescent="0.25">
      <c r="C8" s="37">
        <v>-2.4101609596982602E-11</v>
      </c>
      <c r="D8" s="37">
        <v>-1.5461409930139799E-11</v>
      </c>
      <c r="E8" s="37">
        <v>-1.33013600134291E-11</v>
      </c>
      <c r="F8" s="37">
        <v>-2.1145751816220601E-11</v>
      </c>
      <c r="G8" s="37">
        <v>-8.6401996668428196E-11</v>
      </c>
      <c r="H8" s="37">
        <v>779.37285039727999</v>
      </c>
      <c r="I8" s="37">
        <v>-4.7293724492192301E-11</v>
      </c>
      <c r="J8" s="37">
        <v>110.756578608914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435805.98489614099</v>
      </c>
      <c r="AC8" s="77">
        <v>319490</v>
      </c>
      <c r="AD8" s="77">
        <v>60000</v>
      </c>
      <c r="AE8" s="77">
        <v>-1.2545064047905901E-7</v>
      </c>
      <c r="AF8" s="77">
        <v>319489.99999989301</v>
      </c>
      <c r="AG8" s="77">
        <v>60000</v>
      </c>
      <c r="AH8" s="77">
        <v>56315.9848961225</v>
      </c>
      <c r="AI8" s="77">
        <v>0</v>
      </c>
      <c r="AJ8" s="77">
        <v>0</v>
      </c>
      <c r="AK8" s="77">
        <v>0</v>
      </c>
      <c r="AL8" s="77">
        <v>0</v>
      </c>
      <c r="AM8" s="77">
        <v>0</v>
      </c>
      <c r="AN8" s="77">
        <v>0</v>
      </c>
      <c r="AO8" s="77">
        <v>0</v>
      </c>
      <c r="AP8" s="77">
        <v>0</v>
      </c>
      <c r="AQ8" s="77">
        <v>0</v>
      </c>
      <c r="AR8" s="77">
        <v>0</v>
      </c>
      <c r="AS8" s="77">
        <v>0</v>
      </c>
      <c r="AT8" s="77">
        <v>0</v>
      </c>
      <c r="AU8" s="77">
        <v>0</v>
      </c>
      <c r="AV8" s="77">
        <v>0</v>
      </c>
      <c r="AW8" s="77">
        <v>0</v>
      </c>
      <c r="AX8" s="77">
        <v>0</v>
      </c>
      <c r="AY8" s="77">
        <v>0</v>
      </c>
      <c r="AZ8" s="77">
        <v>0</v>
      </c>
      <c r="BA8" s="77">
        <v>0</v>
      </c>
      <c r="BB8" s="77">
        <v>0</v>
      </c>
      <c r="BC8" s="77">
        <v>0</v>
      </c>
      <c r="BD8" s="77">
        <v>0</v>
      </c>
      <c r="BE8" s="77">
        <v>0</v>
      </c>
      <c r="BF8" s="77">
        <v>0</v>
      </c>
      <c r="BG8" s="77">
        <v>0</v>
      </c>
      <c r="BH8" s="77">
        <v>376540.84435499099</v>
      </c>
      <c r="BI8" s="77">
        <v>308345.061293901</v>
      </c>
      <c r="BJ8" s="77">
        <v>60000</v>
      </c>
      <c r="BK8" s="77">
        <v>-266.588362766552</v>
      </c>
      <c r="BL8" s="77">
        <v>308008.53999341902</v>
      </c>
      <c r="BM8" s="77">
        <v>60000</v>
      </c>
      <c r="BN8" s="77">
        <v>8265.7159988052408</v>
      </c>
      <c r="BO8" s="77">
        <v>0</v>
      </c>
      <c r="BP8" s="77">
        <v>0</v>
      </c>
      <c r="BQ8" s="77">
        <v>0</v>
      </c>
      <c r="BR8" s="77">
        <v>0</v>
      </c>
      <c r="BS8" s="77">
        <v>0</v>
      </c>
      <c r="BT8" s="77">
        <v>0</v>
      </c>
      <c r="BU8" s="77">
        <v>0</v>
      </c>
      <c r="BV8" s="77">
        <v>0</v>
      </c>
      <c r="BW8" s="77">
        <v>0</v>
      </c>
    </row>
    <row r="9" spans="2:75" x14ac:dyDescent="0.25">
      <c r="C9" s="37">
        <v>-3.31965566147119E-11</v>
      </c>
      <c r="D9" s="37">
        <v>-4.2291503632441202E-11</v>
      </c>
      <c r="E9" s="37">
        <v>-1.9213075574953099E-11</v>
      </c>
      <c r="F9" s="37">
        <v>-2.7966962079517501E-11</v>
      </c>
      <c r="G9" s="37">
        <v>-4.3200998334214098E-11</v>
      </c>
      <c r="H9" s="37">
        <v>17.091732034054498</v>
      </c>
      <c r="I9" s="37">
        <v>-2.3646862246096099E-11</v>
      </c>
      <c r="J9" s="37">
        <v>4.1835160343907801E-2</v>
      </c>
      <c r="L9" s="77">
        <v>652918.06048716104</v>
      </c>
      <c r="M9" s="77">
        <v>527868.17922796705</v>
      </c>
      <c r="N9" s="77">
        <v>60000</v>
      </c>
      <c r="O9" s="77">
        <v>1860.9604043654799</v>
      </c>
      <c r="P9" s="77">
        <v>529694.12864889798</v>
      </c>
      <c r="Q9" s="77">
        <v>60000</v>
      </c>
      <c r="R9" s="77">
        <v>65084.892242628397</v>
      </c>
      <c r="S9" s="77">
        <v>0</v>
      </c>
      <c r="T9" s="77">
        <v>555384.55725571106</v>
      </c>
      <c r="U9" s="77">
        <v>457449.81077477202</v>
      </c>
      <c r="V9" s="77">
        <v>60000</v>
      </c>
      <c r="W9" s="77">
        <v>9300.3137821584496</v>
      </c>
      <c r="X9" s="77">
        <v>466491.63116132101</v>
      </c>
      <c r="Y9" s="77">
        <v>60000</v>
      </c>
      <c r="Z9" s="77">
        <v>38193.239876548498</v>
      </c>
      <c r="AA9" s="77">
        <v>0</v>
      </c>
      <c r="AB9" s="77">
        <v>876777.73705337802</v>
      </c>
      <c r="AC9" s="77">
        <v>627046.87809447094</v>
      </c>
      <c r="AD9" s="77">
        <v>60000</v>
      </c>
      <c r="AE9" s="77">
        <v>79.978700767812995</v>
      </c>
      <c r="AF9" s="77">
        <v>627109.34938037395</v>
      </c>
      <c r="AG9" s="77">
        <v>60000</v>
      </c>
      <c r="AH9" s="77">
        <v>189748.36637377201</v>
      </c>
      <c r="AI9" s="77">
        <v>0</v>
      </c>
      <c r="AJ9" s="77">
        <v>585373.64095912501</v>
      </c>
      <c r="AK9" s="77">
        <v>479673.76200350298</v>
      </c>
      <c r="AL9" s="77">
        <v>60000</v>
      </c>
      <c r="AM9" s="77">
        <v>8766.4372363701896</v>
      </c>
      <c r="AN9" s="77">
        <v>488116.68021112302</v>
      </c>
      <c r="AO9" s="77">
        <v>60000</v>
      </c>
      <c r="AP9" s="77">
        <v>46023.397984371601</v>
      </c>
      <c r="AQ9" s="77">
        <v>0</v>
      </c>
      <c r="AR9" s="77">
        <v>497387.59522413299</v>
      </c>
      <c r="AS9" s="77">
        <v>409741.62278166501</v>
      </c>
      <c r="AT9" s="77">
        <v>60000</v>
      </c>
      <c r="AU9" s="77">
        <v>17496.9596623908</v>
      </c>
      <c r="AV9" s="77">
        <v>426208.04424904502</v>
      </c>
      <c r="AW9" s="77">
        <v>60000</v>
      </c>
      <c r="AX9" s="77">
        <v>28676.510637478699</v>
      </c>
      <c r="AY9" s="77">
        <v>0</v>
      </c>
      <c r="AZ9" s="77">
        <v>442695.664440742</v>
      </c>
      <c r="BA9" s="77">
        <v>353140.14617985598</v>
      </c>
      <c r="BB9" s="77">
        <v>60000</v>
      </c>
      <c r="BC9" s="77">
        <v>-13166.4201768475</v>
      </c>
      <c r="BD9" s="77">
        <v>360471.50042341999</v>
      </c>
      <c r="BE9" s="77">
        <v>60000</v>
      </c>
      <c r="BF9" s="77">
        <v>9057.7438404745808</v>
      </c>
      <c r="BG9" s="77">
        <v>0</v>
      </c>
      <c r="BH9" s="77">
        <v>713201.67968041904</v>
      </c>
      <c r="BI9" s="77">
        <v>558601.57542058895</v>
      </c>
      <c r="BJ9" s="77">
        <v>60000</v>
      </c>
      <c r="BK9" s="77">
        <v>-313.09679575356603</v>
      </c>
      <c r="BL9" s="77">
        <v>557919.08797441504</v>
      </c>
      <c r="BM9" s="77">
        <v>60000</v>
      </c>
      <c r="BN9" s="77">
        <v>94969.494910250505</v>
      </c>
      <c r="BO9" s="77">
        <v>0</v>
      </c>
      <c r="BP9" s="77">
        <v>428613.05945504602</v>
      </c>
      <c r="BQ9" s="77">
        <v>359518.00622095697</v>
      </c>
      <c r="BR9" s="77">
        <v>60000</v>
      </c>
      <c r="BS9" s="77">
        <v>-1146.7419534876301</v>
      </c>
      <c r="BT9" s="77">
        <v>373746.03726467799</v>
      </c>
      <c r="BU9" s="77">
        <v>60000</v>
      </c>
      <c r="BV9" s="77">
        <v>-6279.7197631193003</v>
      </c>
      <c r="BW9" s="77">
        <v>6279.7197631193003</v>
      </c>
    </row>
    <row r="10" spans="2:75" x14ac:dyDescent="0.25">
      <c r="C10" s="37">
        <v>-8.1286088970955494E-12</v>
      </c>
      <c r="D10" s="37">
        <v>-8.1286088970955494E-12</v>
      </c>
      <c r="E10" s="37">
        <v>-8.2422957348171605E-12</v>
      </c>
      <c r="F10" s="37">
        <v>-8.1286088970955494E-12</v>
      </c>
      <c r="G10" s="37">
        <v>-2.8990143619012101E-11</v>
      </c>
      <c r="H10" s="37">
        <v>1434.6226014553099</v>
      </c>
      <c r="I10" s="37">
        <v>-3.0070168577367401E-11</v>
      </c>
      <c r="J10" s="37">
        <v>189.66373047292601</v>
      </c>
      <c r="L10" s="77">
        <v>454022.13893781701</v>
      </c>
      <c r="M10" s="77">
        <v>393790.774230615</v>
      </c>
      <c r="N10" s="77">
        <v>60000</v>
      </c>
      <c r="O10" s="77">
        <v>2221.1298951586</v>
      </c>
      <c r="P10" s="77">
        <v>395968.07471141301</v>
      </c>
      <c r="Q10" s="77">
        <v>60000</v>
      </c>
      <c r="R10" s="77">
        <v>275.19412156293401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871642.68853684503</v>
      </c>
      <c r="AC10" s="77">
        <v>704611.31991721399</v>
      </c>
      <c r="AD10" s="77">
        <v>60000</v>
      </c>
      <c r="AE10" s="77">
        <v>-3157.65592717143</v>
      </c>
      <c r="AF10" s="77">
        <v>701356.99217468698</v>
      </c>
      <c r="AG10" s="77">
        <v>60000</v>
      </c>
      <c r="AH10" s="77">
        <v>107128.040434986</v>
      </c>
      <c r="AI10" s="77">
        <v>0</v>
      </c>
      <c r="AJ10" s="77">
        <v>0</v>
      </c>
      <c r="AK10" s="77">
        <v>0</v>
      </c>
      <c r="AL10" s="77">
        <v>0</v>
      </c>
      <c r="AM10" s="77">
        <v>0</v>
      </c>
      <c r="AN10" s="77">
        <v>0</v>
      </c>
      <c r="AO10" s="77">
        <v>0</v>
      </c>
      <c r="AP10" s="77">
        <v>0</v>
      </c>
      <c r="AQ10" s="77">
        <v>0</v>
      </c>
      <c r="AR10" s="77">
        <v>0</v>
      </c>
      <c r="AS10" s="77">
        <v>0</v>
      </c>
      <c r="AT10" s="77">
        <v>0</v>
      </c>
      <c r="AU10" s="77">
        <v>0</v>
      </c>
      <c r="AV10" s="77">
        <v>0</v>
      </c>
      <c r="AW10" s="77">
        <v>0</v>
      </c>
      <c r="AX10" s="77">
        <v>0</v>
      </c>
      <c r="AY10" s="77">
        <v>0</v>
      </c>
      <c r="AZ10" s="77">
        <v>0</v>
      </c>
      <c r="BA10" s="77">
        <v>0</v>
      </c>
      <c r="BB10" s="77">
        <v>0</v>
      </c>
      <c r="BC10" s="77">
        <v>0</v>
      </c>
      <c r="BD10" s="77">
        <v>0</v>
      </c>
      <c r="BE10" s="77">
        <v>0</v>
      </c>
      <c r="BF10" s="77">
        <v>0</v>
      </c>
      <c r="BG10" s="77">
        <v>0</v>
      </c>
      <c r="BH10" s="77">
        <v>547921.86568956706</v>
      </c>
      <c r="BI10" s="77">
        <v>465061.65794404101</v>
      </c>
      <c r="BJ10" s="77">
        <v>60000</v>
      </c>
      <c r="BK10" s="77">
        <v>-971.59606554123104</v>
      </c>
      <c r="BL10" s="77">
        <v>463591.03432676097</v>
      </c>
      <c r="BM10" s="77">
        <v>60000</v>
      </c>
      <c r="BN10" s="77">
        <v>23359.235297265099</v>
      </c>
      <c r="BO10" s="77">
        <v>0</v>
      </c>
      <c r="BP10" s="77">
        <v>0</v>
      </c>
      <c r="BQ10" s="77">
        <v>0</v>
      </c>
      <c r="BR10" s="77">
        <v>0</v>
      </c>
      <c r="BS10" s="77">
        <v>0</v>
      </c>
      <c r="BT10" s="77">
        <v>0</v>
      </c>
      <c r="BU10" s="77">
        <v>0</v>
      </c>
      <c r="BV10" s="77">
        <v>0</v>
      </c>
      <c r="BW10" s="77">
        <v>0</v>
      </c>
    </row>
    <row r="11" spans="2:75" x14ac:dyDescent="0.25">
      <c r="C11" s="37">
        <v>-9.4739031434680004E-14</v>
      </c>
      <c r="D11" s="37">
        <v>-4.7369515717339899E-15</v>
      </c>
      <c r="E11" s="37">
        <v>-1.98951966012828E-13</v>
      </c>
      <c r="F11" s="37">
        <v>3.1737575530617802E-13</v>
      </c>
      <c r="G11" s="37">
        <v>17.71090226978</v>
      </c>
      <c r="H11" s="37">
        <v>1024.8614197752599</v>
      </c>
      <c r="I11" s="37">
        <v>1.72237353176157</v>
      </c>
      <c r="J11" s="37">
        <v>1466.8992723762799</v>
      </c>
      <c r="L11" s="77">
        <v>585760.79303824704</v>
      </c>
      <c r="M11" s="77">
        <v>485011.92922796699</v>
      </c>
      <c r="N11" s="77">
        <v>60000</v>
      </c>
      <c r="O11" s="77">
        <v>1258.24244524867</v>
      </c>
      <c r="P11" s="77">
        <v>486240.90765842597</v>
      </c>
      <c r="Q11" s="77">
        <v>60000</v>
      </c>
      <c r="R11" s="77">
        <v>40778.1278250701</v>
      </c>
      <c r="S11" s="77">
        <v>0</v>
      </c>
      <c r="T11" s="77">
        <v>491821.05297964998</v>
      </c>
      <c r="U11" s="77">
        <v>415256.06077477202</v>
      </c>
      <c r="V11" s="77">
        <v>60000</v>
      </c>
      <c r="W11" s="77">
        <v>8972.7119893755007</v>
      </c>
      <c r="X11" s="77">
        <v>423986.78569356399</v>
      </c>
      <c r="Y11" s="77">
        <v>60000</v>
      </c>
      <c r="Z11" s="77">
        <v>16806.979275460901</v>
      </c>
      <c r="AA11" s="77">
        <v>0</v>
      </c>
      <c r="AB11" s="77">
        <v>787173.42440755304</v>
      </c>
      <c r="AC11" s="77">
        <v>574584.37809447094</v>
      </c>
      <c r="AD11" s="77">
        <v>60000</v>
      </c>
      <c r="AE11" s="77">
        <v>150.30963790847301</v>
      </c>
      <c r="AF11" s="77">
        <v>574717.97159146203</v>
      </c>
      <c r="AG11" s="77">
        <v>60000</v>
      </c>
      <c r="AH11" s="77">
        <v>152605.76245399899</v>
      </c>
      <c r="AI11" s="77">
        <v>0</v>
      </c>
      <c r="AJ11" s="77">
        <v>520820.143924843</v>
      </c>
      <c r="AK11" s="77">
        <v>437461.44950350397</v>
      </c>
      <c r="AL11" s="77">
        <v>60000</v>
      </c>
      <c r="AM11" s="77">
        <v>8477.2138500218298</v>
      </c>
      <c r="AN11" s="77">
        <v>445631.29956600798</v>
      </c>
      <c r="AO11" s="77">
        <v>60000</v>
      </c>
      <c r="AP11" s="77">
        <v>23666.058208856401</v>
      </c>
      <c r="AQ11" s="77">
        <v>0</v>
      </c>
      <c r="AR11" s="77">
        <v>433972.699307164</v>
      </c>
      <c r="AS11" s="77">
        <v>365891.87249787798</v>
      </c>
      <c r="AT11" s="77">
        <v>60000</v>
      </c>
      <c r="AU11" s="77">
        <v>12580.6052602484</v>
      </c>
      <c r="AV11" s="77">
        <v>378130.26112087502</v>
      </c>
      <c r="AW11" s="77">
        <v>60000</v>
      </c>
      <c r="AX11" s="77">
        <v>8423.0434465368198</v>
      </c>
      <c r="AY11" s="77">
        <v>0</v>
      </c>
      <c r="AZ11" s="77">
        <v>381122.63158655103</v>
      </c>
      <c r="BA11" s="77">
        <v>310801.016211287</v>
      </c>
      <c r="BB11" s="77">
        <v>60000</v>
      </c>
      <c r="BC11" s="77">
        <v>-5453.2645981610103</v>
      </c>
      <c r="BD11" s="77">
        <v>328438.04526775301</v>
      </c>
      <c r="BE11" s="77">
        <v>60000</v>
      </c>
      <c r="BF11" s="77">
        <v>-12768.678279362601</v>
      </c>
      <c r="BG11" s="77">
        <v>12768.678279362601</v>
      </c>
      <c r="BH11" s="77">
        <v>638038.05290123494</v>
      </c>
      <c r="BI11" s="77">
        <v>510758.01292059</v>
      </c>
      <c r="BJ11" s="77">
        <v>60000</v>
      </c>
      <c r="BK11" s="77">
        <v>-453.425331064457</v>
      </c>
      <c r="BL11" s="77">
        <v>510040.85724236199</v>
      </c>
      <c r="BM11" s="77">
        <v>60000</v>
      </c>
      <c r="BN11" s="77">
        <v>67543.770327808699</v>
      </c>
      <c r="BO11" s="77">
        <v>0</v>
      </c>
      <c r="BP11" s="77">
        <v>376569.30442467402</v>
      </c>
      <c r="BQ11" s="77">
        <v>324497.44372095697</v>
      </c>
      <c r="BR11" s="77">
        <v>60000</v>
      </c>
      <c r="BS11" s="77">
        <v>-550.10176476880895</v>
      </c>
      <c r="BT11" s="77">
        <v>337282.71469660202</v>
      </c>
      <c r="BU11" s="77">
        <v>60000</v>
      </c>
      <c r="BV11" s="77">
        <v>-21263.512036696098</v>
      </c>
      <c r="BW11" s="77">
        <v>21263.512036696098</v>
      </c>
    </row>
    <row r="12" spans="2:75" x14ac:dyDescent="0.25">
      <c r="C12" s="37">
        <v>4.0927261579781803E-12</v>
      </c>
      <c r="D12" s="37">
        <v>1.7560826866732301E-10</v>
      </c>
      <c r="E12" s="37">
        <v>2.69068323177635E-10</v>
      </c>
      <c r="F12" s="37">
        <v>2.89446688839234E-10</v>
      </c>
      <c r="G12" s="37">
        <v>14.260798919146</v>
      </c>
      <c r="H12" s="37">
        <v>511.28360638206402</v>
      </c>
      <c r="I12" s="37">
        <v>0.56716797035149602</v>
      </c>
      <c r="J12" s="37">
        <v>98.979358044243497</v>
      </c>
      <c r="L12" s="77">
        <v>0</v>
      </c>
      <c r="M12" s="77">
        <v>0</v>
      </c>
      <c r="N12" s="77">
        <v>0</v>
      </c>
      <c r="O12" s="77">
        <v>0</v>
      </c>
      <c r="P12" s="77">
        <v>0</v>
      </c>
      <c r="Q12" s="77">
        <v>0</v>
      </c>
      <c r="R12" s="77">
        <v>0</v>
      </c>
      <c r="S12" s="77">
        <v>0</v>
      </c>
      <c r="T12" s="77">
        <v>0</v>
      </c>
      <c r="U12" s="77">
        <v>0</v>
      </c>
      <c r="V12" s="77">
        <v>0</v>
      </c>
      <c r="W12" s="77">
        <v>0</v>
      </c>
      <c r="X12" s="77">
        <v>0</v>
      </c>
      <c r="Y12" s="77">
        <v>0</v>
      </c>
      <c r="Z12" s="77">
        <v>0</v>
      </c>
      <c r="AA12" s="77">
        <v>0</v>
      </c>
      <c r="AB12" s="77">
        <v>0</v>
      </c>
      <c r="AC12" s="77">
        <v>0</v>
      </c>
      <c r="AD12" s="77">
        <v>0</v>
      </c>
      <c r="AE12" s="77">
        <v>0</v>
      </c>
      <c r="AF12" s="77">
        <v>0</v>
      </c>
      <c r="AG12" s="77">
        <v>0</v>
      </c>
      <c r="AH12" s="77">
        <v>0</v>
      </c>
      <c r="AI12" s="77">
        <v>0</v>
      </c>
      <c r="AJ12" s="77">
        <v>0</v>
      </c>
      <c r="AK12" s="77">
        <v>0</v>
      </c>
      <c r="AL12" s="77">
        <v>0</v>
      </c>
      <c r="AM12" s="77">
        <v>0</v>
      </c>
      <c r="AN12" s="77">
        <v>0</v>
      </c>
      <c r="AO12" s="77">
        <v>0</v>
      </c>
      <c r="AP12" s="77">
        <v>0</v>
      </c>
      <c r="AQ12" s="77">
        <v>0</v>
      </c>
      <c r="AR12" s="77">
        <v>0</v>
      </c>
      <c r="AS12" s="77">
        <v>0</v>
      </c>
      <c r="AT12" s="77">
        <v>0</v>
      </c>
      <c r="AU12" s="77">
        <v>0</v>
      </c>
      <c r="AV12" s="77">
        <v>0</v>
      </c>
      <c r="AW12" s="77">
        <v>0</v>
      </c>
      <c r="AX12" s="77">
        <v>0</v>
      </c>
      <c r="AY12" s="77">
        <v>0</v>
      </c>
      <c r="AZ12" s="77">
        <v>0</v>
      </c>
      <c r="BA12" s="77">
        <v>0</v>
      </c>
      <c r="BB12" s="77">
        <v>0</v>
      </c>
      <c r="BC12" s="77">
        <v>0</v>
      </c>
      <c r="BD12" s="77">
        <v>0</v>
      </c>
      <c r="BE12" s="77">
        <v>0</v>
      </c>
      <c r="BF12" s="77">
        <v>0</v>
      </c>
      <c r="BG12" s="77">
        <v>0</v>
      </c>
      <c r="BH12" s="77">
        <v>0</v>
      </c>
      <c r="BI12" s="77">
        <v>0</v>
      </c>
      <c r="BJ12" s="77">
        <v>0</v>
      </c>
      <c r="BK12" s="77">
        <v>0</v>
      </c>
      <c r="BL12" s="77">
        <v>0</v>
      </c>
      <c r="BM12" s="77">
        <v>0</v>
      </c>
      <c r="BN12" s="77">
        <v>0</v>
      </c>
      <c r="BO12" s="77">
        <v>0</v>
      </c>
      <c r="BP12" s="77">
        <v>0</v>
      </c>
      <c r="BQ12" s="77">
        <v>0</v>
      </c>
      <c r="BR12" s="77">
        <v>0</v>
      </c>
      <c r="BS12" s="77">
        <v>0</v>
      </c>
      <c r="BT12" s="77">
        <v>0</v>
      </c>
      <c r="BU12" s="77">
        <v>0</v>
      </c>
      <c r="BV12" s="77">
        <v>0</v>
      </c>
      <c r="BW12" s="77">
        <v>0</v>
      </c>
    </row>
    <row r="13" spans="2:75" x14ac:dyDescent="0.25">
      <c r="C13" s="37">
        <v>1.40891103228569E-8</v>
      </c>
      <c r="D13" s="37">
        <v>0.89946561424357896</v>
      </c>
      <c r="E13" s="37">
        <v>6.0260537300867602E-9</v>
      </c>
      <c r="F13" s="37">
        <v>3.0249208019926899</v>
      </c>
      <c r="G13" s="37">
        <v>38.683417371740703</v>
      </c>
      <c r="H13" s="37">
        <v>2492.7706017570999</v>
      </c>
      <c r="I13" s="37">
        <v>3.49281747878987</v>
      </c>
      <c r="J13" s="37">
        <v>1004.86441331258</v>
      </c>
      <c r="L13" s="77">
        <v>387534.11617511697</v>
      </c>
      <c r="M13" s="77">
        <v>348909.52423062001</v>
      </c>
      <c r="N13" s="77">
        <v>15000</v>
      </c>
      <c r="O13" s="77">
        <v>2440.4098346329502</v>
      </c>
      <c r="P13" s="77">
        <v>351310.46600367699</v>
      </c>
      <c r="Q13" s="77">
        <v>15000</v>
      </c>
      <c r="R13" s="77">
        <v>23664.060006072701</v>
      </c>
      <c r="S13" s="77">
        <v>0</v>
      </c>
      <c r="T13" s="77">
        <v>301164.81759197102</v>
      </c>
      <c r="U13" s="77">
        <v>277959.09876469302</v>
      </c>
      <c r="V13" s="77">
        <v>15000</v>
      </c>
      <c r="W13" s="77">
        <v>10136.010034356599</v>
      </c>
      <c r="X13" s="77">
        <v>287809.775969351</v>
      </c>
      <c r="Y13" s="77">
        <v>15000</v>
      </c>
      <c r="Z13" s="77">
        <v>8491.0516569765805</v>
      </c>
      <c r="AA13" s="77">
        <v>0</v>
      </c>
      <c r="AB13" s="77">
        <v>793820.19123405404</v>
      </c>
      <c r="AC13" s="77">
        <v>659730.06991721899</v>
      </c>
      <c r="AD13" s="77">
        <v>15000</v>
      </c>
      <c r="AE13" s="77">
        <v>-3157.6132161301998</v>
      </c>
      <c r="AF13" s="77">
        <v>656475.79337330395</v>
      </c>
      <c r="AG13" s="77">
        <v>15000</v>
      </c>
      <c r="AH13" s="77">
        <v>119186.784644621</v>
      </c>
      <c r="AI13" s="77">
        <v>0</v>
      </c>
      <c r="AJ13" s="77">
        <v>327299.65115678101</v>
      </c>
      <c r="AK13" s="77">
        <v>300190.804460474</v>
      </c>
      <c r="AL13" s="77">
        <v>15000</v>
      </c>
      <c r="AM13" s="77">
        <v>9900.6614103381307</v>
      </c>
      <c r="AN13" s="77">
        <v>309757.83052432601</v>
      </c>
      <c r="AO13" s="77">
        <v>15000</v>
      </c>
      <c r="AP13" s="77">
        <v>12442.482042793399</v>
      </c>
      <c r="AQ13" s="77">
        <v>0</v>
      </c>
      <c r="AR13" s="77">
        <v>238721.20495525599</v>
      </c>
      <c r="AS13" s="77">
        <v>217394.14586887701</v>
      </c>
      <c r="AT13" s="77">
        <v>15000</v>
      </c>
      <c r="AU13" s="77">
        <v>-25910.353445183999</v>
      </c>
      <c r="AV13" s="77">
        <v>195393.29342008199</v>
      </c>
      <c r="AW13" s="77">
        <v>15000</v>
      </c>
      <c r="AX13" s="77">
        <v>2417.5580899895899</v>
      </c>
      <c r="AY13" s="77">
        <v>0</v>
      </c>
      <c r="AZ13" s="77">
        <v>79793.466138564603</v>
      </c>
      <c r="BA13" s="77">
        <v>67514.574804349293</v>
      </c>
      <c r="BB13" s="77">
        <v>15000</v>
      </c>
      <c r="BC13" s="77">
        <v>-25793.412858113101</v>
      </c>
      <c r="BD13" s="77">
        <v>47928.452786984097</v>
      </c>
      <c r="BE13" s="77">
        <v>15000</v>
      </c>
      <c r="BF13" s="77">
        <v>-8928.3995065325707</v>
      </c>
      <c r="BG13" s="77">
        <v>8928.3995065325707</v>
      </c>
      <c r="BH13" s="77">
        <v>478731.50734406</v>
      </c>
      <c r="BI13" s="77">
        <v>420180.40794404998</v>
      </c>
      <c r="BJ13" s="77">
        <v>15000</v>
      </c>
      <c r="BK13" s="77">
        <v>-1061.5302226335</v>
      </c>
      <c r="BL13" s="77">
        <v>418697.18820347701</v>
      </c>
      <c r="BM13" s="77">
        <v>15000</v>
      </c>
      <c r="BN13" s="77">
        <v>43972.788917949401</v>
      </c>
      <c r="BO13" s="77">
        <v>0</v>
      </c>
      <c r="BP13" s="77">
        <v>253072.10522296699</v>
      </c>
      <c r="BQ13" s="77">
        <v>247667.72793023099</v>
      </c>
      <c r="BR13" s="77">
        <v>15000</v>
      </c>
      <c r="BS13" s="77">
        <v>-3893.0120630811198</v>
      </c>
      <c r="BT13" s="77">
        <v>235836.69516350399</v>
      </c>
      <c r="BU13" s="77">
        <v>15000</v>
      </c>
      <c r="BV13" s="77">
        <v>-1657.60200361797</v>
      </c>
      <c r="BW13" s="77">
        <v>1657.60200361797</v>
      </c>
    </row>
    <row r="14" spans="2:75" x14ac:dyDescent="0.25">
      <c r="B14" t="s">
        <v>101</v>
      </c>
      <c r="C14" s="104">
        <f>C7</f>
        <v>4206441.48111529</v>
      </c>
      <c r="D14" s="104">
        <f t="shared" ref="D14:J14" si="0">D7</f>
        <v>3326078.1014488698</v>
      </c>
      <c r="E14" s="104">
        <f t="shared" si="0"/>
        <v>6411565.2944833096</v>
      </c>
      <c r="F14" s="104">
        <f t="shared" si="0"/>
        <v>3443181.4800756699</v>
      </c>
      <c r="G14" s="104">
        <f t="shared" si="0"/>
        <v>2539275.2502504098</v>
      </c>
      <c r="H14" s="104">
        <f t="shared" si="0"/>
        <v>2139682.6976436698</v>
      </c>
      <c r="I14" s="104">
        <f t="shared" si="0"/>
        <v>5091173.0244866395</v>
      </c>
      <c r="J14" s="104">
        <f t="shared" si="0"/>
        <v>2022740.84092091</v>
      </c>
      <c r="L14" s="77">
        <v>321023.66215612501</v>
      </c>
      <c r="M14" s="77">
        <v>295407.51555139502</v>
      </c>
      <c r="N14" s="77">
        <v>20000</v>
      </c>
      <c r="O14" s="77">
        <v>1796.4011853177001</v>
      </c>
      <c r="P14" s="77">
        <v>297174.91411168798</v>
      </c>
      <c r="Q14" s="77">
        <v>20000</v>
      </c>
      <c r="R14" s="77">
        <v>5645.1492297546401</v>
      </c>
      <c r="S14" s="77">
        <v>0</v>
      </c>
      <c r="T14" s="77">
        <v>211812.05286311099</v>
      </c>
      <c r="U14" s="77">
        <v>197717.42151385901</v>
      </c>
      <c r="V14" s="77">
        <v>20000</v>
      </c>
      <c r="W14" s="77">
        <v>-18706.800410959098</v>
      </c>
      <c r="X14" s="77">
        <v>180646.79813982101</v>
      </c>
      <c r="Y14" s="77">
        <v>20000</v>
      </c>
      <c r="Z14" s="77">
        <v>-7541.54568766989</v>
      </c>
      <c r="AA14" s="77">
        <v>7541.54568766989</v>
      </c>
      <c r="AB14" s="77">
        <v>715907.85260676697</v>
      </c>
      <c r="AC14" s="77">
        <v>606173.81743406004</v>
      </c>
      <c r="AD14" s="77">
        <v>20000</v>
      </c>
      <c r="AE14" s="77">
        <v>-3460.28600806023</v>
      </c>
      <c r="AF14" s="77">
        <v>602637.44534326403</v>
      </c>
      <c r="AG14" s="77">
        <v>20000</v>
      </c>
      <c r="AH14" s="77">
        <v>89810.121255442398</v>
      </c>
      <c r="AI14" s="77">
        <v>0</v>
      </c>
      <c r="AJ14" s="77">
        <v>221816.37521797401</v>
      </c>
      <c r="AK14" s="77">
        <v>205977.193947433</v>
      </c>
      <c r="AL14" s="77">
        <v>20000</v>
      </c>
      <c r="AM14" s="77">
        <v>-18848.438531892301</v>
      </c>
      <c r="AN14" s="77">
        <v>189041.67357075101</v>
      </c>
      <c r="AO14" s="77">
        <v>20000</v>
      </c>
      <c r="AP14" s="77">
        <v>-6073.7368846702202</v>
      </c>
      <c r="AQ14" s="77">
        <v>6073.7368846702202</v>
      </c>
      <c r="AR14" s="77">
        <v>0</v>
      </c>
      <c r="AS14" s="77">
        <v>0</v>
      </c>
      <c r="AT14" s="77">
        <v>0</v>
      </c>
      <c r="AU14" s="77">
        <v>0</v>
      </c>
      <c r="AV14" s="77">
        <v>0</v>
      </c>
      <c r="AW14" s="77">
        <v>0</v>
      </c>
      <c r="AX14" s="77">
        <v>0</v>
      </c>
      <c r="AY14" s="77">
        <v>0</v>
      </c>
      <c r="AZ14" s="77">
        <v>0</v>
      </c>
      <c r="BA14" s="77">
        <v>0</v>
      </c>
      <c r="BB14" s="77">
        <v>0</v>
      </c>
      <c r="BC14" s="77">
        <v>0</v>
      </c>
      <c r="BD14" s="77">
        <v>0</v>
      </c>
      <c r="BE14" s="77">
        <v>0</v>
      </c>
      <c r="BF14" s="77">
        <v>0</v>
      </c>
      <c r="BG14" s="77">
        <v>0</v>
      </c>
      <c r="BH14" s="77">
        <v>409454.717016145</v>
      </c>
      <c r="BI14" s="77">
        <v>366623.45441403397</v>
      </c>
      <c r="BJ14" s="77">
        <v>20000</v>
      </c>
      <c r="BK14" s="77">
        <v>-2704.0891352469598</v>
      </c>
      <c r="BL14" s="77">
        <v>363936.79186930001</v>
      </c>
      <c r="BM14" s="77">
        <v>20000</v>
      </c>
      <c r="BN14" s="77">
        <v>22813.836011597701</v>
      </c>
      <c r="BO14" s="77">
        <v>0</v>
      </c>
      <c r="BP14" s="77">
        <v>0</v>
      </c>
      <c r="BQ14" s="77">
        <v>0</v>
      </c>
      <c r="BR14" s="77">
        <v>0</v>
      </c>
      <c r="BS14" s="77">
        <v>0</v>
      </c>
      <c r="BT14" s="77">
        <v>0</v>
      </c>
      <c r="BU14" s="77">
        <v>0</v>
      </c>
      <c r="BV14" s="77">
        <v>0</v>
      </c>
      <c r="BW14" s="77">
        <v>0</v>
      </c>
    </row>
    <row r="15" spans="2:75" x14ac:dyDescent="0.25">
      <c r="B15" t="s">
        <v>97</v>
      </c>
      <c r="C15" s="37">
        <v>2.2351741790771501E-8</v>
      </c>
      <c r="D15" s="37">
        <v>1.4901161193847699E-8</v>
      </c>
      <c r="E15" s="37">
        <v>-5.6810677051544203E-8</v>
      </c>
      <c r="F15" s="37">
        <v>2.4214386940002398E-8</v>
      </c>
      <c r="G15" s="37">
        <v>2.1420419216155999E-8</v>
      </c>
      <c r="H15" s="37">
        <v>3.0733644962310798E-8</v>
      </c>
      <c r="I15" s="37">
        <v>1.02445483207703E-8</v>
      </c>
      <c r="J15" s="37">
        <v>-2.2351741790771501E-8</v>
      </c>
      <c r="L15" s="77">
        <v>0</v>
      </c>
      <c r="M15" s="77">
        <v>0</v>
      </c>
      <c r="N15" s="77">
        <v>0</v>
      </c>
      <c r="O15" s="77">
        <v>148.91063984020499</v>
      </c>
      <c r="P15" s="77">
        <v>161.25074883708999</v>
      </c>
      <c r="Q15" s="77">
        <v>0</v>
      </c>
      <c r="R15" s="77">
        <v>-12.340108996885901</v>
      </c>
      <c r="S15" s="77">
        <v>12.340108996885901</v>
      </c>
      <c r="T15" s="77">
        <v>0</v>
      </c>
      <c r="U15" s="77">
        <v>0</v>
      </c>
      <c r="V15" s="77">
        <v>0</v>
      </c>
      <c r="W15" s="77">
        <v>1695.13659646208</v>
      </c>
      <c r="X15" s="77">
        <v>1823.18103462614</v>
      </c>
      <c r="Y15" s="77">
        <v>2000</v>
      </c>
      <c r="Z15" s="77">
        <v>-2128.04443816406</v>
      </c>
      <c r="AA15" s="77">
        <v>2128.04443816406</v>
      </c>
      <c r="AB15" s="77">
        <v>253004.28022510701</v>
      </c>
      <c r="AC15" s="77">
        <v>233094.64920493201</v>
      </c>
      <c r="AD15" s="77">
        <v>1000</v>
      </c>
      <c r="AE15" s="77">
        <v>7039.31121225283</v>
      </c>
      <c r="AF15" s="77">
        <v>240071.12659393801</v>
      </c>
      <c r="AG15" s="77">
        <v>2000</v>
      </c>
      <c r="AH15" s="77">
        <v>17972.464843422102</v>
      </c>
      <c r="AI15" s="77">
        <v>0</v>
      </c>
      <c r="AJ15" s="77">
        <v>0</v>
      </c>
      <c r="AK15" s="77">
        <v>0</v>
      </c>
      <c r="AL15" s="77">
        <v>0</v>
      </c>
      <c r="AM15" s="77">
        <v>3706.3935854116198</v>
      </c>
      <c r="AN15" s="77">
        <v>3703.0691191219098</v>
      </c>
      <c r="AO15" s="77">
        <v>1000</v>
      </c>
      <c r="AP15" s="77">
        <v>-996.67553371028998</v>
      </c>
      <c r="AQ15" s="77">
        <v>996.67553371028998</v>
      </c>
      <c r="AR15" s="77">
        <v>21593.796090574699</v>
      </c>
      <c r="AS15" s="77">
        <v>21461.949804556301</v>
      </c>
      <c r="AT15" s="77">
        <v>2000</v>
      </c>
      <c r="AU15" s="77">
        <v>7509.4595356584996</v>
      </c>
      <c r="AV15" s="77">
        <v>28811.790582739501</v>
      </c>
      <c r="AW15" s="77">
        <v>5000</v>
      </c>
      <c r="AX15" s="77">
        <v>-4708.5349565063398</v>
      </c>
      <c r="AY15" s="77">
        <v>4708.5349565063398</v>
      </c>
      <c r="AZ15" s="77">
        <v>67299.3129523885</v>
      </c>
      <c r="BA15" s="77">
        <v>65394.644523250099</v>
      </c>
      <c r="BB15" s="77">
        <v>2000</v>
      </c>
      <c r="BC15" s="77">
        <v>8996.1253465313093</v>
      </c>
      <c r="BD15" s="77">
        <v>46066.528680241303</v>
      </c>
      <c r="BE15" s="77">
        <v>4000</v>
      </c>
      <c r="BF15" s="77">
        <v>26228.909618678401</v>
      </c>
      <c r="BG15" s="77">
        <v>0</v>
      </c>
      <c r="BH15" s="77">
        <v>60137.066822162997</v>
      </c>
      <c r="BI15" s="77">
        <v>58283.598702276096</v>
      </c>
      <c r="BJ15" s="77">
        <v>1000</v>
      </c>
      <c r="BK15" s="77">
        <v>5299.3815164381704</v>
      </c>
      <c r="BL15" s="77">
        <v>63883.124491824397</v>
      </c>
      <c r="BM15" s="77">
        <v>3000</v>
      </c>
      <c r="BN15" s="77">
        <v>-1446.6761532232599</v>
      </c>
      <c r="BO15" s="77">
        <v>1446.6761532232599</v>
      </c>
      <c r="BP15" s="77">
        <v>14903.5858797407</v>
      </c>
      <c r="BQ15" s="77">
        <v>14900.3086928217</v>
      </c>
      <c r="BR15" s="77">
        <v>1000</v>
      </c>
      <c r="BS15" s="77">
        <v>-239.62563163214</v>
      </c>
      <c r="BT15" s="77">
        <v>9672.6893002086508</v>
      </c>
      <c r="BU15" s="77">
        <v>5000</v>
      </c>
      <c r="BV15" s="77">
        <v>-8.7290521000541101</v>
      </c>
      <c r="BW15" s="77">
        <v>8.7290521000541101</v>
      </c>
    </row>
    <row r="16" spans="2:75" x14ac:dyDescent="0.25">
      <c r="B16" t="s">
        <v>98</v>
      </c>
      <c r="C16" s="37">
        <v>-4.4304078983259398E-7</v>
      </c>
      <c r="D16" s="37">
        <v>-9.3712060333928093E-9</v>
      </c>
      <c r="E16" s="37">
        <v>3.0255771196152599E-4</v>
      </c>
      <c r="F16" s="37">
        <v>-7.1234653660212601E-6</v>
      </c>
      <c r="G16" s="37">
        <v>1.8638178971741602E-5</v>
      </c>
      <c r="H16" s="37">
        <v>6.1402301980706397E-6</v>
      </c>
      <c r="I16" s="37">
        <v>1.2974153378309E-6</v>
      </c>
      <c r="J16" s="37">
        <v>6.4016330302365497E-3</v>
      </c>
      <c r="L16" s="77">
        <v>0</v>
      </c>
      <c r="M16" s="77">
        <v>0</v>
      </c>
      <c r="N16" s="77">
        <v>0</v>
      </c>
      <c r="O16" s="77">
        <v>123.28965128863599</v>
      </c>
      <c r="P16" s="77">
        <v>139.65688844051999</v>
      </c>
      <c r="Q16" s="77">
        <v>0</v>
      </c>
      <c r="R16" s="77">
        <v>-16.3672371518843</v>
      </c>
      <c r="S16" s="77">
        <v>16.3672371518843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  <c r="Z16" s="77">
        <v>0</v>
      </c>
      <c r="AA16" s="77">
        <v>0</v>
      </c>
      <c r="AB16" s="77">
        <v>232195.279945352</v>
      </c>
      <c r="AC16" s="77">
        <v>215409.64920493599</v>
      </c>
      <c r="AD16" s="77">
        <v>1000</v>
      </c>
      <c r="AE16" s="77">
        <v>3142.1572469733501</v>
      </c>
      <c r="AF16" s="77">
        <v>218528.817324815</v>
      </c>
      <c r="AG16" s="77">
        <v>2000</v>
      </c>
      <c r="AH16" s="77">
        <v>14808.6198675102</v>
      </c>
      <c r="AI16" s="77">
        <v>0</v>
      </c>
      <c r="AJ16" s="77">
        <v>0</v>
      </c>
      <c r="AK16" s="77">
        <v>0</v>
      </c>
      <c r="AL16" s="77">
        <v>0</v>
      </c>
      <c r="AM16" s="77">
        <v>124.7215152078</v>
      </c>
      <c r="AN16" s="77">
        <v>139.65688843774799</v>
      </c>
      <c r="AO16" s="77">
        <v>0</v>
      </c>
      <c r="AP16" s="77">
        <v>-14.935373229948199</v>
      </c>
      <c r="AQ16" s="77">
        <v>14.935373229948199</v>
      </c>
      <c r="AR16" s="77">
        <v>0</v>
      </c>
      <c r="AS16" s="77">
        <v>0</v>
      </c>
      <c r="AT16" s="77">
        <v>0</v>
      </c>
      <c r="AU16" s="77">
        <v>5581.8474170506497</v>
      </c>
      <c r="AV16" s="77">
        <v>5716.1787132909703</v>
      </c>
      <c r="AW16" s="77">
        <v>2000</v>
      </c>
      <c r="AX16" s="77">
        <v>-2134.3312962403202</v>
      </c>
      <c r="AY16" s="77">
        <v>2134.3312962403202</v>
      </c>
      <c r="AZ16" s="77">
        <v>0</v>
      </c>
      <c r="BA16" s="77">
        <v>0</v>
      </c>
      <c r="BB16" s="77">
        <v>0</v>
      </c>
      <c r="BC16" s="77">
        <v>33623.134522278699</v>
      </c>
      <c r="BD16" s="77">
        <v>32921.939967885803</v>
      </c>
      <c r="BE16" s="77">
        <v>3000</v>
      </c>
      <c r="BF16" s="77">
        <v>-2298.80544560713</v>
      </c>
      <c r="BG16" s="77">
        <v>2298.80544560713</v>
      </c>
      <c r="BH16" s="77">
        <v>45303.142237271102</v>
      </c>
      <c r="BI16" s="77">
        <v>44281.852241064298</v>
      </c>
      <c r="BJ16" s="77">
        <v>1000</v>
      </c>
      <c r="BK16" s="77">
        <v>3594.66695194567</v>
      </c>
      <c r="BL16" s="77">
        <v>47818.116998388999</v>
      </c>
      <c r="BM16" s="77">
        <v>2000</v>
      </c>
      <c r="BN16" s="77">
        <v>-920.30780917219101</v>
      </c>
      <c r="BO16" s="77">
        <v>920.30780917219101</v>
      </c>
      <c r="BP16" s="77">
        <v>0</v>
      </c>
      <c r="BQ16" s="77">
        <v>0</v>
      </c>
      <c r="BR16" s="77">
        <v>0</v>
      </c>
      <c r="BS16" s="77">
        <v>2636.24866096398</v>
      </c>
      <c r="BT16" s="77">
        <v>2599.4122153880298</v>
      </c>
      <c r="BU16" s="77">
        <v>1000</v>
      </c>
      <c r="BV16" s="77">
        <v>-963.16355442404802</v>
      </c>
      <c r="BW16" s="77">
        <v>963.16355442404802</v>
      </c>
    </row>
    <row r="17" spans="2:75" x14ac:dyDescent="0.25">
      <c r="B17" t="s">
        <v>99</v>
      </c>
      <c r="C17" s="37">
        <v>0.70734614877018498</v>
      </c>
      <c r="D17" s="37">
        <v>-0.70171330285302302</v>
      </c>
      <c r="E17" s="37">
        <v>0</v>
      </c>
      <c r="F17" s="37">
        <v>-0.65220838954701299</v>
      </c>
      <c r="G17" s="37">
        <v>-0.13374725333596901</v>
      </c>
      <c r="H17" s="37">
        <v>-0.11676849774085001</v>
      </c>
      <c r="I17" s="37">
        <v>-1.6037604545999801E-2</v>
      </c>
      <c r="J17" s="37">
        <v>-1.2735900424959301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0</v>
      </c>
      <c r="T17" s="77">
        <v>0</v>
      </c>
      <c r="U17" s="77">
        <v>0</v>
      </c>
      <c r="V17" s="77">
        <v>0</v>
      </c>
      <c r="W17" s="77">
        <v>0</v>
      </c>
      <c r="X17" s="77">
        <v>0</v>
      </c>
      <c r="Y17" s="77">
        <v>0</v>
      </c>
      <c r="Z17" s="77">
        <v>0</v>
      </c>
      <c r="AA17" s="77">
        <v>0</v>
      </c>
      <c r="AB17" s="77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  <c r="AK17" s="77">
        <v>0</v>
      </c>
      <c r="AL17" s="77">
        <v>0</v>
      </c>
      <c r="AM17" s="77">
        <v>0</v>
      </c>
      <c r="AN17" s="77">
        <v>0</v>
      </c>
      <c r="AO17" s="77">
        <v>0</v>
      </c>
      <c r="AP17" s="77">
        <v>0</v>
      </c>
      <c r="AQ17" s="77">
        <v>0</v>
      </c>
      <c r="AR17" s="77">
        <v>0</v>
      </c>
      <c r="AS17" s="77">
        <v>0</v>
      </c>
      <c r="AT17" s="77">
        <v>0</v>
      </c>
      <c r="AU17" s="77">
        <v>0</v>
      </c>
      <c r="AV17" s="77">
        <v>0</v>
      </c>
      <c r="AW17" s="77">
        <v>0</v>
      </c>
      <c r="AX17" s="77">
        <v>0</v>
      </c>
      <c r="AY17" s="77">
        <v>0</v>
      </c>
      <c r="AZ17" s="77">
        <v>0</v>
      </c>
      <c r="BA17" s="77">
        <v>0</v>
      </c>
      <c r="BB17" s="77">
        <v>0</v>
      </c>
      <c r="BC17" s="77">
        <v>0</v>
      </c>
      <c r="BD17" s="77">
        <v>0</v>
      </c>
      <c r="BE17" s="77">
        <v>0</v>
      </c>
      <c r="BF17" s="77">
        <v>0</v>
      </c>
      <c r="BG17" s="77">
        <v>0</v>
      </c>
      <c r="BH17" s="77">
        <v>0</v>
      </c>
      <c r="BI17" s="77">
        <v>0</v>
      </c>
      <c r="BJ17" s="77">
        <v>0</v>
      </c>
      <c r="BK17" s="77">
        <v>0</v>
      </c>
      <c r="BL17" s="77">
        <v>0</v>
      </c>
      <c r="BM17" s="77">
        <v>0</v>
      </c>
      <c r="BN17" s="77">
        <v>0</v>
      </c>
      <c r="BO17" s="77">
        <v>0</v>
      </c>
      <c r="BP17" s="77">
        <v>0</v>
      </c>
      <c r="BQ17" s="77">
        <v>0</v>
      </c>
      <c r="BR17" s="77">
        <v>0</v>
      </c>
      <c r="BS17" s="77">
        <v>0</v>
      </c>
      <c r="BT17" s="77">
        <v>0</v>
      </c>
      <c r="BU17" s="77">
        <v>0</v>
      </c>
      <c r="BV17" s="77">
        <v>0</v>
      </c>
      <c r="BW17" s="77">
        <v>0</v>
      </c>
    </row>
    <row r="18" spans="2:75" x14ac:dyDescent="0.25">
      <c r="B18" t="s">
        <v>100</v>
      </c>
      <c r="C18" s="37">
        <v>0.70734572808113705</v>
      </c>
      <c r="D18" s="37">
        <v>-0.70171329732306698</v>
      </c>
      <c r="E18" s="37">
        <v>3.0250090128447498E-4</v>
      </c>
      <c r="F18" s="37">
        <v>-0.65221548879799196</v>
      </c>
      <c r="G18" s="37">
        <v>-0.133728593736578</v>
      </c>
      <c r="H18" s="37">
        <v>-0.116762326777007</v>
      </c>
      <c r="I18" s="37">
        <v>-1.6036296886113601E-2</v>
      </c>
      <c r="J18" s="37">
        <v>-1.26718843181743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0</v>
      </c>
      <c r="Y18" s="77">
        <v>0</v>
      </c>
      <c r="Z18" s="77">
        <v>0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  <c r="AK18" s="77">
        <v>0</v>
      </c>
      <c r="AL18" s="77">
        <v>0</v>
      </c>
      <c r="AM18" s="77">
        <v>0</v>
      </c>
      <c r="AN18" s="77">
        <v>0</v>
      </c>
      <c r="AO18" s="77">
        <v>0</v>
      </c>
      <c r="AP18" s="77">
        <v>0</v>
      </c>
      <c r="AQ18" s="77">
        <v>0</v>
      </c>
      <c r="AR18" s="77">
        <v>0</v>
      </c>
      <c r="AS18" s="77">
        <v>0</v>
      </c>
      <c r="AT18" s="77">
        <v>0</v>
      </c>
      <c r="AU18" s="77">
        <v>0</v>
      </c>
      <c r="AV18" s="77">
        <v>0</v>
      </c>
      <c r="AW18" s="77">
        <v>0</v>
      </c>
      <c r="AX18" s="77">
        <v>0</v>
      </c>
      <c r="AY18" s="77">
        <v>0</v>
      </c>
      <c r="AZ18" s="77">
        <v>0</v>
      </c>
      <c r="BA18" s="77">
        <v>0</v>
      </c>
      <c r="BB18" s="77">
        <v>0</v>
      </c>
      <c r="BC18" s="77">
        <v>0</v>
      </c>
      <c r="BD18" s="77">
        <v>0</v>
      </c>
      <c r="BE18" s="77">
        <v>0</v>
      </c>
      <c r="BF18" s="77">
        <v>0</v>
      </c>
      <c r="BG18" s="77">
        <v>0</v>
      </c>
      <c r="BH18" s="77">
        <v>0</v>
      </c>
      <c r="BI18" s="77">
        <v>0</v>
      </c>
      <c r="BJ18" s="77">
        <v>0</v>
      </c>
      <c r="BK18" s="77">
        <v>0</v>
      </c>
      <c r="BL18" s="77">
        <v>0</v>
      </c>
      <c r="BM18" s="77">
        <v>0</v>
      </c>
      <c r="BN18" s="77">
        <v>0</v>
      </c>
      <c r="BO18" s="77">
        <v>0</v>
      </c>
      <c r="BP18" s="77">
        <v>0</v>
      </c>
      <c r="BQ18" s="77">
        <v>0</v>
      </c>
      <c r="BR18" s="77">
        <v>0</v>
      </c>
      <c r="BS18" s="77">
        <v>0</v>
      </c>
      <c r="BT18" s="77">
        <v>0</v>
      </c>
      <c r="BU18" s="77">
        <v>0</v>
      </c>
      <c r="BV18" s="77">
        <v>0</v>
      </c>
      <c r="BW18" s="77">
        <v>0</v>
      </c>
    </row>
    <row r="19" spans="2:75" x14ac:dyDescent="0.25">
      <c r="G19" s="105"/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0</v>
      </c>
      <c r="AK19" s="77">
        <v>0</v>
      </c>
      <c r="AL19" s="77">
        <v>0</v>
      </c>
      <c r="AM19" s="77">
        <v>0</v>
      </c>
      <c r="AN19" s="77">
        <v>0</v>
      </c>
      <c r="AO19" s="77">
        <v>0</v>
      </c>
      <c r="AP19" s="77">
        <v>0</v>
      </c>
      <c r="AQ19" s="77">
        <v>0</v>
      </c>
      <c r="AR19" s="77">
        <v>0</v>
      </c>
      <c r="AS19" s="77">
        <v>0</v>
      </c>
      <c r="AT19" s="77">
        <v>0</v>
      </c>
      <c r="AU19" s="77">
        <v>0</v>
      </c>
      <c r="AV19" s="77">
        <v>0</v>
      </c>
      <c r="AW19" s="77">
        <v>0</v>
      </c>
      <c r="AX19" s="77">
        <v>0</v>
      </c>
      <c r="AY19" s="77">
        <v>0</v>
      </c>
      <c r="AZ19" s="77">
        <v>0</v>
      </c>
      <c r="BA19" s="77">
        <v>0</v>
      </c>
      <c r="BB19" s="77">
        <v>0</v>
      </c>
      <c r="BC19" s="77">
        <v>0</v>
      </c>
      <c r="BD19" s="77">
        <v>0</v>
      </c>
      <c r="BE19" s="77">
        <v>0</v>
      </c>
      <c r="BF19" s="77">
        <v>0</v>
      </c>
      <c r="BG19" s="77">
        <v>0</v>
      </c>
      <c r="BH19" s="77">
        <v>0</v>
      </c>
      <c r="BI19" s="77">
        <v>0</v>
      </c>
      <c r="BJ19" s="77">
        <v>0</v>
      </c>
      <c r="BK19" s="77">
        <v>0</v>
      </c>
      <c r="BL19" s="77">
        <v>0</v>
      </c>
      <c r="BM19" s="77">
        <v>0</v>
      </c>
      <c r="BN19" s="77">
        <v>0</v>
      </c>
      <c r="BO19" s="77">
        <v>0</v>
      </c>
      <c r="BP19" s="77">
        <v>0</v>
      </c>
      <c r="BQ19" s="77">
        <v>0</v>
      </c>
      <c r="BR19" s="77">
        <v>0</v>
      </c>
      <c r="BS19" s="77">
        <v>0</v>
      </c>
      <c r="BT19" s="77">
        <v>0</v>
      </c>
      <c r="BU19" s="77">
        <v>0</v>
      </c>
      <c r="BV19" s="77">
        <v>0</v>
      </c>
      <c r="BW19" s="77">
        <v>0</v>
      </c>
    </row>
    <row r="20" spans="2:75" ht="15.75" thickBot="1" x14ac:dyDescent="0.3"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  <c r="T20" s="77">
        <v>0</v>
      </c>
      <c r="U20" s="77">
        <v>0</v>
      </c>
      <c r="V20" s="77">
        <v>0</v>
      </c>
      <c r="W20" s="77">
        <v>0</v>
      </c>
      <c r="X20" s="77">
        <v>0</v>
      </c>
      <c r="Y20" s="77">
        <v>0</v>
      </c>
      <c r="Z20" s="77">
        <v>0</v>
      </c>
      <c r="AA20" s="77">
        <v>0</v>
      </c>
      <c r="AB20" s="77">
        <v>0</v>
      </c>
      <c r="AC20" s="77">
        <v>0</v>
      </c>
      <c r="AD20" s="77">
        <v>0</v>
      </c>
      <c r="AE20" s="77">
        <v>0</v>
      </c>
      <c r="AF20" s="77">
        <v>0</v>
      </c>
      <c r="AG20" s="77">
        <v>0</v>
      </c>
      <c r="AH20" s="77">
        <v>0</v>
      </c>
      <c r="AI20" s="77">
        <v>0</v>
      </c>
      <c r="AJ20" s="77">
        <v>0</v>
      </c>
      <c r="AK20" s="77">
        <v>0</v>
      </c>
      <c r="AL20" s="77">
        <v>0</v>
      </c>
      <c r="AM20" s="77">
        <v>0</v>
      </c>
      <c r="AN20" s="77">
        <v>0</v>
      </c>
      <c r="AO20" s="77">
        <v>0</v>
      </c>
      <c r="AP20" s="77">
        <v>0</v>
      </c>
      <c r="AQ20" s="77">
        <v>0</v>
      </c>
      <c r="AR20" s="77">
        <v>12891.288904200401</v>
      </c>
      <c r="AS20" s="77">
        <v>0</v>
      </c>
      <c r="AT20" s="77">
        <v>0</v>
      </c>
      <c r="AU20" s="77">
        <v>-55.9798724507611</v>
      </c>
      <c r="AV20" s="77">
        <v>0</v>
      </c>
      <c r="AW20" s="77">
        <v>0</v>
      </c>
      <c r="AX20" s="77">
        <v>12835.309031749701</v>
      </c>
      <c r="AY20" s="77">
        <v>0</v>
      </c>
      <c r="AZ20" s="77">
        <v>7026.6650406708404</v>
      </c>
      <c r="BA20" s="77">
        <v>0</v>
      </c>
      <c r="BB20" s="77">
        <v>0</v>
      </c>
      <c r="BC20" s="77">
        <v>-50.140548652423398</v>
      </c>
      <c r="BD20" s="77">
        <v>0</v>
      </c>
      <c r="BE20" s="77">
        <v>0</v>
      </c>
      <c r="BF20" s="77">
        <v>6976.5244920184196</v>
      </c>
      <c r="BG20" s="77">
        <v>0</v>
      </c>
      <c r="BH20" s="77">
        <v>22860.2429249655</v>
      </c>
      <c r="BI20" s="77">
        <v>0</v>
      </c>
      <c r="BJ20" s="77">
        <v>0</v>
      </c>
      <c r="BK20" s="77">
        <v>-40.112682517438103</v>
      </c>
      <c r="BL20" s="77">
        <v>0</v>
      </c>
      <c r="BM20" s="77">
        <v>0</v>
      </c>
      <c r="BN20" s="77">
        <v>22820.130242448002</v>
      </c>
      <c r="BO20" s="77">
        <v>0</v>
      </c>
      <c r="BP20" s="77">
        <v>18530.429384952698</v>
      </c>
      <c r="BQ20" s="77">
        <v>0</v>
      </c>
      <c r="BR20" s="77">
        <v>0</v>
      </c>
      <c r="BS20" s="77">
        <v>-8.2066506936011407</v>
      </c>
      <c r="BT20" s="77">
        <v>0</v>
      </c>
      <c r="BU20" s="77">
        <v>0</v>
      </c>
      <c r="BV20" s="77">
        <v>18522.2227342591</v>
      </c>
      <c r="BW20" s="77">
        <v>0</v>
      </c>
    </row>
    <row r="21" spans="2:75" x14ac:dyDescent="0.25">
      <c r="C21" s="66">
        <v>1</v>
      </c>
      <c r="D21" s="52" t="s">
        <v>73</v>
      </c>
      <c r="E21" s="53"/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0</v>
      </c>
      <c r="AC21" s="77">
        <v>0</v>
      </c>
      <c r="AD21" s="77">
        <v>0</v>
      </c>
      <c r="AE21" s="77">
        <v>0</v>
      </c>
      <c r="AF21" s="77">
        <v>0</v>
      </c>
      <c r="AG21" s="77">
        <v>0</v>
      </c>
      <c r="AH21" s="77">
        <v>0</v>
      </c>
      <c r="AI21" s="77">
        <v>0</v>
      </c>
      <c r="AJ21" s="77">
        <v>0</v>
      </c>
      <c r="AK21" s="77">
        <v>0</v>
      </c>
      <c r="AL21" s="77">
        <v>0</v>
      </c>
      <c r="AM21" s="77">
        <v>0</v>
      </c>
      <c r="AN21" s="77">
        <v>0</v>
      </c>
      <c r="AO21" s="77">
        <v>0</v>
      </c>
      <c r="AP21" s="77">
        <v>0</v>
      </c>
      <c r="AQ21" s="77">
        <v>0</v>
      </c>
      <c r="AR21" s="77">
        <v>12891.288904200501</v>
      </c>
      <c r="AS21" s="77">
        <v>0</v>
      </c>
      <c r="AT21" s="77">
        <v>0</v>
      </c>
      <c r="AU21" s="77">
        <v>-55.979872470780201</v>
      </c>
      <c r="AV21" s="77">
        <v>0</v>
      </c>
      <c r="AW21" s="77">
        <v>0</v>
      </c>
      <c r="AX21" s="77">
        <v>12835.309031729699</v>
      </c>
      <c r="AY21" s="77">
        <v>0</v>
      </c>
      <c r="AZ21" s="77">
        <v>7026.6650406704603</v>
      </c>
      <c r="BA21" s="77">
        <v>0</v>
      </c>
      <c r="BB21" s="77">
        <v>0</v>
      </c>
      <c r="BC21" s="77">
        <v>-50.140548665681301</v>
      </c>
      <c r="BD21" s="77">
        <v>0</v>
      </c>
      <c r="BE21" s="77">
        <v>0</v>
      </c>
      <c r="BF21" s="77">
        <v>6976.5244920047799</v>
      </c>
      <c r="BG21" s="77">
        <v>0</v>
      </c>
      <c r="BH21" s="77">
        <v>22860.242924965602</v>
      </c>
      <c r="BI21" s="77">
        <v>0</v>
      </c>
      <c r="BJ21" s="77">
        <v>0</v>
      </c>
      <c r="BK21" s="77">
        <v>-40.112682530156299</v>
      </c>
      <c r="BL21" s="77">
        <v>0</v>
      </c>
      <c r="BM21" s="77">
        <v>0</v>
      </c>
      <c r="BN21" s="77">
        <v>22820.1302424354</v>
      </c>
      <c r="BO21" s="77">
        <v>0</v>
      </c>
      <c r="BP21" s="77">
        <v>18530.4293848462</v>
      </c>
      <c r="BQ21" s="77">
        <v>0</v>
      </c>
      <c r="BR21" s="77">
        <v>0</v>
      </c>
      <c r="BS21" s="77">
        <v>-8.2066507113338698</v>
      </c>
      <c r="BT21" s="77">
        <v>0</v>
      </c>
      <c r="BU21" s="77">
        <v>0</v>
      </c>
      <c r="BV21" s="77">
        <v>18522.222734134899</v>
      </c>
      <c r="BW21" s="77">
        <v>0</v>
      </c>
    </row>
    <row r="22" spans="2:75" x14ac:dyDescent="0.25">
      <c r="C22" s="69">
        <v>1.1000000000000001</v>
      </c>
      <c r="D22" s="64" t="s">
        <v>72</v>
      </c>
      <c r="E22" s="65"/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  <c r="T22" s="77">
        <v>0</v>
      </c>
      <c r="U22" s="77">
        <v>0</v>
      </c>
      <c r="V22" s="77">
        <v>0</v>
      </c>
      <c r="W22" s="77">
        <v>0</v>
      </c>
      <c r="X22" s="77">
        <v>0</v>
      </c>
      <c r="Y22" s="77">
        <v>0</v>
      </c>
      <c r="Z22" s="77">
        <v>0</v>
      </c>
      <c r="AA22" s="77">
        <v>0</v>
      </c>
      <c r="AB22" s="77">
        <v>0</v>
      </c>
      <c r="AC22" s="77">
        <v>0</v>
      </c>
      <c r="AD22" s="77">
        <v>0</v>
      </c>
      <c r="AE22" s="77">
        <v>0</v>
      </c>
      <c r="AF22" s="77">
        <v>0</v>
      </c>
      <c r="AG22" s="77">
        <v>0</v>
      </c>
      <c r="AH22" s="77">
        <v>0</v>
      </c>
      <c r="AI22" s="77">
        <v>0</v>
      </c>
      <c r="AJ22" s="77">
        <v>0</v>
      </c>
      <c r="AK22" s="77">
        <v>0</v>
      </c>
      <c r="AL22" s="77">
        <v>0</v>
      </c>
      <c r="AM22" s="77">
        <v>0</v>
      </c>
      <c r="AN22" s="77">
        <v>0</v>
      </c>
      <c r="AO22" s="77">
        <v>0</v>
      </c>
      <c r="AP22" s="77">
        <v>0</v>
      </c>
      <c r="AQ22" s="77">
        <v>0</v>
      </c>
      <c r="AR22" s="77">
        <v>12891.288904200501</v>
      </c>
      <c r="AS22" s="77">
        <v>0</v>
      </c>
      <c r="AT22" s="77">
        <v>0</v>
      </c>
      <c r="AU22" s="77">
        <v>-55.979872450734597</v>
      </c>
      <c r="AV22" s="77">
        <v>0</v>
      </c>
      <c r="AW22" s="77">
        <v>0</v>
      </c>
      <c r="AX22" s="77">
        <v>12835.309031749801</v>
      </c>
      <c r="AY22" s="77">
        <v>0</v>
      </c>
      <c r="AZ22" s="77">
        <v>7026.6650406704603</v>
      </c>
      <c r="BA22" s="77">
        <v>0</v>
      </c>
      <c r="BB22" s="77">
        <v>0</v>
      </c>
      <c r="BC22" s="77">
        <v>-50.140548652302698</v>
      </c>
      <c r="BD22" s="77">
        <v>0</v>
      </c>
      <c r="BE22" s="77">
        <v>0</v>
      </c>
      <c r="BF22" s="77">
        <v>6976.5244920181603</v>
      </c>
      <c r="BG22" s="77">
        <v>0</v>
      </c>
      <c r="BH22" s="77">
        <v>22860.242924965602</v>
      </c>
      <c r="BI22" s="77">
        <v>0</v>
      </c>
      <c r="BJ22" s="77">
        <v>0</v>
      </c>
      <c r="BK22" s="77">
        <v>-40.112682517430898</v>
      </c>
      <c r="BL22" s="77">
        <v>0</v>
      </c>
      <c r="BM22" s="77">
        <v>0</v>
      </c>
      <c r="BN22" s="77">
        <v>22820.1302424481</v>
      </c>
      <c r="BO22" s="77">
        <v>0</v>
      </c>
      <c r="BP22" s="77">
        <v>18530.4293849266</v>
      </c>
      <c r="BQ22" s="77">
        <v>0</v>
      </c>
      <c r="BR22" s="77">
        <v>0</v>
      </c>
      <c r="BS22" s="77">
        <v>-8.2066506903149605</v>
      </c>
      <c r="BT22" s="77">
        <v>0</v>
      </c>
      <c r="BU22" s="77">
        <v>0</v>
      </c>
      <c r="BV22" s="77">
        <v>18522.2227342363</v>
      </c>
      <c r="BW22" s="77">
        <v>0</v>
      </c>
    </row>
    <row r="23" spans="2:75" ht="15.75" thickBot="1" x14ac:dyDescent="0.3">
      <c r="C23" s="70">
        <v>1.1000000000000001</v>
      </c>
      <c r="D23" s="54" t="s">
        <v>80</v>
      </c>
      <c r="E23" s="55"/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  <c r="U23" s="77">
        <v>0</v>
      </c>
      <c r="V23" s="77">
        <v>0</v>
      </c>
      <c r="W23" s="77">
        <v>0</v>
      </c>
      <c r="X23" s="77">
        <v>0</v>
      </c>
      <c r="Y23" s="77">
        <v>0</v>
      </c>
      <c r="Z23" s="77">
        <v>0</v>
      </c>
      <c r="AA23" s="77">
        <v>0</v>
      </c>
      <c r="AB23" s="77">
        <v>0</v>
      </c>
      <c r="AC23" s="77">
        <v>0</v>
      </c>
      <c r="AD23" s="77">
        <v>0</v>
      </c>
      <c r="AE23" s="77">
        <v>0</v>
      </c>
      <c r="AF23" s="77">
        <v>0</v>
      </c>
      <c r="AG23" s="77">
        <v>0</v>
      </c>
      <c r="AH23" s="77">
        <v>0</v>
      </c>
      <c r="AI23" s="77">
        <v>0</v>
      </c>
      <c r="AJ23" s="77">
        <v>0</v>
      </c>
      <c r="AK23" s="77">
        <v>0</v>
      </c>
      <c r="AL23" s="77">
        <v>0</v>
      </c>
      <c r="AM23" s="77">
        <v>0</v>
      </c>
      <c r="AN23" s="77">
        <v>0</v>
      </c>
      <c r="AO23" s="77">
        <v>0</v>
      </c>
      <c r="AP23" s="77">
        <v>0</v>
      </c>
      <c r="AQ23" s="77">
        <v>0</v>
      </c>
      <c r="AR23" s="77">
        <v>54741.750309445</v>
      </c>
      <c r="AS23" s="77">
        <v>0</v>
      </c>
      <c r="AT23" s="77">
        <v>0</v>
      </c>
      <c r="AU23" s="77">
        <v>-114.009495637551</v>
      </c>
      <c r="AV23" s="77">
        <v>0</v>
      </c>
      <c r="AW23" s="77">
        <v>0</v>
      </c>
      <c r="AX23" s="77">
        <v>54627.740813807497</v>
      </c>
      <c r="AY23" s="77">
        <v>0</v>
      </c>
      <c r="AZ23" s="77">
        <v>48223.143495938202</v>
      </c>
      <c r="BA23" s="77">
        <v>0</v>
      </c>
      <c r="BB23" s="77">
        <v>0</v>
      </c>
      <c r="BC23" s="77">
        <v>-82.448079764925396</v>
      </c>
      <c r="BD23" s="77">
        <v>0</v>
      </c>
      <c r="BE23" s="77">
        <v>0</v>
      </c>
      <c r="BF23" s="77">
        <v>48140.695416173301</v>
      </c>
      <c r="BG23" s="77">
        <v>0</v>
      </c>
      <c r="BH23" s="77">
        <v>59852.293190645498</v>
      </c>
      <c r="BI23" s="77">
        <v>0</v>
      </c>
      <c r="BJ23" s="77">
        <v>0</v>
      </c>
      <c r="BK23" s="77">
        <v>87.115449522911007</v>
      </c>
      <c r="BL23" s="77">
        <v>0</v>
      </c>
      <c r="BM23" s="77">
        <v>0</v>
      </c>
      <c r="BN23" s="77">
        <v>59939.408640168498</v>
      </c>
      <c r="BO23" s="77">
        <v>0</v>
      </c>
      <c r="BP23" s="77">
        <v>49559.854882303298</v>
      </c>
      <c r="BQ23" s="77">
        <v>0</v>
      </c>
      <c r="BR23" s="77">
        <v>0</v>
      </c>
      <c r="BS23" s="77">
        <v>208.059604518334</v>
      </c>
      <c r="BT23" s="77">
        <v>0</v>
      </c>
      <c r="BU23" s="77">
        <v>0</v>
      </c>
      <c r="BV23" s="77">
        <v>49767.914486821603</v>
      </c>
      <c r="BW23" s="77">
        <v>0</v>
      </c>
    </row>
    <row r="24" spans="2:75" x14ac:dyDescent="0.25"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  <c r="T24" s="77">
        <v>0</v>
      </c>
      <c r="U24" s="77">
        <v>0</v>
      </c>
      <c r="V24" s="77">
        <v>0</v>
      </c>
      <c r="W24" s="77">
        <v>0</v>
      </c>
      <c r="X24" s="77">
        <v>0</v>
      </c>
      <c r="Y24" s="77">
        <v>0</v>
      </c>
      <c r="Z24" s="77">
        <v>0</v>
      </c>
      <c r="AA24" s="77">
        <v>0</v>
      </c>
      <c r="AB24" s="77">
        <v>0</v>
      </c>
      <c r="AC24" s="77">
        <v>0</v>
      </c>
      <c r="AD24" s="77">
        <v>0</v>
      </c>
      <c r="AE24" s="77">
        <v>0</v>
      </c>
      <c r="AF24" s="77">
        <v>0</v>
      </c>
      <c r="AG24" s="77">
        <v>0</v>
      </c>
      <c r="AH24" s="77">
        <v>0</v>
      </c>
      <c r="AI24" s="77">
        <v>0</v>
      </c>
      <c r="AJ24" s="77">
        <v>0</v>
      </c>
      <c r="AK24" s="77">
        <v>0</v>
      </c>
      <c r="AL24" s="77">
        <v>0</v>
      </c>
      <c r="AM24" s="77">
        <v>0</v>
      </c>
      <c r="AN24" s="77">
        <v>0</v>
      </c>
      <c r="AO24" s="77">
        <v>0</v>
      </c>
      <c r="AP24" s="77">
        <v>0</v>
      </c>
      <c r="AQ24" s="77">
        <v>0</v>
      </c>
      <c r="AR24" s="77">
        <v>54741.750309445</v>
      </c>
      <c r="AS24" s="77">
        <v>0</v>
      </c>
      <c r="AT24" s="77">
        <v>0</v>
      </c>
      <c r="AU24" s="77">
        <v>-114.00949563676301</v>
      </c>
      <c r="AV24" s="77">
        <v>0</v>
      </c>
      <c r="AW24" s="77">
        <v>0</v>
      </c>
      <c r="AX24" s="77">
        <v>54627.740813808297</v>
      </c>
      <c r="AY24" s="77">
        <v>0</v>
      </c>
      <c r="AZ24" s="77">
        <v>48223.143495935001</v>
      </c>
      <c r="BA24" s="77">
        <v>0</v>
      </c>
      <c r="BB24" s="77">
        <v>0</v>
      </c>
      <c r="BC24" s="77">
        <v>-82.448079753803199</v>
      </c>
      <c r="BD24" s="77">
        <v>0</v>
      </c>
      <c r="BE24" s="77">
        <v>0</v>
      </c>
      <c r="BF24" s="77">
        <v>48140.695416181203</v>
      </c>
      <c r="BG24" s="77">
        <v>0</v>
      </c>
      <c r="BH24" s="77">
        <v>59852.293190645498</v>
      </c>
      <c r="BI24" s="77">
        <v>0</v>
      </c>
      <c r="BJ24" s="77">
        <v>0</v>
      </c>
      <c r="BK24" s="77">
        <v>87.115449532132402</v>
      </c>
      <c r="BL24" s="77">
        <v>0</v>
      </c>
      <c r="BM24" s="77">
        <v>0</v>
      </c>
      <c r="BN24" s="77">
        <v>59939.408640177702</v>
      </c>
      <c r="BO24" s="77">
        <v>0</v>
      </c>
      <c r="BP24" s="77">
        <v>49559.854882303298</v>
      </c>
      <c r="BQ24" s="77">
        <v>0</v>
      </c>
      <c r="BR24" s="77">
        <v>0</v>
      </c>
      <c r="BS24" s="77">
        <v>208.05960451774999</v>
      </c>
      <c r="BT24" s="77">
        <v>0</v>
      </c>
      <c r="BU24" s="77">
        <v>0</v>
      </c>
      <c r="BV24" s="77">
        <v>49767.914486820999</v>
      </c>
      <c r="BW24" s="77">
        <v>0</v>
      </c>
    </row>
    <row r="25" spans="2:75" x14ac:dyDescent="0.25"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  <c r="T25" s="77">
        <v>0</v>
      </c>
      <c r="U25" s="77">
        <v>0</v>
      </c>
      <c r="V25" s="77">
        <v>0</v>
      </c>
      <c r="W25" s="77">
        <v>0</v>
      </c>
      <c r="X25" s="77">
        <v>0</v>
      </c>
      <c r="Y25" s="77">
        <v>0</v>
      </c>
      <c r="Z25" s="77">
        <v>0</v>
      </c>
      <c r="AA25" s="77">
        <v>0</v>
      </c>
      <c r="AB25" s="77">
        <v>0</v>
      </c>
      <c r="AC25" s="77">
        <v>0</v>
      </c>
      <c r="AD25" s="77">
        <v>0</v>
      </c>
      <c r="AE25" s="77">
        <v>0</v>
      </c>
      <c r="AF25" s="77">
        <v>0</v>
      </c>
      <c r="AG25" s="77">
        <v>0</v>
      </c>
      <c r="AH25" s="77">
        <v>0</v>
      </c>
      <c r="AI25" s="77">
        <v>0</v>
      </c>
      <c r="AJ25" s="77">
        <v>0</v>
      </c>
      <c r="AK25" s="77">
        <v>0</v>
      </c>
      <c r="AL25" s="77">
        <v>0</v>
      </c>
      <c r="AM25" s="77">
        <v>0</v>
      </c>
      <c r="AN25" s="77">
        <v>0</v>
      </c>
      <c r="AO25" s="77">
        <v>0</v>
      </c>
      <c r="AP25" s="77">
        <v>0</v>
      </c>
      <c r="AQ25" s="77">
        <v>0</v>
      </c>
      <c r="AR25" s="77">
        <v>0</v>
      </c>
      <c r="AS25" s="77">
        <v>0</v>
      </c>
      <c r="AT25" s="77">
        <v>0</v>
      </c>
      <c r="AU25" s="77">
        <v>0</v>
      </c>
      <c r="AV25" s="77">
        <v>0</v>
      </c>
      <c r="AW25" s="77">
        <v>0</v>
      </c>
      <c r="AX25" s="77">
        <v>0</v>
      </c>
      <c r="AY25" s="77">
        <v>0</v>
      </c>
      <c r="AZ25" s="77">
        <v>0</v>
      </c>
      <c r="BA25" s="77">
        <v>0</v>
      </c>
      <c r="BB25" s="77">
        <v>0</v>
      </c>
      <c r="BC25" s="77">
        <v>0</v>
      </c>
      <c r="BD25" s="77">
        <v>0</v>
      </c>
      <c r="BE25" s="77">
        <v>0</v>
      </c>
      <c r="BF25" s="77">
        <v>0</v>
      </c>
      <c r="BG25" s="77">
        <v>0</v>
      </c>
      <c r="BH25" s="77">
        <v>0</v>
      </c>
      <c r="BI25" s="77">
        <v>0</v>
      </c>
      <c r="BJ25" s="77">
        <v>0</v>
      </c>
      <c r="BK25" s="77">
        <v>0</v>
      </c>
      <c r="BL25" s="77">
        <v>0</v>
      </c>
      <c r="BM25" s="77">
        <v>0</v>
      </c>
      <c r="BN25" s="77">
        <v>0</v>
      </c>
      <c r="BO25" s="77">
        <v>0</v>
      </c>
      <c r="BP25" s="77">
        <v>0</v>
      </c>
      <c r="BQ25" s="77">
        <v>0</v>
      </c>
      <c r="BR25" s="77">
        <v>0</v>
      </c>
      <c r="BS25" s="77">
        <v>0</v>
      </c>
      <c r="BT25" s="77">
        <v>0</v>
      </c>
      <c r="BU25" s="77">
        <v>0</v>
      </c>
      <c r="BV25" s="77">
        <v>0</v>
      </c>
      <c r="BW25" s="77">
        <v>0</v>
      </c>
    </row>
    <row r="26" spans="2:75" x14ac:dyDescent="0.25">
      <c r="C26" t="s">
        <v>88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  <c r="R26" s="77">
        <v>0</v>
      </c>
      <c r="S26" s="77">
        <v>0</v>
      </c>
      <c r="T26" s="77">
        <v>0</v>
      </c>
      <c r="U26" s="77">
        <v>0</v>
      </c>
      <c r="V26" s="77">
        <v>0</v>
      </c>
      <c r="W26" s="77">
        <v>0</v>
      </c>
      <c r="X26" s="77">
        <v>0</v>
      </c>
      <c r="Y26" s="77">
        <v>0</v>
      </c>
      <c r="Z26" s="77">
        <v>0</v>
      </c>
      <c r="AA26" s="77">
        <v>0</v>
      </c>
      <c r="AB26" s="77">
        <v>0</v>
      </c>
      <c r="AC26" s="77">
        <v>0</v>
      </c>
      <c r="AD26" s="77">
        <v>0</v>
      </c>
      <c r="AE26" s="77">
        <v>0</v>
      </c>
      <c r="AF26" s="77">
        <v>0</v>
      </c>
      <c r="AG26" s="77">
        <v>0</v>
      </c>
      <c r="AH26" s="77">
        <v>0</v>
      </c>
      <c r="AI26" s="77">
        <v>0</v>
      </c>
      <c r="AJ26" s="77">
        <v>0</v>
      </c>
      <c r="AK26" s="77">
        <v>0</v>
      </c>
      <c r="AL26" s="77">
        <v>0</v>
      </c>
      <c r="AM26" s="77">
        <v>0</v>
      </c>
      <c r="AN26" s="77">
        <v>0</v>
      </c>
      <c r="AO26" s="77">
        <v>0</v>
      </c>
      <c r="AP26" s="77">
        <v>0</v>
      </c>
      <c r="AQ26" s="77">
        <v>0</v>
      </c>
      <c r="AR26" s="77">
        <v>0</v>
      </c>
      <c r="AS26" s="77">
        <v>0</v>
      </c>
      <c r="AT26" s="77">
        <v>0</v>
      </c>
      <c r="AU26" s="77">
        <v>0</v>
      </c>
      <c r="AV26" s="77">
        <v>0</v>
      </c>
      <c r="AW26" s="77">
        <v>0</v>
      </c>
      <c r="AX26" s="77">
        <v>0</v>
      </c>
      <c r="AY26" s="77">
        <v>0</v>
      </c>
      <c r="AZ26" s="77">
        <v>0</v>
      </c>
      <c r="BA26" s="77">
        <v>0</v>
      </c>
      <c r="BB26" s="77">
        <v>0</v>
      </c>
      <c r="BC26" s="77">
        <v>0</v>
      </c>
      <c r="BD26" s="77">
        <v>0</v>
      </c>
      <c r="BE26" s="77">
        <v>0</v>
      </c>
      <c r="BF26" s="77">
        <v>0</v>
      </c>
      <c r="BG26" s="77">
        <v>0</v>
      </c>
      <c r="BH26" s="77">
        <v>0</v>
      </c>
      <c r="BI26" s="77">
        <v>0</v>
      </c>
      <c r="BJ26" s="77">
        <v>0</v>
      </c>
      <c r="BK26" s="77">
        <v>0</v>
      </c>
      <c r="BL26" s="77">
        <v>0</v>
      </c>
      <c r="BM26" s="77">
        <v>0</v>
      </c>
      <c r="BN26" s="77">
        <v>0</v>
      </c>
      <c r="BO26" s="77">
        <v>0</v>
      </c>
      <c r="BP26" s="77">
        <v>0</v>
      </c>
      <c r="BQ26" s="77">
        <v>0</v>
      </c>
      <c r="BR26" s="77">
        <v>0</v>
      </c>
      <c r="BS26" s="77">
        <v>0</v>
      </c>
      <c r="BT26" s="77">
        <v>0</v>
      </c>
      <c r="BU26" s="77">
        <v>0</v>
      </c>
      <c r="BV26" s="77">
        <v>0</v>
      </c>
      <c r="BW26" s="77">
        <v>0</v>
      </c>
    </row>
    <row r="27" spans="2:75" x14ac:dyDescent="0.25">
      <c r="C27" t="s">
        <v>90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  <c r="T27" s="77">
        <v>0</v>
      </c>
      <c r="U27" s="77">
        <v>0</v>
      </c>
      <c r="V27" s="77">
        <v>0</v>
      </c>
      <c r="W27" s="77">
        <v>0</v>
      </c>
      <c r="X27" s="77">
        <v>0</v>
      </c>
      <c r="Y27" s="77">
        <v>0</v>
      </c>
      <c r="Z27" s="77">
        <v>0</v>
      </c>
      <c r="AA27" s="77">
        <v>0</v>
      </c>
      <c r="AB27" s="77">
        <v>0</v>
      </c>
      <c r="AC27" s="77">
        <v>0</v>
      </c>
      <c r="AD27" s="77">
        <v>0</v>
      </c>
      <c r="AE27" s="77">
        <v>0</v>
      </c>
      <c r="AF27" s="77">
        <v>0</v>
      </c>
      <c r="AG27" s="77">
        <v>0</v>
      </c>
      <c r="AH27" s="77">
        <v>0</v>
      </c>
      <c r="AI27" s="77">
        <v>0</v>
      </c>
      <c r="AJ27" s="77">
        <v>0</v>
      </c>
      <c r="AK27" s="77">
        <v>0</v>
      </c>
      <c r="AL27" s="77">
        <v>0</v>
      </c>
      <c r="AM27" s="77">
        <v>0</v>
      </c>
      <c r="AN27" s="77">
        <v>0</v>
      </c>
      <c r="AO27" s="77">
        <v>0</v>
      </c>
      <c r="AP27" s="77">
        <v>0</v>
      </c>
      <c r="AQ27" s="77">
        <v>0</v>
      </c>
      <c r="AR27" s="77">
        <v>0</v>
      </c>
      <c r="AS27" s="77">
        <v>0</v>
      </c>
      <c r="AT27" s="77">
        <v>0</v>
      </c>
      <c r="AU27" s="77">
        <v>0</v>
      </c>
      <c r="AV27" s="77">
        <v>0</v>
      </c>
      <c r="AW27" s="77">
        <v>0</v>
      </c>
      <c r="AX27" s="77">
        <v>0</v>
      </c>
      <c r="AY27" s="77">
        <v>0</v>
      </c>
      <c r="AZ27" s="77">
        <v>0</v>
      </c>
      <c r="BA27" s="77">
        <v>0</v>
      </c>
      <c r="BB27" s="77">
        <v>0</v>
      </c>
      <c r="BC27" s="77">
        <v>0</v>
      </c>
      <c r="BD27" s="77">
        <v>0</v>
      </c>
      <c r="BE27" s="77">
        <v>0</v>
      </c>
      <c r="BF27" s="77">
        <v>0</v>
      </c>
      <c r="BG27" s="77">
        <v>0</v>
      </c>
      <c r="BH27" s="77">
        <v>0</v>
      </c>
      <c r="BI27" s="77">
        <v>0</v>
      </c>
      <c r="BJ27" s="77">
        <v>0</v>
      </c>
      <c r="BK27" s="77">
        <v>0</v>
      </c>
      <c r="BL27" s="77">
        <v>0</v>
      </c>
      <c r="BM27" s="77">
        <v>0</v>
      </c>
      <c r="BN27" s="77">
        <v>0</v>
      </c>
      <c r="BO27" s="77">
        <v>0</v>
      </c>
      <c r="BP27" s="77">
        <v>0</v>
      </c>
      <c r="BQ27" s="77">
        <v>0</v>
      </c>
      <c r="BR27" s="77">
        <v>0</v>
      </c>
      <c r="BS27" s="77">
        <v>0</v>
      </c>
      <c r="BT27" s="77">
        <v>0</v>
      </c>
      <c r="BU27" s="77">
        <v>0</v>
      </c>
      <c r="BV27" s="77">
        <v>0</v>
      </c>
      <c r="BW27" s="77">
        <v>0</v>
      </c>
    </row>
    <row r="28" spans="2:75" x14ac:dyDescent="0.25">
      <c r="B28" t="s">
        <v>103</v>
      </c>
      <c r="L28" s="77">
        <v>87036.445404022204</v>
      </c>
      <c r="M28" s="77">
        <v>0</v>
      </c>
      <c r="N28" s="77">
        <v>0</v>
      </c>
      <c r="O28" s="77">
        <v>21.508994839121701</v>
      </c>
      <c r="P28" s="77">
        <v>0</v>
      </c>
      <c r="Q28" s="77">
        <v>0</v>
      </c>
      <c r="R28" s="77">
        <v>87057.9543988613</v>
      </c>
      <c r="S28" s="77">
        <v>0</v>
      </c>
      <c r="T28" s="77">
        <v>37087.981003807399</v>
      </c>
      <c r="U28" s="77">
        <v>0</v>
      </c>
      <c r="V28" s="77">
        <v>0</v>
      </c>
      <c r="W28" s="77">
        <v>-91.713526584404406</v>
      </c>
      <c r="X28" s="77">
        <v>0</v>
      </c>
      <c r="Y28" s="77">
        <v>0</v>
      </c>
      <c r="Z28" s="77">
        <v>36996.267477223002</v>
      </c>
      <c r="AA28" s="77">
        <v>0</v>
      </c>
      <c r="AB28" s="77">
        <v>39418.948219723301</v>
      </c>
      <c r="AC28" s="77">
        <v>0</v>
      </c>
      <c r="AD28" s="77">
        <v>0</v>
      </c>
      <c r="AE28" s="77">
        <v>-20.418480609027899</v>
      </c>
      <c r="AF28" s="77">
        <v>0</v>
      </c>
      <c r="AG28" s="77">
        <v>0</v>
      </c>
      <c r="AH28" s="77">
        <v>39398.529739114201</v>
      </c>
      <c r="AI28" s="77">
        <v>0</v>
      </c>
      <c r="AJ28" s="77">
        <v>64681.869660730903</v>
      </c>
      <c r="AK28" s="77">
        <v>0</v>
      </c>
      <c r="AL28" s="77">
        <v>0</v>
      </c>
      <c r="AM28" s="77">
        <v>-8.1401475256533899</v>
      </c>
      <c r="AN28" s="77">
        <v>0</v>
      </c>
      <c r="AO28" s="77">
        <v>0</v>
      </c>
      <c r="AP28" s="77">
        <v>64673.729513205202</v>
      </c>
      <c r="AQ28" s="77">
        <v>0</v>
      </c>
      <c r="AR28" s="77">
        <v>271961.98209170299</v>
      </c>
      <c r="AS28" s="77">
        <v>0</v>
      </c>
      <c r="AT28" s="77">
        <v>0</v>
      </c>
      <c r="AU28" s="77">
        <v>-38.605841130804897</v>
      </c>
      <c r="AV28" s="77">
        <v>0</v>
      </c>
      <c r="AW28" s="77">
        <v>0</v>
      </c>
      <c r="AX28" s="77">
        <v>271923.37625057303</v>
      </c>
      <c r="AY28" s="77">
        <v>0</v>
      </c>
      <c r="AZ28" s="77">
        <v>105473.767270312</v>
      </c>
      <c r="BA28" s="77">
        <v>0</v>
      </c>
      <c r="BB28" s="77">
        <v>0</v>
      </c>
      <c r="BC28" s="77">
        <v>-170.74329112723899</v>
      </c>
      <c r="BD28" s="77">
        <v>0</v>
      </c>
      <c r="BE28" s="77">
        <v>0</v>
      </c>
      <c r="BF28" s="77">
        <v>105303.023979185</v>
      </c>
      <c r="BG28" s="77">
        <v>0</v>
      </c>
      <c r="BH28" s="77">
        <v>119074.98249448799</v>
      </c>
      <c r="BI28" s="77">
        <v>0</v>
      </c>
      <c r="BJ28" s="77">
        <v>0</v>
      </c>
      <c r="BK28" s="77">
        <v>-206.75376950166299</v>
      </c>
      <c r="BL28" s="77">
        <v>0</v>
      </c>
      <c r="BM28" s="77">
        <v>0</v>
      </c>
      <c r="BN28" s="77">
        <v>118868.22872498599</v>
      </c>
      <c r="BO28" s="77">
        <v>0</v>
      </c>
      <c r="BP28" s="77">
        <v>180607.25318733099</v>
      </c>
      <c r="BQ28" s="77">
        <v>0</v>
      </c>
      <c r="BR28" s="77">
        <v>0</v>
      </c>
      <c r="BS28" s="77">
        <v>-70.172983924326701</v>
      </c>
      <c r="BT28" s="77">
        <v>0</v>
      </c>
      <c r="BU28" s="77">
        <v>0</v>
      </c>
      <c r="BV28" s="77">
        <v>180537.08020340701</v>
      </c>
      <c r="BW28" s="77">
        <v>0</v>
      </c>
    </row>
    <row r="29" spans="2:75" x14ac:dyDescent="0.25">
      <c r="B29" t="s">
        <v>104</v>
      </c>
      <c r="C29" s="143">
        <v>2651398.8953419002</v>
      </c>
      <c r="D29" s="143">
        <v>2110914.0129407099</v>
      </c>
      <c r="E29" s="143">
        <v>3172230.1205122001</v>
      </c>
      <c r="F29" s="143">
        <v>2120930.6431686599</v>
      </c>
      <c r="G29" s="143">
        <v>2429466.1605708599</v>
      </c>
      <c r="H29" s="143">
        <v>1834878.42445749</v>
      </c>
      <c r="I29" s="143">
        <v>2748233.8004652699</v>
      </c>
      <c r="J29" s="143">
        <v>1790529.6580876401</v>
      </c>
      <c r="L29" s="77">
        <v>87036.445404022204</v>
      </c>
      <c r="M29" s="77">
        <v>0</v>
      </c>
      <c r="N29" s="77">
        <v>0</v>
      </c>
      <c r="O29" s="77">
        <v>21.508994839121701</v>
      </c>
      <c r="P29" s="77">
        <v>0</v>
      </c>
      <c r="Q29" s="77">
        <v>0</v>
      </c>
      <c r="R29" s="77">
        <v>87057.9543988613</v>
      </c>
      <c r="S29" s="77">
        <v>0</v>
      </c>
      <c r="T29" s="77">
        <v>37087.981003807399</v>
      </c>
      <c r="U29" s="77">
        <v>0</v>
      </c>
      <c r="V29" s="77">
        <v>0</v>
      </c>
      <c r="W29" s="77">
        <v>-91.713526584404406</v>
      </c>
      <c r="X29" s="77">
        <v>0</v>
      </c>
      <c r="Y29" s="77">
        <v>0</v>
      </c>
      <c r="Z29" s="77">
        <v>36996.267477223002</v>
      </c>
      <c r="AA29" s="77">
        <v>0</v>
      </c>
      <c r="AB29" s="77">
        <v>39418.948219723301</v>
      </c>
      <c r="AC29" s="77">
        <v>0</v>
      </c>
      <c r="AD29" s="77">
        <v>0</v>
      </c>
      <c r="AE29" s="77">
        <v>-20.418480609028801</v>
      </c>
      <c r="AF29" s="77">
        <v>0</v>
      </c>
      <c r="AG29" s="77">
        <v>0</v>
      </c>
      <c r="AH29" s="77">
        <v>39398.529739114303</v>
      </c>
      <c r="AI29" s="77">
        <v>0</v>
      </c>
      <c r="AJ29" s="77">
        <v>64681.869660730903</v>
      </c>
      <c r="AK29" s="77">
        <v>0</v>
      </c>
      <c r="AL29" s="77">
        <v>0</v>
      </c>
      <c r="AM29" s="77">
        <v>-8.1401475256534308</v>
      </c>
      <c r="AN29" s="77">
        <v>0</v>
      </c>
      <c r="AO29" s="77">
        <v>0</v>
      </c>
      <c r="AP29" s="77">
        <v>64673.729513205202</v>
      </c>
      <c r="AQ29" s="77">
        <v>0</v>
      </c>
      <c r="AR29" s="77">
        <v>271961.98209170299</v>
      </c>
      <c r="AS29" s="77">
        <v>0</v>
      </c>
      <c r="AT29" s="77">
        <v>0</v>
      </c>
      <c r="AU29" s="77">
        <v>-38.605841132370998</v>
      </c>
      <c r="AV29" s="77">
        <v>0</v>
      </c>
      <c r="AW29" s="77">
        <v>0</v>
      </c>
      <c r="AX29" s="77">
        <v>271923.37625057099</v>
      </c>
      <c r="AY29" s="77">
        <v>0</v>
      </c>
      <c r="AZ29" s="77">
        <v>105473.767270312</v>
      </c>
      <c r="BA29" s="77">
        <v>0</v>
      </c>
      <c r="BB29" s="77">
        <v>0</v>
      </c>
      <c r="BC29" s="77">
        <v>-170.74329112726599</v>
      </c>
      <c r="BD29" s="77">
        <v>0</v>
      </c>
      <c r="BE29" s="77">
        <v>0</v>
      </c>
      <c r="BF29" s="77">
        <v>105303.023979185</v>
      </c>
      <c r="BG29" s="77">
        <v>0</v>
      </c>
      <c r="BH29" s="77">
        <v>119074.98249448799</v>
      </c>
      <c r="BI29" s="77">
        <v>0</v>
      </c>
      <c r="BJ29" s="77">
        <v>0</v>
      </c>
      <c r="BK29" s="77">
        <v>-206.75376950258899</v>
      </c>
      <c r="BL29" s="77">
        <v>0</v>
      </c>
      <c r="BM29" s="77">
        <v>0</v>
      </c>
      <c r="BN29" s="77">
        <v>118868.22872498501</v>
      </c>
      <c r="BO29" s="77">
        <v>0</v>
      </c>
      <c r="BP29" s="77">
        <v>180607.25318733099</v>
      </c>
      <c r="BQ29" s="77">
        <v>0</v>
      </c>
      <c r="BR29" s="77">
        <v>0</v>
      </c>
      <c r="BS29" s="77">
        <v>-70.172986220586395</v>
      </c>
      <c r="BT29" s="77">
        <v>0</v>
      </c>
      <c r="BU29" s="77">
        <v>0</v>
      </c>
      <c r="BV29" s="77">
        <v>180537.08020111101</v>
      </c>
      <c r="BW29" s="77">
        <v>0</v>
      </c>
    </row>
    <row r="30" spans="2:75" x14ac:dyDescent="0.25">
      <c r="B30" t="s">
        <v>105</v>
      </c>
      <c r="C30" s="143">
        <v>710409.06501686003</v>
      </c>
      <c r="D30" s="143">
        <v>553167.16923737805</v>
      </c>
      <c r="E30" s="143">
        <v>1091454.0512893801</v>
      </c>
      <c r="F30" s="143">
        <v>573303.181606367</v>
      </c>
      <c r="G30" s="143">
        <v>628047.46846154297</v>
      </c>
      <c r="H30" s="143">
        <v>458671.06723718299</v>
      </c>
      <c r="I30" s="143">
        <v>914306.92816859798</v>
      </c>
      <c r="J30" s="143">
        <v>472457.58489290101</v>
      </c>
      <c r="L30" s="77">
        <v>87036.445404021797</v>
      </c>
      <c r="M30" s="77">
        <v>0</v>
      </c>
      <c r="N30" s="77">
        <v>0</v>
      </c>
      <c r="O30" s="77">
        <v>21.5089948391212</v>
      </c>
      <c r="P30" s="77">
        <v>0</v>
      </c>
      <c r="Q30" s="77">
        <v>0</v>
      </c>
      <c r="R30" s="77">
        <v>87057.954398860893</v>
      </c>
      <c r="S30" s="77">
        <v>0</v>
      </c>
      <c r="T30" s="77">
        <v>37087.981003807297</v>
      </c>
      <c r="U30" s="77">
        <v>0</v>
      </c>
      <c r="V30" s="77">
        <v>0</v>
      </c>
      <c r="W30" s="77">
        <v>-91.713526584405102</v>
      </c>
      <c r="X30" s="77">
        <v>0</v>
      </c>
      <c r="Y30" s="77">
        <v>0</v>
      </c>
      <c r="Z30" s="77">
        <v>36996.2674772229</v>
      </c>
      <c r="AA30" s="77">
        <v>0</v>
      </c>
      <c r="AB30" s="77">
        <v>39418.9482197244</v>
      </c>
      <c r="AC30" s="77">
        <v>0</v>
      </c>
      <c r="AD30" s="77">
        <v>0</v>
      </c>
      <c r="AE30" s="77">
        <v>-20.4184806090508</v>
      </c>
      <c r="AF30" s="77">
        <v>0</v>
      </c>
      <c r="AG30" s="77">
        <v>0</v>
      </c>
      <c r="AH30" s="77">
        <v>39398.529739115402</v>
      </c>
      <c r="AI30" s="77">
        <v>0</v>
      </c>
      <c r="AJ30" s="77">
        <v>64681.869660730401</v>
      </c>
      <c r="AK30" s="77">
        <v>0</v>
      </c>
      <c r="AL30" s="77">
        <v>0</v>
      </c>
      <c r="AM30" s="77">
        <v>-8.1401475256552907</v>
      </c>
      <c r="AN30" s="77">
        <v>0</v>
      </c>
      <c r="AO30" s="77">
        <v>0</v>
      </c>
      <c r="AP30" s="77">
        <v>64673.729513204802</v>
      </c>
      <c r="AQ30" s="77">
        <v>0</v>
      </c>
      <c r="AR30" s="77">
        <v>271961.98209170002</v>
      </c>
      <c r="AS30" s="77">
        <v>0</v>
      </c>
      <c r="AT30" s="77">
        <v>0</v>
      </c>
      <c r="AU30" s="77">
        <v>-38.605841151015497</v>
      </c>
      <c r="AV30" s="77">
        <v>0</v>
      </c>
      <c r="AW30" s="77">
        <v>0</v>
      </c>
      <c r="AX30" s="77">
        <v>271923.37625054899</v>
      </c>
      <c r="AY30" s="77">
        <v>0</v>
      </c>
      <c r="AZ30" s="77">
        <v>105473.767270311</v>
      </c>
      <c r="BA30" s="77">
        <v>0</v>
      </c>
      <c r="BB30" s="77">
        <v>0</v>
      </c>
      <c r="BC30" s="77">
        <v>-170.74329114374899</v>
      </c>
      <c r="BD30" s="77">
        <v>0</v>
      </c>
      <c r="BE30" s="77">
        <v>0</v>
      </c>
      <c r="BF30" s="77">
        <v>105303.02397916801</v>
      </c>
      <c r="BG30" s="77">
        <v>0</v>
      </c>
      <c r="BH30" s="77">
        <v>119074.982494486</v>
      </c>
      <c r="BI30" s="77">
        <v>0</v>
      </c>
      <c r="BJ30" s="77">
        <v>0</v>
      </c>
      <c r="BK30" s="77">
        <v>-206.75376952288701</v>
      </c>
      <c r="BL30" s="77">
        <v>0</v>
      </c>
      <c r="BM30" s="77">
        <v>0</v>
      </c>
      <c r="BN30" s="77">
        <v>118868.22872496401</v>
      </c>
      <c r="BO30" s="77">
        <v>0</v>
      </c>
      <c r="BP30" s="77">
        <v>180607.253187336</v>
      </c>
      <c r="BQ30" s="77">
        <v>0</v>
      </c>
      <c r="BR30" s="77">
        <v>0</v>
      </c>
      <c r="BS30" s="77">
        <v>-70.172983931859605</v>
      </c>
      <c r="BT30" s="77">
        <v>0</v>
      </c>
      <c r="BU30" s="77">
        <v>0</v>
      </c>
      <c r="BV30" s="77">
        <v>180537.08020340401</v>
      </c>
      <c r="BW30" s="77">
        <v>0</v>
      </c>
    </row>
    <row r="31" spans="2:75" x14ac:dyDescent="0.25">
      <c r="B31" t="s">
        <v>106</v>
      </c>
      <c r="C31" s="143">
        <v>1918240.19003384</v>
      </c>
      <c r="D31" s="143">
        <v>1585095.4671781999</v>
      </c>
      <c r="E31" s="143">
        <v>3154354.3001518901</v>
      </c>
      <c r="F31" s="143">
        <v>1590855.32574517</v>
      </c>
      <c r="G31" s="143">
        <v>1757383.3621674201</v>
      </c>
      <c r="H31" s="143">
        <v>1377578.05140335</v>
      </c>
      <c r="I31" s="143">
        <v>2775590.6286261398</v>
      </c>
      <c r="J31" s="143">
        <v>1341209.1976650199</v>
      </c>
      <c r="L31" s="77">
        <v>87036.4454040212</v>
      </c>
      <c r="M31" s="77">
        <v>0</v>
      </c>
      <c r="N31" s="77">
        <v>0</v>
      </c>
      <c r="O31" s="77">
        <v>21.5089948391212</v>
      </c>
      <c r="P31" s="77">
        <v>0</v>
      </c>
      <c r="Q31" s="77">
        <v>0</v>
      </c>
      <c r="R31" s="77">
        <v>87057.954398860296</v>
      </c>
      <c r="S31" s="77">
        <v>0</v>
      </c>
      <c r="T31" s="77">
        <v>37087.981003807101</v>
      </c>
      <c r="U31" s="77">
        <v>0</v>
      </c>
      <c r="V31" s="77">
        <v>0</v>
      </c>
      <c r="W31" s="77">
        <v>-91.713526584405002</v>
      </c>
      <c r="X31" s="77">
        <v>0</v>
      </c>
      <c r="Y31" s="77">
        <v>0</v>
      </c>
      <c r="Z31" s="77">
        <v>36996.267477222696</v>
      </c>
      <c r="AA31" s="77">
        <v>0</v>
      </c>
      <c r="AB31" s="77">
        <v>39418.9482197248</v>
      </c>
      <c r="AC31" s="77">
        <v>0</v>
      </c>
      <c r="AD31" s="77">
        <v>0</v>
      </c>
      <c r="AE31" s="77">
        <v>-20.418480609063099</v>
      </c>
      <c r="AF31" s="77">
        <v>0</v>
      </c>
      <c r="AG31" s="77">
        <v>0</v>
      </c>
      <c r="AH31" s="77">
        <v>39398.5297391157</v>
      </c>
      <c r="AI31" s="77">
        <v>0</v>
      </c>
      <c r="AJ31" s="77">
        <v>64681.869660730001</v>
      </c>
      <c r="AK31" s="77">
        <v>0</v>
      </c>
      <c r="AL31" s="77">
        <v>0</v>
      </c>
      <c r="AM31" s="77">
        <v>-8.1401475256555003</v>
      </c>
      <c r="AN31" s="77">
        <v>0</v>
      </c>
      <c r="AO31" s="77">
        <v>0</v>
      </c>
      <c r="AP31" s="77">
        <v>64673.7295132043</v>
      </c>
      <c r="AQ31" s="77">
        <v>0</v>
      </c>
      <c r="AR31" s="77">
        <v>271961.98209169798</v>
      </c>
      <c r="AS31" s="77">
        <v>0</v>
      </c>
      <c r="AT31" s="77">
        <v>0</v>
      </c>
      <c r="AU31" s="77">
        <v>-38.605841130812202</v>
      </c>
      <c r="AV31" s="77">
        <v>0</v>
      </c>
      <c r="AW31" s="77">
        <v>0</v>
      </c>
      <c r="AX31" s="77">
        <v>271923.37625056697</v>
      </c>
      <c r="AY31" s="77">
        <v>0</v>
      </c>
      <c r="AZ31" s="77">
        <v>105473.767270311</v>
      </c>
      <c r="BA31" s="77">
        <v>0</v>
      </c>
      <c r="BB31" s="77">
        <v>0</v>
      </c>
      <c r="BC31" s="77">
        <v>-170.74329112731101</v>
      </c>
      <c r="BD31" s="77">
        <v>0</v>
      </c>
      <c r="BE31" s="77">
        <v>0</v>
      </c>
      <c r="BF31" s="77">
        <v>105303.023979184</v>
      </c>
      <c r="BG31" s="77">
        <v>0</v>
      </c>
      <c r="BH31" s="77">
        <v>119074.982494486</v>
      </c>
      <c r="BI31" s="77">
        <v>0</v>
      </c>
      <c r="BJ31" s="77">
        <v>0</v>
      </c>
      <c r="BK31" s="77">
        <v>-206.75376950170499</v>
      </c>
      <c r="BL31" s="77">
        <v>0</v>
      </c>
      <c r="BM31" s="77">
        <v>0</v>
      </c>
      <c r="BN31" s="77">
        <v>118868.228724984</v>
      </c>
      <c r="BO31" s="77">
        <v>0</v>
      </c>
      <c r="BP31" s="77">
        <v>180607.253187339</v>
      </c>
      <c r="BQ31" s="77">
        <v>0</v>
      </c>
      <c r="BR31" s="77">
        <v>0</v>
      </c>
      <c r="BS31" s="77">
        <v>-70.1729839243566</v>
      </c>
      <c r="BT31" s="77">
        <v>0</v>
      </c>
      <c r="BU31" s="77">
        <v>0</v>
      </c>
      <c r="BV31" s="77">
        <v>180537.08020341399</v>
      </c>
      <c r="BW31" s="77">
        <v>0</v>
      </c>
    </row>
    <row r="32" spans="2:75" x14ac:dyDescent="0.25">
      <c r="B32" t="s">
        <v>107</v>
      </c>
      <c r="C32" s="143">
        <v>776001.66931956704</v>
      </c>
      <c r="D32" s="143">
        <v>609489.71475035395</v>
      </c>
      <c r="E32" s="143">
        <v>1315124.17109037</v>
      </c>
      <c r="F32" s="143">
        <v>592815.79665662698</v>
      </c>
      <c r="G32" s="143">
        <v>672281.27007788897</v>
      </c>
      <c r="H32" s="143">
        <v>490821.825011159</v>
      </c>
      <c r="I32" s="143">
        <v>1082460.9082432999</v>
      </c>
      <c r="J32" s="143">
        <v>482226.78447815601</v>
      </c>
      <c r="L32" s="77">
        <v>87036.445404020793</v>
      </c>
      <c r="M32" s="77">
        <v>0</v>
      </c>
      <c r="N32" s="77">
        <v>0</v>
      </c>
      <c r="O32" s="77">
        <v>21.508994839121101</v>
      </c>
      <c r="P32" s="77">
        <v>0</v>
      </c>
      <c r="Q32" s="77">
        <v>0</v>
      </c>
      <c r="R32" s="77">
        <v>87057.954398859903</v>
      </c>
      <c r="S32" s="77">
        <v>0</v>
      </c>
      <c r="T32" s="77">
        <v>37087.981003806999</v>
      </c>
      <c r="U32" s="77">
        <v>0</v>
      </c>
      <c r="V32" s="77">
        <v>0</v>
      </c>
      <c r="W32" s="77">
        <v>-91.713526584405002</v>
      </c>
      <c r="X32" s="77">
        <v>0</v>
      </c>
      <c r="Y32" s="77">
        <v>0</v>
      </c>
      <c r="Z32" s="77">
        <v>36996.267477222602</v>
      </c>
      <c r="AA32" s="77">
        <v>0</v>
      </c>
      <c r="AB32" s="77">
        <v>39418.9482197252</v>
      </c>
      <c r="AC32" s="77">
        <v>0</v>
      </c>
      <c r="AD32" s="77">
        <v>0</v>
      </c>
      <c r="AE32" s="77">
        <v>-20.418480609074699</v>
      </c>
      <c r="AF32" s="77">
        <v>0</v>
      </c>
      <c r="AG32" s="77">
        <v>0</v>
      </c>
      <c r="AH32" s="77">
        <v>39398.5297391161</v>
      </c>
      <c r="AI32" s="77">
        <v>0</v>
      </c>
      <c r="AJ32" s="77">
        <v>64681.869660729601</v>
      </c>
      <c r="AK32" s="77">
        <v>0</v>
      </c>
      <c r="AL32" s="77">
        <v>0</v>
      </c>
      <c r="AM32" s="77">
        <v>-8.1401475256557401</v>
      </c>
      <c r="AN32" s="77">
        <v>0</v>
      </c>
      <c r="AO32" s="77">
        <v>0</v>
      </c>
      <c r="AP32" s="77">
        <v>64673.7295132039</v>
      </c>
      <c r="AQ32" s="77">
        <v>0</v>
      </c>
      <c r="AR32" s="77">
        <v>271961.982091696</v>
      </c>
      <c r="AS32" s="77">
        <v>0</v>
      </c>
      <c r="AT32" s="77">
        <v>0</v>
      </c>
      <c r="AU32" s="77">
        <v>-38.605841130811498</v>
      </c>
      <c r="AV32" s="77">
        <v>0</v>
      </c>
      <c r="AW32" s="77">
        <v>0</v>
      </c>
      <c r="AX32" s="77">
        <v>271923.37625056499</v>
      </c>
      <c r="AY32" s="77">
        <v>0</v>
      </c>
      <c r="AZ32" s="77">
        <v>105473.76727029899</v>
      </c>
      <c r="BA32" s="77">
        <v>0</v>
      </c>
      <c r="BB32" s="77">
        <v>0</v>
      </c>
      <c r="BC32" s="77">
        <v>-170.74329112726099</v>
      </c>
      <c r="BD32" s="77">
        <v>0</v>
      </c>
      <c r="BE32" s="77">
        <v>0</v>
      </c>
      <c r="BF32" s="77">
        <v>105303.023979171</v>
      </c>
      <c r="BG32" s="77">
        <v>0</v>
      </c>
      <c r="BH32" s="77">
        <v>119074.982494486</v>
      </c>
      <c r="BI32" s="77">
        <v>0</v>
      </c>
      <c r="BJ32" s="77">
        <v>0</v>
      </c>
      <c r="BK32" s="77">
        <v>-206.75376950170701</v>
      </c>
      <c r="BL32" s="77">
        <v>0</v>
      </c>
      <c r="BM32" s="77">
        <v>0</v>
      </c>
      <c r="BN32" s="77">
        <v>118868.228724984</v>
      </c>
      <c r="BO32" s="77">
        <v>0</v>
      </c>
      <c r="BP32" s="77">
        <v>180607.253187341</v>
      </c>
      <c r="BQ32" s="77">
        <v>0</v>
      </c>
      <c r="BR32" s="77">
        <v>0</v>
      </c>
      <c r="BS32" s="77">
        <v>-70.172983924356302</v>
      </c>
      <c r="BT32" s="77">
        <v>0</v>
      </c>
      <c r="BU32" s="77">
        <v>0</v>
      </c>
      <c r="BV32" s="77">
        <v>180537.08020341699</v>
      </c>
      <c r="BW32" s="77">
        <v>0</v>
      </c>
    </row>
    <row r="33" spans="12:75" x14ac:dyDescent="0.25"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  <c r="R33" s="77">
        <v>0</v>
      </c>
      <c r="S33" s="77">
        <v>0</v>
      </c>
      <c r="T33" s="77">
        <v>0</v>
      </c>
      <c r="U33" s="77">
        <v>0</v>
      </c>
      <c r="V33" s="77">
        <v>0</v>
      </c>
      <c r="W33" s="77">
        <v>0</v>
      </c>
      <c r="X33" s="77">
        <v>0</v>
      </c>
      <c r="Y33" s="77">
        <v>0</v>
      </c>
      <c r="Z33" s="77">
        <v>0</v>
      </c>
      <c r="AA33" s="77">
        <v>0</v>
      </c>
      <c r="AB33" s="77">
        <v>0</v>
      </c>
      <c r="AC33" s="77">
        <v>0</v>
      </c>
      <c r="AD33" s="77">
        <v>0</v>
      </c>
      <c r="AE33" s="77">
        <v>0</v>
      </c>
      <c r="AF33" s="77">
        <v>0</v>
      </c>
      <c r="AG33" s="77">
        <v>0</v>
      </c>
      <c r="AH33" s="77">
        <v>0</v>
      </c>
      <c r="AI33" s="77">
        <v>0</v>
      </c>
      <c r="AJ33" s="77">
        <v>0</v>
      </c>
      <c r="AK33" s="77">
        <v>0</v>
      </c>
      <c r="AL33" s="77">
        <v>0</v>
      </c>
      <c r="AM33" s="77">
        <v>0</v>
      </c>
      <c r="AN33" s="77">
        <v>0</v>
      </c>
      <c r="AO33" s="77">
        <v>0</v>
      </c>
      <c r="AP33" s="77">
        <v>0</v>
      </c>
      <c r="AQ33" s="77">
        <v>0</v>
      </c>
      <c r="AR33" s="77">
        <v>899.83233000039604</v>
      </c>
      <c r="AS33" s="77">
        <v>0</v>
      </c>
      <c r="AT33" s="77">
        <v>0</v>
      </c>
      <c r="AU33" s="77">
        <v>0.83832104442609401</v>
      </c>
      <c r="AV33" s="77">
        <v>0</v>
      </c>
      <c r="AW33" s="77">
        <v>0</v>
      </c>
      <c r="AX33" s="77">
        <v>900.67065104482197</v>
      </c>
      <c r="AY33" s="77">
        <v>0</v>
      </c>
      <c r="AZ33" s="77">
        <v>774.917733045663</v>
      </c>
      <c r="BA33" s="77">
        <v>0</v>
      </c>
      <c r="BB33" s="77">
        <v>0</v>
      </c>
      <c r="BC33" s="77">
        <v>0.40371524149490201</v>
      </c>
      <c r="BD33" s="77">
        <v>0</v>
      </c>
      <c r="BE33" s="77">
        <v>0</v>
      </c>
      <c r="BF33" s="77">
        <v>775.32144828715798</v>
      </c>
      <c r="BG33" s="77">
        <v>0</v>
      </c>
      <c r="BH33" s="77">
        <v>467.47781359403501</v>
      </c>
      <c r="BI33" s="77">
        <v>0</v>
      </c>
      <c r="BJ33" s="77">
        <v>0</v>
      </c>
      <c r="BK33" s="77">
        <v>-6.9138656939724499E-2</v>
      </c>
      <c r="BL33" s="77">
        <v>0</v>
      </c>
      <c r="BM33" s="77">
        <v>0</v>
      </c>
      <c r="BN33" s="77">
        <v>467.40867493709601</v>
      </c>
      <c r="BO33" s="77">
        <v>0</v>
      </c>
      <c r="BP33" s="77">
        <v>11.624077143368</v>
      </c>
      <c r="BQ33" s="77">
        <v>0</v>
      </c>
      <c r="BR33" s="77">
        <v>0</v>
      </c>
      <c r="BS33" s="77">
        <v>3.8909007740969802E-2</v>
      </c>
      <c r="BT33" s="77">
        <v>0</v>
      </c>
      <c r="BU33" s="77">
        <v>0</v>
      </c>
      <c r="BV33" s="77">
        <v>11.662986151108999</v>
      </c>
      <c r="BW33" s="77">
        <v>0</v>
      </c>
    </row>
    <row r="34" spans="12:75" x14ac:dyDescent="0.25"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  <c r="T34" s="77">
        <v>0</v>
      </c>
      <c r="U34" s="77">
        <v>0</v>
      </c>
      <c r="V34" s="77">
        <v>0</v>
      </c>
      <c r="W34" s="77">
        <v>0</v>
      </c>
      <c r="X34" s="77">
        <v>0</v>
      </c>
      <c r="Y34" s="77">
        <v>0</v>
      </c>
      <c r="Z34" s="77">
        <v>0</v>
      </c>
      <c r="AA34" s="77">
        <v>0</v>
      </c>
      <c r="AB34" s="77">
        <v>0</v>
      </c>
      <c r="AC34" s="77">
        <v>0</v>
      </c>
      <c r="AD34" s="77">
        <v>0</v>
      </c>
      <c r="AE34" s="77">
        <v>0</v>
      </c>
      <c r="AF34" s="77">
        <v>0</v>
      </c>
      <c r="AG34" s="77">
        <v>0</v>
      </c>
      <c r="AH34" s="77">
        <v>0</v>
      </c>
      <c r="AI34" s="77">
        <v>0</v>
      </c>
      <c r="AJ34" s="77">
        <v>0</v>
      </c>
      <c r="AK34" s="77">
        <v>0</v>
      </c>
      <c r="AL34" s="77">
        <v>0</v>
      </c>
      <c r="AM34" s="77">
        <v>0</v>
      </c>
      <c r="AN34" s="77">
        <v>0</v>
      </c>
      <c r="AO34" s="77">
        <v>0</v>
      </c>
      <c r="AP34" s="77">
        <v>0</v>
      </c>
      <c r="AQ34" s="77">
        <v>0</v>
      </c>
      <c r="AR34" s="77">
        <v>899.83233000038604</v>
      </c>
      <c r="AS34" s="77">
        <v>0</v>
      </c>
      <c r="AT34" s="77">
        <v>0</v>
      </c>
      <c r="AU34" s="77">
        <v>0.83832102712492995</v>
      </c>
      <c r="AV34" s="77">
        <v>0</v>
      </c>
      <c r="AW34" s="77">
        <v>0</v>
      </c>
      <c r="AX34" s="77">
        <v>900.67065102751098</v>
      </c>
      <c r="AY34" s="77">
        <v>0</v>
      </c>
      <c r="AZ34" s="77">
        <v>774.91773304541903</v>
      </c>
      <c r="BA34" s="77">
        <v>0</v>
      </c>
      <c r="BB34" s="77">
        <v>0</v>
      </c>
      <c r="BC34" s="77">
        <v>0.40371522774148599</v>
      </c>
      <c r="BD34" s="77">
        <v>0</v>
      </c>
      <c r="BE34" s="77">
        <v>0</v>
      </c>
      <c r="BF34" s="77">
        <v>775.32144827316097</v>
      </c>
      <c r="BG34" s="77">
        <v>0</v>
      </c>
      <c r="BH34" s="77">
        <v>467.47781359402899</v>
      </c>
      <c r="BI34" s="77">
        <v>0</v>
      </c>
      <c r="BJ34" s="77">
        <v>0</v>
      </c>
      <c r="BK34" s="77">
        <v>-6.9138676299659294E-2</v>
      </c>
      <c r="BL34" s="77">
        <v>0</v>
      </c>
      <c r="BM34" s="77">
        <v>0</v>
      </c>
      <c r="BN34" s="77">
        <v>467.40867491773002</v>
      </c>
      <c r="BO34" s="77">
        <v>0</v>
      </c>
      <c r="BP34" s="77">
        <v>11.6240771434046</v>
      </c>
      <c r="BQ34" s="77">
        <v>0</v>
      </c>
      <c r="BR34" s="77">
        <v>0</v>
      </c>
      <c r="BS34" s="77">
        <v>3.8909001943996102E-2</v>
      </c>
      <c r="BT34" s="77">
        <v>0</v>
      </c>
      <c r="BU34" s="77">
        <v>0</v>
      </c>
      <c r="BV34" s="77">
        <v>11.662986145348601</v>
      </c>
      <c r="BW34" s="77">
        <v>0</v>
      </c>
    </row>
    <row r="35" spans="12:75" x14ac:dyDescent="0.25"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  <c r="R35" s="77">
        <v>0</v>
      </c>
      <c r="S35" s="77">
        <v>0</v>
      </c>
      <c r="T35" s="77">
        <v>0</v>
      </c>
      <c r="U35" s="77">
        <v>0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7">
        <v>0</v>
      </c>
      <c r="AD35" s="77">
        <v>0</v>
      </c>
      <c r="AE35" s="77">
        <v>0</v>
      </c>
      <c r="AF35" s="77">
        <v>0</v>
      </c>
      <c r="AG35" s="77">
        <v>0</v>
      </c>
      <c r="AH35" s="77">
        <v>0</v>
      </c>
      <c r="AI35" s="77">
        <v>0</v>
      </c>
      <c r="AJ35" s="77">
        <v>0</v>
      </c>
      <c r="AK35" s="77">
        <v>0</v>
      </c>
      <c r="AL35" s="77">
        <v>0</v>
      </c>
      <c r="AM35" s="77">
        <v>0</v>
      </c>
      <c r="AN35" s="77">
        <v>0</v>
      </c>
      <c r="AO35" s="77">
        <v>0</v>
      </c>
      <c r="AP35" s="77">
        <v>0</v>
      </c>
      <c r="AQ35" s="77">
        <v>0</v>
      </c>
      <c r="AR35" s="77">
        <v>0</v>
      </c>
      <c r="AS35" s="77">
        <v>0</v>
      </c>
      <c r="AT35" s="77">
        <v>0</v>
      </c>
      <c r="AU35" s="77">
        <v>0</v>
      </c>
      <c r="AV35" s="77">
        <v>0</v>
      </c>
      <c r="AW35" s="77">
        <v>0</v>
      </c>
      <c r="AX35" s="77">
        <v>0</v>
      </c>
      <c r="AY35" s="77">
        <v>0</v>
      </c>
      <c r="AZ35" s="77">
        <v>0</v>
      </c>
      <c r="BA35" s="77">
        <v>0</v>
      </c>
      <c r="BB35" s="77">
        <v>0</v>
      </c>
      <c r="BC35" s="77">
        <v>0</v>
      </c>
      <c r="BD35" s="77">
        <v>0</v>
      </c>
      <c r="BE35" s="77">
        <v>0</v>
      </c>
      <c r="BF35" s="77">
        <v>0</v>
      </c>
      <c r="BG35" s="77">
        <v>0</v>
      </c>
      <c r="BH35" s="77">
        <v>0</v>
      </c>
      <c r="BI35" s="77">
        <v>0</v>
      </c>
      <c r="BJ35" s="77">
        <v>0</v>
      </c>
      <c r="BK35" s="77">
        <v>0</v>
      </c>
      <c r="BL35" s="77">
        <v>0</v>
      </c>
      <c r="BM35" s="77">
        <v>0</v>
      </c>
      <c r="BN35" s="77">
        <v>0</v>
      </c>
      <c r="BO35" s="77">
        <v>0</v>
      </c>
      <c r="BP35" s="77">
        <v>0</v>
      </c>
      <c r="BQ35" s="77">
        <v>0</v>
      </c>
      <c r="BR35" s="77">
        <v>0</v>
      </c>
      <c r="BS35" s="77">
        <v>0</v>
      </c>
      <c r="BT35" s="77">
        <v>0</v>
      </c>
      <c r="BU35" s="77">
        <v>0</v>
      </c>
      <c r="BV35" s="77">
        <v>0</v>
      </c>
      <c r="BW35" s="77">
        <v>0</v>
      </c>
    </row>
    <row r="36" spans="12:75" x14ac:dyDescent="0.25"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  <c r="T36" s="77">
        <v>0</v>
      </c>
      <c r="U36" s="77">
        <v>0</v>
      </c>
      <c r="V36" s="77">
        <v>0</v>
      </c>
      <c r="W36" s="77">
        <v>0</v>
      </c>
      <c r="X36" s="77">
        <v>0</v>
      </c>
      <c r="Y36" s="77">
        <v>0</v>
      </c>
      <c r="Z36" s="77">
        <v>0</v>
      </c>
      <c r="AA36" s="77">
        <v>0</v>
      </c>
      <c r="AB36" s="77">
        <v>0</v>
      </c>
      <c r="AC36" s="77">
        <v>0</v>
      </c>
      <c r="AD36" s="77">
        <v>0</v>
      </c>
      <c r="AE36" s="77">
        <v>0</v>
      </c>
      <c r="AF36" s="77">
        <v>0</v>
      </c>
      <c r="AG36" s="77">
        <v>0</v>
      </c>
      <c r="AH36" s="77">
        <v>0</v>
      </c>
      <c r="AI36" s="77">
        <v>0</v>
      </c>
      <c r="AJ36" s="77">
        <v>0</v>
      </c>
      <c r="AK36" s="77">
        <v>0</v>
      </c>
      <c r="AL36" s="77">
        <v>0</v>
      </c>
      <c r="AM36" s="77">
        <v>0</v>
      </c>
      <c r="AN36" s="77">
        <v>0</v>
      </c>
      <c r="AO36" s="77">
        <v>0</v>
      </c>
      <c r="AP36" s="77">
        <v>0</v>
      </c>
      <c r="AQ36" s="77">
        <v>0</v>
      </c>
      <c r="AR36" s="77">
        <v>0</v>
      </c>
      <c r="AS36" s="77">
        <v>0</v>
      </c>
      <c r="AT36" s="77">
        <v>0</v>
      </c>
      <c r="AU36" s="77">
        <v>0</v>
      </c>
      <c r="AV36" s="77">
        <v>0</v>
      </c>
      <c r="AW36" s="77">
        <v>0</v>
      </c>
      <c r="AX36" s="77">
        <v>0</v>
      </c>
      <c r="AY36" s="77">
        <v>0</v>
      </c>
      <c r="AZ36" s="77">
        <v>0</v>
      </c>
      <c r="BA36" s="77">
        <v>0</v>
      </c>
      <c r="BB36" s="77">
        <v>0</v>
      </c>
      <c r="BC36" s="77">
        <v>0</v>
      </c>
      <c r="BD36" s="77">
        <v>0</v>
      </c>
      <c r="BE36" s="77">
        <v>0</v>
      </c>
      <c r="BF36" s="77">
        <v>0</v>
      </c>
      <c r="BG36" s="77">
        <v>0</v>
      </c>
      <c r="BH36" s="77">
        <v>0</v>
      </c>
      <c r="BI36" s="77">
        <v>0</v>
      </c>
      <c r="BJ36" s="77">
        <v>0</v>
      </c>
      <c r="BK36" s="77">
        <v>0</v>
      </c>
      <c r="BL36" s="77">
        <v>0</v>
      </c>
      <c r="BM36" s="77">
        <v>0</v>
      </c>
      <c r="BN36" s="77">
        <v>0</v>
      </c>
      <c r="BO36" s="77">
        <v>0</v>
      </c>
      <c r="BP36" s="77">
        <v>0</v>
      </c>
      <c r="BQ36" s="77">
        <v>0</v>
      </c>
      <c r="BR36" s="77">
        <v>0</v>
      </c>
      <c r="BS36" s="77">
        <v>0</v>
      </c>
      <c r="BT36" s="77">
        <v>0</v>
      </c>
      <c r="BU36" s="77">
        <v>0</v>
      </c>
      <c r="BV36" s="77">
        <v>0</v>
      </c>
      <c r="BW36" s="77">
        <v>0</v>
      </c>
    </row>
    <row r="37" spans="12:75" x14ac:dyDescent="0.25"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  <c r="R37" s="77">
        <v>0</v>
      </c>
      <c r="S37" s="77">
        <v>0</v>
      </c>
      <c r="T37" s="77">
        <v>0</v>
      </c>
      <c r="U37" s="77">
        <v>0</v>
      </c>
      <c r="V37" s="77">
        <v>0</v>
      </c>
      <c r="W37" s="77">
        <v>0</v>
      </c>
      <c r="X37" s="77">
        <v>0</v>
      </c>
      <c r="Y37" s="77">
        <v>0</v>
      </c>
      <c r="Z37" s="77">
        <v>0</v>
      </c>
      <c r="AA37" s="77">
        <v>0</v>
      </c>
      <c r="AB37" s="77">
        <v>0</v>
      </c>
      <c r="AC37" s="77">
        <v>0</v>
      </c>
      <c r="AD37" s="77">
        <v>0</v>
      </c>
      <c r="AE37" s="77">
        <v>0</v>
      </c>
      <c r="AF37" s="77">
        <v>0</v>
      </c>
      <c r="AG37" s="77">
        <v>0</v>
      </c>
      <c r="AH37" s="77">
        <v>0</v>
      </c>
      <c r="AI37" s="77">
        <v>0</v>
      </c>
      <c r="AJ37" s="77">
        <v>0</v>
      </c>
      <c r="AK37" s="77">
        <v>0</v>
      </c>
      <c r="AL37" s="77">
        <v>0</v>
      </c>
      <c r="AM37" s="77">
        <v>0</v>
      </c>
      <c r="AN37" s="77">
        <v>0</v>
      </c>
      <c r="AO37" s="77">
        <v>0</v>
      </c>
      <c r="AP37" s="77">
        <v>0</v>
      </c>
      <c r="AQ37" s="77">
        <v>0</v>
      </c>
      <c r="AR37" s="77">
        <v>0</v>
      </c>
      <c r="AS37" s="77">
        <v>0</v>
      </c>
      <c r="AT37" s="77">
        <v>0</v>
      </c>
      <c r="AU37" s="77">
        <v>0</v>
      </c>
      <c r="AV37" s="77">
        <v>0</v>
      </c>
      <c r="AW37" s="77">
        <v>0</v>
      </c>
      <c r="AX37" s="77">
        <v>0</v>
      </c>
      <c r="AY37" s="77">
        <v>0</v>
      </c>
      <c r="AZ37" s="77">
        <v>0</v>
      </c>
      <c r="BA37" s="77">
        <v>0</v>
      </c>
      <c r="BB37" s="77">
        <v>0</v>
      </c>
      <c r="BC37" s="77">
        <v>0</v>
      </c>
      <c r="BD37" s="77">
        <v>0</v>
      </c>
      <c r="BE37" s="77">
        <v>0</v>
      </c>
      <c r="BF37" s="77">
        <v>0</v>
      </c>
      <c r="BG37" s="77">
        <v>0</v>
      </c>
      <c r="BH37" s="77">
        <v>0</v>
      </c>
      <c r="BI37" s="77">
        <v>0</v>
      </c>
      <c r="BJ37" s="77">
        <v>0</v>
      </c>
      <c r="BK37" s="77">
        <v>0</v>
      </c>
      <c r="BL37" s="77">
        <v>0</v>
      </c>
      <c r="BM37" s="77">
        <v>0</v>
      </c>
      <c r="BN37" s="77">
        <v>0</v>
      </c>
      <c r="BO37" s="77">
        <v>0</v>
      </c>
      <c r="BP37" s="77">
        <v>0</v>
      </c>
      <c r="BQ37" s="77">
        <v>0</v>
      </c>
      <c r="BR37" s="77">
        <v>0</v>
      </c>
      <c r="BS37" s="77">
        <v>0</v>
      </c>
      <c r="BT37" s="77">
        <v>0</v>
      </c>
      <c r="BU37" s="77">
        <v>0</v>
      </c>
      <c r="BV37" s="77">
        <v>0</v>
      </c>
      <c r="BW37" s="77">
        <v>0</v>
      </c>
    </row>
    <row r="38" spans="12:75" x14ac:dyDescent="0.25"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  <c r="R38" s="77">
        <v>0</v>
      </c>
      <c r="S38" s="77">
        <v>0</v>
      </c>
      <c r="T38" s="77">
        <v>0</v>
      </c>
      <c r="U38" s="77">
        <v>0</v>
      </c>
      <c r="V38" s="77">
        <v>0</v>
      </c>
      <c r="W38" s="77">
        <v>0</v>
      </c>
      <c r="X38" s="77">
        <v>0</v>
      </c>
      <c r="Y38" s="77">
        <v>0</v>
      </c>
      <c r="Z38" s="77">
        <v>0</v>
      </c>
      <c r="AA38" s="77">
        <v>0</v>
      </c>
      <c r="AB38" s="77">
        <v>0</v>
      </c>
      <c r="AC38" s="77">
        <v>0</v>
      </c>
      <c r="AD38" s="77">
        <v>0</v>
      </c>
      <c r="AE38" s="77">
        <v>0</v>
      </c>
      <c r="AF38" s="77">
        <v>0</v>
      </c>
      <c r="AG38" s="77">
        <v>0</v>
      </c>
      <c r="AH38" s="77">
        <v>0</v>
      </c>
      <c r="AI38" s="77">
        <v>0</v>
      </c>
      <c r="AJ38" s="77">
        <v>0</v>
      </c>
      <c r="AK38" s="77">
        <v>0</v>
      </c>
      <c r="AL38" s="77">
        <v>0</v>
      </c>
      <c r="AM38" s="77">
        <v>0</v>
      </c>
      <c r="AN38" s="77">
        <v>0</v>
      </c>
      <c r="AO38" s="77">
        <v>0</v>
      </c>
      <c r="AP38" s="77">
        <v>0</v>
      </c>
      <c r="AQ38" s="77">
        <v>0</v>
      </c>
      <c r="AR38" s="77">
        <v>0</v>
      </c>
      <c r="AS38" s="77">
        <v>0</v>
      </c>
      <c r="AT38" s="77">
        <v>0</v>
      </c>
      <c r="AU38" s="77">
        <v>0</v>
      </c>
      <c r="AV38" s="77">
        <v>0</v>
      </c>
      <c r="AW38" s="77">
        <v>0</v>
      </c>
      <c r="AX38" s="77">
        <v>0</v>
      </c>
      <c r="AY38" s="77">
        <v>0</v>
      </c>
      <c r="AZ38" s="77">
        <v>0</v>
      </c>
      <c r="BA38" s="77">
        <v>0</v>
      </c>
      <c r="BB38" s="77">
        <v>0</v>
      </c>
      <c r="BC38" s="77">
        <v>0</v>
      </c>
      <c r="BD38" s="77">
        <v>0</v>
      </c>
      <c r="BE38" s="77">
        <v>0</v>
      </c>
      <c r="BF38" s="77">
        <v>0</v>
      </c>
      <c r="BG38" s="77">
        <v>0</v>
      </c>
      <c r="BH38" s="77">
        <v>0</v>
      </c>
      <c r="BI38" s="77">
        <v>0</v>
      </c>
      <c r="BJ38" s="77">
        <v>0</v>
      </c>
      <c r="BK38" s="77">
        <v>0</v>
      </c>
      <c r="BL38" s="77">
        <v>0</v>
      </c>
      <c r="BM38" s="77">
        <v>0</v>
      </c>
      <c r="BN38" s="77">
        <v>0</v>
      </c>
      <c r="BO38" s="77">
        <v>0</v>
      </c>
      <c r="BP38" s="77">
        <v>0</v>
      </c>
      <c r="BQ38" s="77">
        <v>0</v>
      </c>
      <c r="BR38" s="77">
        <v>0</v>
      </c>
      <c r="BS38" s="77">
        <v>0</v>
      </c>
      <c r="BT38" s="77">
        <v>0</v>
      </c>
      <c r="BU38" s="77">
        <v>0</v>
      </c>
      <c r="BV38" s="77">
        <v>0</v>
      </c>
      <c r="BW38" s="77">
        <v>0</v>
      </c>
    </row>
    <row r="39" spans="12:75" x14ac:dyDescent="0.25"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  <c r="R39" s="77">
        <v>0</v>
      </c>
      <c r="S39" s="77">
        <v>0</v>
      </c>
      <c r="T39" s="77">
        <v>0</v>
      </c>
      <c r="U39" s="77">
        <v>0</v>
      </c>
      <c r="V39" s="77">
        <v>0</v>
      </c>
      <c r="W39" s="77">
        <v>0</v>
      </c>
      <c r="X39" s="77">
        <v>0</v>
      </c>
      <c r="Y39" s="77">
        <v>0</v>
      </c>
      <c r="Z39" s="77">
        <v>0</v>
      </c>
      <c r="AA39" s="77">
        <v>0</v>
      </c>
      <c r="AB39" s="77">
        <v>0</v>
      </c>
      <c r="AC39" s="77">
        <v>0</v>
      </c>
      <c r="AD39" s="77">
        <v>0</v>
      </c>
      <c r="AE39" s="77">
        <v>0</v>
      </c>
      <c r="AF39" s="77">
        <v>0</v>
      </c>
      <c r="AG39" s="77">
        <v>0</v>
      </c>
      <c r="AH39" s="77">
        <v>0</v>
      </c>
      <c r="AI39" s="77">
        <v>0</v>
      </c>
      <c r="AJ39" s="77">
        <v>0</v>
      </c>
      <c r="AK39" s="77">
        <v>0</v>
      </c>
      <c r="AL39" s="77">
        <v>0</v>
      </c>
      <c r="AM39" s="77">
        <v>0</v>
      </c>
      <c r="AN39" s="77">
        <v>0</v>
      </c>
      <c r="AO39" s="77">
        <v>0</v>
      </c>
      <c r="AP39" s="77">
        <v>0</v>
      </c>
      <c r="AQ39" s="77">
        <v>0</v>
      </c>
      <c r="AR39" s="77">
        <v>0</v>
      </c>
      <c r="AS39" s="77">
        <v>0</v>
      </c>
      <c r="AT39" s="77">
        <v>0</v>
      </c>
      <c r="AU39" s="77">
        <v>0</v>
      </c>
      <c r="AV39" s="77">
        <v>0</v>
      </c>
      <c r="AW39" s="77">
        <v>0</v>
      </c>
      <c r="AX39" s="77">
        <v>0</v>
      </c>
      <c r="AY39" s="77">
        <v>0</v>
      </c>
      <c r="AZ39" s="77">
        <v>0</v>
      </c>
      <c r="BA39" s="77">
        <v>0</v>
      </c>
      <c r="BB39" s="77">
        <v>0</v>
      </c>
      <c r="BC39" s="77">
        <v>0</v>
      </c>
      <c r="BD39" s="77">
        <v>0</v>
      </c>
      <c r="BE39" s="77">
        <v>0</v>
      </c>
      <c r="BF39" s="77">
        <v>0</v>
      </c>
      <c r="BG39" s="77">
        <v>0</v>
      </c>
      <c r="BH39" s="77">
        <v>0</v>
      </c>
      <c r="BI39" s="77">
        <v>0</v>
      </c>
      <c r="BJ39" s="77">
        <v>0</v>
      </c>
      <c r="BK39" s="77">
        <v>0</v>
      </c>
      <c r="BL39" s="77">
        <v>0</v>
      </c>
      <c r="BM39" s="77">
        <v>0</v>
      </c>
      <c r="BN39" s="77">
        <v>0</v>
      </c>
      <c r="BO39" s="77">
        <v>0</v>
      </c>
      <c r="BP39" s="77">
        <v>0</v>
      </c>
      <c r="BQ39" s="77">
        <v>0</v>
      </c>
      <c r="BR39" s="77">
        <v>0</v>
      </c>
      <c r="BS39" s="77">
        <v>0</v>
      </c>
      <c r="BT39" s="77">
        <v>0</v>
      </c>
      <c r="BU39" s="77">
        <v>0</v>
      </c>
      <c r="BV39" s="77">
        <v>0</v>
      </c>
      <c r="BW39" s="77">
        <v>0</v>
      </c>
    </row>
    <row r="40" spans="12:75" x14ac:dyDescent="0.25"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W40" s="77">
        <v>0</v>
      </c>
      <c r="X40" s="77">
        <v>0</v>
      </c>
      <c r="Y40" s="77">
        <v>0</v>
      </c>
      <c r="Z40" s="77">
        <v>0</v>
      </c>
      <c r="AA40" s="77">
        <v>0</v>
      </c>
      <c r="AB40" s="77">
        <v>0</v>
      </c>
      <c r="AC40" s="77">
        <v>0</v>
      </c>
      <c r="AD40" s="77">
        <v>0</v>
      </c>
      <c r="AE40" s="77">
        <v>0</v>
      </c>
      <c r="AF40" s="77">
        <v>0</v>
      </c>
      <c r="AG40" s="77">
        <v>0</v>
      </c>
      <c r="AH40" s="77">
        <v>0</v>
      </c>
      <c r="AI40" s="77">
        <v>0</v>
      </c>
      <c r="AJ40" s="77">
        <v>0</v>
      </c>
      <c r="AK40" s="77">
        <v>0</v>
      </c>
      <c r="AL40" s="77">
        <v>0</v>
      </c>
      <c r="AM40" s="77">
        <v>0</v>
      </c>
      <c r="AN40" s="77">
        <v>0</v>
      </c>
      <c r="AO40" s="77">
        <v>0</v>
      </c>
      <c r="AP40" s="77">
        <v>0</v>
      </c>
      <c r="AQ40" s="77">
        <v>0</v>
      </c>
      <c r="AR40" s="77">
        <v>899.83233000039604</v>
      </c>
      <c r="AS40" s="77">
        <v>0</v>
      </c>
      <c r="AT40" s="77">
        <v>0</v>
      </c>
      <c r="AU40" s="77">
        <v>0.83832102249364204</v>
      </c>
      <c r="AV40" s="77">
        <v>0</v>
      </c>
      <c r="AW40" s="77">
        <v>0</v>
      </c>
      <c r="AX40" s="77">
        <v>900.67065102288996</v>
      </c>
      <c r="AY40" s="77">
        <v>0</v>
      </c>
      <c r="AZ40" s="77">
        <v>774.91773304566402</v>
      </c>
      <c r="BA40" s="77">
        <v>0</v>
      </c>
      <c r="BB40" s="77">
        <v>0</v>
      </c>
      <c r="BC40" s="77">
        <v>0.403715228245623</v>
      </c>
      <c r="BD40" s="77">
        <v>0</v>
      </c>
      <c r="BE40" s="77">
        <v>0</v>
      </c>
      <c r="BF40" s="77">
        <v>775.32144827391005</v>
      </c>
      <c r="BG40" s="77">
        <v>0</v>
      </c>
      <c r="BH40" s="77">
        <v>467.47781359403501</v>
      </c>
      <c r="BI40" s="77">
        <v>0</v>
      </c>
      <c r="BJ40" s="77">
        <v>0</v>
      </c>
      <c r="BK40" s="77">
        <v>-6.9138677192363801E-2</v>
      </c>
      <c r="BL40" s="77">
        <v>0</v>
      </c>
      <c r="BM40" s="77">
        <v>0</v>
      </c>
      <c r="BN40" s="77">
        <v>467.40867491684298</v>
      </c>
      <c r="BO40" s="77">
        <v>0</v>
      </c>
      <c r="BP40" s="77">
        <v>11.624077143404399</v>
      </c>
      <c r="BQ40" s="77">
        <v>0</v>
      </c>
      <c r="BR40" s="77">
        <v>0</v>
      </c>
      <c r="BS40" s="77">
        <v>3.8909002260872003E-2</v>
      </c>
      <c r="BT40" s="77">
        <v>0</v>
      </c>
      <c r="BU40" s="77">
        <v>0</v>
      </c>
      <c r="BV40" s="77">
        <v>11.6629861456653</v>
      </c>
      <c r="BW40" s="77">
        <v>0</v>
      </c>
    </row>
    <row r="41" spans="12:75" x14ac:dyDescent="0.25"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W41" s="77">
        <v>0</v>
      </c>
      <c r="X41" s="77">
        <v>0</v>
      </c>
      <c r="Y41" s="77">
        <v>0</v>
      </c>
      <c r="Z41" s="77">
        <v>0</v>
      </c>
      <c r="AA41" s="77">
        <v>0</v>
      </c>
      <c r="AB41" s="77">
        <v>0</v>
      </c>
      <c r="AC41" s="77">
        <v>0</v>
      </c>
      <c r="AD41" s="77">
        <v>0</v>
      </c>
      <c r="AE41" s="77">
        <v>0</v>
      </c>
      <c r="AF41" s="77">
        <v>0</v>
      </c>
      <c r="AG41" s="77">
        <v>0</v>
      </c>
      <c r="AH41" s="77">
        <v>0</v>
      </c>
      <c r="AI41" s="77">
        <v>0</v>
      </c>
      <c r="AJ41" s="77">
        <v>0</v>
      </c>
      <c r="AK41" s="77">
        <v>0</v>
      </c>
      <c r="AL41" s="77">
        <v>0</v>
      </c>
      <c r="AM41" s="77">
        <v>0</v>
      </c>
      <c r="AN41" s="77">
        <v>0</v>
      </c>
      <c r="AO41" s="77">
        <v>0</v>
      </c>
      <c r="AP41" s="77">
        <v>0</v>
      </c>
      <c r="AQ41" s="77">
        <v>0</v>
      </c>
      <c r="AR41" s="77">
        <v>0</v>
      </c>
      <c r="AS41" s="77">
        <v>0</v>
      </c>
      <c r="AT41" s="77">
        <v>0</v>
      </c>
      <c r="AU41" s="77">
        <v>0</v>
      </c>
      <c r="AV41" s="77">
        <v>0</v>
      </c>
      <c r="AW41" s="77">
        <v>0</v>
      </c>
      <c r="AX41" s="77">
        <v>0</v>
      </c>
      <c r="AY41" s="77">
        <v>0</v>
      </c>
      <c r="AZ41" s="77">
        <v>0</v>
      </c>
      <c r="BA41" s="77">
        <v>0</v>
      </c>
      <c r="BB41" s="77">
        <v>0</v>
      </c>
      <c r="BC41" s="77">
        <v>0</v>
      </c>
      <c r="BD41" s="77">
        <v>0</v>
      </c>
      <c r="BE41" s="77">
        <v>0</v>
      </c>
      <c r="BF41" s="77">
        <v>0</v>
      </c>
      <c r="BG41" s="77">
        <v>0</v>
      </c>
      <c r="BH41" s="77">
        <v>0</v>
      </c>
      <c r="BI41" s="77">
        <v>0</v>
      </c>
      <c r="BJ41" s="77">
        <v>0</v>
      </c>
      <c r="BK41" s="77">
        <v>0</v>
      </c>
      <c r="BL41" s="77">
        <v>0</v>
      </c>
      <c r="BM41" s="77">
        <v>0</v>
      </c>
      <c r="BN41" s="77">
        <v>0</v>
      </c>
      <c r="BO41" s="77">
        <v>0</v>
      </c>
      <c r="BP41" s="77">
        <v>0</v>
      </c>
      <c r="BQ41" s="77">
        <v>0</v>
      </c>
      <c r="BR41" s="77">
        <v>0</v>
      </c>
      <c r="BS41" s="77">
        <v>0</v>
      </c>
      <c r="BT41" s="77">
        <v>0</v>
      </c>
      <c r="BU41" s="77">
        <v>0</v>
      </c>
      <c r="BV41" s="77">
        <v>0</v>
      </c>
      <c r="BW41" s="77">
        <v>0</v>
      </c>
    </row>
    <row r="42" spans="12:75" x14ac:dyDescent="0.25"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0</v>
      </c>
      <c r="X42" s="77">
        <v>0</v>
      </c>
      <c r="Y42" s="77">
        <v>0</v>
      </c>
      <c r="Z42" s="77">
        <v>0</v>
      </c>
      <c r="AA42" s="77">
        <v>0</v>
      </c>
      <c r="AB42" s="77">
        <v>0</v>
      </c>
      <c r="AC42" s="77">
        <v>0</v>
      </c>
      <c r="AD42" s="77">
        <v>0</v>
      </c>
      <c r="AE42" s="77">
        <v>0</v>
      </c>
      <c r="AF42" s="77">
        <v>0</v>
      </c>
      <c r="AG42" s="77">
        <v>0</v>
      </c>
      <c r="AH42" s="77">
        <v>0</v>
      </c>
      <c r="AI42" s="77">
        <v>0</v>
      </c>
      <c r="AJ42" s="77">
        <v>0</v>
      </c>
      <c r="AK42" s="77">
        <v>0</v>
      </c>
      <c r="AL42" s="77">
        <v>0</v>
      </c>
      <c r="AM42" s="77">
        <v>0</v>
      </c>
      <c r="AN42" s="77">
        <v>0</v>
      </c>
      <c r="AO42" s="77">
        <v>0</v>
      </c>
      <c r="AP42" s="77">
        <v>0</v>
      </c>
      <c r="AQ42" s="77">
        <v>0</v>
      </c>
      <c r="AR42" s="77">
        <v>0</v>
      </c>
      <c r="AS42" s="77">
        <v>0</v>
      </c>
      <c r="AT42" s="77">
        <v>0</v>
      </c>
      <c r="AU42" s="77">
        <v>0</v>
      </c>
      <c r="AV42" s="77">
        <v>0</v>
      </c>
      <c r="AW42" s="77">
        <v>0</v>
      </c>
      <c r="AX42" s="77">
        <v>0</v>
      </c>
      <c r="AY42" s="77">
        <v>0</v>
      </c>
      <c r="AZ42" s="77">
        <v>0</v>
      </c>
      <c r="BA42" s="77">
        <v>0</v>
      </c>
      <c r="BB42" s="77">
        <v>0</v>
      </c>
      <c r="BC42" s="77">
        <v>0</v>
      </c>
      <c r="BD42" s="77">
        <v>0</v>
      </c>
      <c r="BE42" s="77">
        <v>0</v>
      </c>
      <c r="BF42" s="77">
        <v>0</v>
      </c>
      <c r="BG42" s="77">
        <v>0</v>
      </c>
      <c r="BH42" s="77">
        <v>0</v>
      </c>
      <c r="BI42" s="77">
        <v>0</v>
      </c>
      <c r="BJ42" s="77">
        <v>0</v>
      </c>
      <c r="BK42" s="77">
        <v>0</v>
      </c>
      <c r="BL42" s="77">
        <v>0</v>
      </c>
      <c r="BM42" s="77">
        <v>0</v>
      </c>
      <c r="BN42" s="77">
        <v>0</v>
      </c>
      <c r="BO42" s="77">
        <v>0</v>
      </c>
      <c r="BP42" s="77">
        <v>0</v>
      </c>
      <c r="BQ42" s="77">
        <v>0</v>
      </c>
      <c r="BR42" s="77">
        <v>0</v>
      </c>
      <c r="BS42" s="77">
        <v>0</v>
      </c>
      <c r="BT42" s="77">
        <v>0</v>
      </c>
      <c r="BU42" s="77">
        <v>0</v>
      </c>
      <c r="BV42" s="77">
        <v>0</v>
      </c>
      <c r="BW42" s="77">
        <v>0</v>
      </c>
    </row>
    <row r="43" spans="12:75" x14ac:dyDescent="0.25">
      <c r="L43" s="77">
        <v>136596.32043904101</v>
      </c>
      <c r="M43" s="77">
        <v>0</v>
      </c>
      <c r="N43" s="77">
        <v>0</v>
      </c>
      <c r="O43" s="77">
        <v>6.8440597654756203</v>
      </c>
      <c r="P43" s="77">
        <v>0</v>
      </c>
      <c r="Q43" s="77">
        <v>0</v>
      </c>
      <c r="R43" s="77">
        <v>136603.164498806</v>
      </c>
      <c r="S43" s="77">
        <v>0</v>
      </c>
      <c r="T43" s="77">
        <v>162611.87670691501</v>
      </c>
      <c r="U43" s="77">
        <v>0</v>
      </c>
      <c r="V43" s="77">
        <v>0</v>
      </c>
      <c r="W43" s="77">
        <v>3.9589905118048399</v>
      </c>
      <c r="X43" s="77">
        <v>0</v>
      </c>
      <c r="Y43" s="77">
        <v>0</v>
      </c>
      <c r="Z43" s="77">
        <v>162615.83569742701</v>
      </c>
      <c r="AA43" s="77">
        <v>0</v>
      </c>
      <c r="AB43" s="77">
        <v>75344.502004378504</v>
      </c>
      <c r="AC43" s="77">
        <v>0</v>
      </c>
      <c r="AD43" s="77">
        <v>0</v>
      </c>
      <c r="AE43" s="77">
        <v>22.075870440799299</v>
      </c>
      <c r="AF43" s="77">
        <v>0</v>
      </c>
      <c r="AG43" s="77">
        <v>0</v>
      </c>
      <c r="AH43" s="77">
        <v>75366.577874819297</v>
      </c>
      <c r="AI43" s="77">
        <v>0</v>
      </c>
      <c r="AJ43" s="77">
        <v>107214.852800708</v>
      </c>
      <c r="AK43" s="77">
        <v>0</v>
      </c>
      <c r="AL43" s="77">
        <v>0</v>
      </c>
      <c r="AM43" s="77">
        <v>64.551533160745507</v>
      </c>
      <c r="AN43" s="77">
        <v>0</v>
      </c>
      <c r="AO43" s="77">
        <v>0</v>
      </c>
      <c r="AP43" s="77">
        <v>107279.40433386801</v>
      </c>
      <c r="AQ43" s="77">
        <v>0</v>
      </c>
      <c r="AR43" s="77">
        <v>139150.814838814</v>
      </c>
      <c r="AS43" s="77">
        <v>0</v>
      </c>
      <c r="AT43" s="77">
        <v>0</v>
      </c>
      <c r="AU43" s="77">
        <v>8.9128539053143303</v>
      </c>
      <c r="AV43" s="77">
        <v>0</v>
      </c>
      <c r="AW43" s="77">
        <v>0</v>
      </c>
      <c r="AX43" s="77">
        <v>139159.727692719</v>
      </c>
      <c r="AY43" s="77">
        <v>0</v>
      </c>
      <c r="AZ43" s="77">
        <v>162641.72077471201</v>
      </c>
      <c r="BA43" s="77">
        <v>0</v>
      </c>
      <c r="BB43" s="77">
        <v>0</v>
      </c>
      <c r="BC43" s="77">
        <v>12.4907438638794</v>
      </c>
      <c r="BD43" s="77">
        <v>0</v>
      </c>
      <c r="BE43" s="77">
        <v>0</v>
      </c>
      <c r="BF43" s="77">
        <v>162654.211518575</v>
      </c>
      <c r="BG43" s="77">
        <v>0</v>
      </c>
      <c r="BH43" s="77">
        <v>73347.6926245223</v>
      </c>
      <c r="BI43" s="77">
        <v>0</v>
      </c>
      <c r="BJ43" s="77">
        <v>0</v>
      </c>
      <c r="BK43" s="77">
        <v>18.318757303256302</v>
      </c>
      <c r="BL43" s="77">
        <v>0</v>
      </c>
      <c r="BM43" s="77">
        <v>0</v>
      </c>
      <c r="BN43" s="77">
        <v>73366.011381825607</v>
      </c>
      <c r="BO43" s="77">
        <v>0</v>
      </c>
      <c r="BP43" s="77">
        <v>101007.344542897</v>
      </c>
      <c r="BQ43" s="77">
        <v>0</v>
      </c>
      <c r="BR43" s="77">
        <v>0</v>
      </c>
      <c r="BS43" s="77">
        <v>71.493924988819202</v>
      </c>
      <c r="BT43" s="77">
        <v>0</v>
      </c>
      <c r="BU43" s="77">
        <v>0</v>
      </c>
      <c r="BV43" s="77">
        <v>101078.838467886</v>
      </c>
      <c r="BW43" s="77">
        <v>0</v>
      </c>
    </row>
    <row r="44" spans="12:75" x14ac:dyDescent="0.25">
      <c r="L44" s="77">
        <v>136596.32043904101</v>
      </c>
      <c r="M44" s="77">
        <v>0</v>
      </c>
      <c r="N44" s="77">
        <v>0</v>
      </c>
      <c r="O44" s="77">
        <v>6.8440597654756399</v>
      </c>
      <c r="P44" s="77">
        <v>0</v>
      </c>
      <c r="Q44" s="77">
        <v>0</v>
      </c>
      <c r="R44" s="77">
        <v>136603.164498806</v>
      </c>
      <c r="S44" s="77">
        <v>0</v>
      </c>
      <c r="T44" s="77">
        <v>162611.87670691501</v>
      </c>
      <c r="U44" s="77">
        <v>0</v>
      </c>
      <c r="V44" s="77">
        <v>0</v>
      </c>
      <c r="W44" s="77">
        <v>3.9589905118050699</v>
      </c>
      <c r="X44" s="77">
        <v>0</v>
      </c>
      <c r="Y44" s="77">
        <v>0</v>
      </c>
      <c r="Z44" s="77">
        <v>162615.83569742701</v>
      </c>
      <c r="AA44" s="77">
        <v>0</v>
      </c>
      <c r="AB44" s="77">
        <v>75344.502004378606</v>
      </c>
      <c r="AC44" s="77">
        <v>0</v>
      </c>
      <c r="AD44" s="77">
        <v>0</v>
      </c>
      <c r="AE44" s="77">
        <v>22.075870440799601</v>
      </c>
      <c r="AF44" s="77">
        <v>0</v>
      </c>
      <c r="AG44" s="77">
        <v>0</v>
      </c>
      <c r="AH44" s="77">
        <v>75366.577874819399</v>
      </c>
      <c r="AI44" s="77">
        <v>0</v>
      </c>
      <c r="AJ44" s="77">
        <v>107214.852800708</v>
      </c>
      <c r="AK44" s="77">
        <v>0</v>
      </c>
      <c r="AL44" s="77">
        <v>0</v>
      </c>
      <c r="AM44" s="77">
        <v>64.551533160746004</v>
      </c>
      <c r="AN44" s="77">
        <v>0</v>
      </c>
      <c r="AO44" s="77">
        <v>0</v>
      </c>
      <c r="AP44" s="77">
        <v>107279.40433386801</v>
      </c>
      <c r="AQ44" s="77">
        <v>0</v>
      </c>
      <c r="AR44" s="77">
        <v>139150.814838814</v>
      </c>
      <c r="AS44" s="77">
        <v>0</v>
      </c>
      <c r="AT44" s="77">
        <v>0</v>
      </c>
      <c r="AU44" s="77">
        <v>8.9128539068794392</v>
      </c>
      <c r="AV44" s="77">
        <v>0</v>
      </c>
      <c r="AW44" s="77">
        <v>0</v>
      </c>
      <c r="AX44" s="77">
        <v>139159.727692721</v>
      </c>
      <c r="AY44" s="77">
        <v>0</v>
      </c>
      <c r="AZ44" s="77">
        <v>162641.72077471201</v>
      </c>
      <c r="BA44" s="77">
        <v>0</v>
      </c>
      <c r="BB44" s="77">
        <v>0</v>
      </c>
      <c r="BC44" s="77">
        <v>12.4907438638906</v>
      </c>
      <c r="BD44" s="77">
        <v>0</v>
      </c>
      <c r="BE44" s="77">
        <v>0</v>
      </c>
      <c r="BF44" s="77">
        <v>162654.211518575</v>
      </c>
      <c r="BG44" s="77">
        <v>0</v>
      </c>
      <c r="BH44" s="77">
        <v>73347.6926245223</v>
      </c>
      <c r="BI44" s="77">
        <v>0</v>
      </c>
      <c r="BJ44" s="77">
        <v>0</v>
      </c>
      <c r="BK44" s="77">
        <v>18.318757304182</v>
      </c>
      <c r="BL44" s="77">
        <v>0</v>
      </c>
      <c r="BM44" s="77">
        <v>0</v>
      </c>
      <c r="BN44" s="77">
        <v>73366.011381826494</v>
      </c>
      <c r="BO44" s="77">
        <v>0</v>
      </c>
      <c r="BP44" s="77">
        <v>101007.344542897</v>
      </c>
      <c r="BQ44" s="77">
        <v>0</v>
      </c>
      <c r="BR44" s="77">
        <v>0</v>
      </c>
      <c r="BS44" s="77">
        <v>71.493927264746802</v>
      </c>
      <c r="BT44" s="77">
        <v>0</v>
      </c>
      <c r="BU44" s="77">
        <v>0</v>
      </c>
      <c r="BV44" s="77">
        <v>101078.83847016199</v>
      </c>
      <c r="BW44" s="77">
        <v>0</v>
      </c>
    </row>
    <row r="45" spans="12:75" x14ac:dyDescent="0.25">
      <c r="L45" s="77">
        <v>136596.32043903999</v>
      </c>
      <c r="M45" s="77">
        <v>0</v>
      </c>
      <c r="N45" s="77">
        <v>0</v>
      </c>
      <c r="O45" s="77">
        <v>6.84405976547602</v>
      </c>
      <c r="P45" s="77">
        <v>0</v>
      </c>
      <c r="Q45" s="77">
        <v>0</v>
      </c>
      <c r="R45" s="77">
        <v>136603.164498806</v>
      </c>
      <c r="S45" s="77">
        <v>0</v>
      </c>
      <c r="T45" s="77">
        <v>162611.87670691501</v>
      </c>
      <c r="U45" s="77">
        <v>0</v>
      </c>
      <c r="V45" s="77">
        <v>0</v>
      </c>
      <c r="W45" s="77">
        <v>3.9589905118047999</v>
      </c>
      <c r="X45" s="77">
        <v>0</v>
      </c>
      <c r="Y45" s="77">
        <v>0</v>
      </c>
      <c r="Z45" s="77">
        <v>162615.83569742701</v>
      </c>
      <c r="AA45" s="77">
        <v>0</v>
      </c>
      <c r="AB45" s="77">
        <v>75344.502004381997</v>
      </c>
      <c r="AC45" s="77">
        <v>0</v>
      </c>
      <c r="AD45" s="77">
        <v>0</v>
      </c>
      <c r="AE45" s="77">
        <v>22.075870440793501</v>
      </c>
      <c r="AF45" s="77">
        <v>0</v>
      </c>
      <c r="AG45" s="77">
        <v>0</v>
      </c>
      <c r="AH45" s="77">
        <v>75366.577874822804</v>
      </c>
      <c r="AI45" s="77">
        <v>0</v>
      </c>
      <c r="AJ45" s="77">
        <v>107214.852800707</v>
      </c>
      <c r="AK45" s="77">
        <v>0</v>
      </c>
      <c r="AL45" s="77">
        <v>0</v>
      </c>
      <c r="AM45" s="77">
        <v>64.551533160747297</v>
      </c>
      <c r="AN45" s="77">
        <v>0</v>
      </c>
      <c r="AO45" s="77">
        <v>0</v>
      </c>
      <c r="AP45" s="77">
        <v>107279.40433386801</v>
      </c>
      <c r="AQ45" s="77">
        <v>0</v>
      </c>
      <c r="AR45" s="77">
        <v>139150.81483881199</v>
      </c>
      <c r="AS45" s="77">
        <v>0</v>
      </c>
      <c r="AT45" s="77">
        <v>0</v>
      </c>
      <c r="AU45" s="77">
        <v>8.9128539053047504</v>
      </c>
      <c r="AV45" s="77">
        <v>0</v>
      </c>
      <c r="AW45" s="77">
        <v>0</v>
      </c>
      <c r="AX45" s="77">
        <v>139159.72769271699</v>
      </c>
      <c r="AY45" s="77">
        <v>0</v>
      </c>
      <c r="AZ45" s="77">
        <v>162641.72077471</v>
      </c>
      <c r="BA45" s="77">
        <v>0</v>
      </c>
      <c r="BB45" s="77">
        <v>0</v>
      </c>
      <c r="BC45" s="77">
        <v>12.490743863849501</v>
      </c>
      <c r="BD45" s="77">
        <v>0</v>
      </c>
      <c r="BE45" s="77">
        <v>0</v>
      </c>
      <c r="BF45" s="77">
        <v>162654.21151857401</v>
      </c>
      <c r="BG45" s="77">
        <v>0</v>
      </c>
      <c r="BH45" s="77">
        <v>73347.692624521806</v>
      </c>
      <c r="BI45" s="77">
        <v>0</v>
      </c>
      <c r="BJ45" s="77">
        <v>0</v>
      </c>
      <c r="BK45" s="77">
        <v>18.3187573032606</v>
      </c>
      <c r="BL45" s="77">
        <v>0</v>
      </c>
      <c r="BM45" s="77">
        <v>0</v>
      </c>
      <c r="BN45" s="77">
        <v>73366.011381825097</v>
      </c>
      <c r="BO45" s="77">
        <v>0</v>
      </c>
      <c r="BP45" s="77">
        <v>101007.34454289899</v>
      </c>
      <c r="BQ45" s="77">
        <v>0</v>
      </c>
      <c r="BR45" s="77">
        <v>0</v>
      </c>
      <c r="BS45" s="77">
        <v>71.493924994042104</v>
      </c>
      <c r="BT45" s="77">
        <v>0</v>
      </c>
      <c r="BU45" s="77">
        <v>0</v>
      </c>
      <c r="BV45" s="77">
        <v>101078.838467893</v>
      </c>
      <c r="BW45" s="77">
        <v>0</v>
      </c>
    </row>
    <row r="46" spans="12:75" x14ac:dyDescent="0.25">
      <c r="L46" s="77">
        <v>136596.320439039</v>
      </c>
      <c r="M46" s="77">
        <v>0</v>
      </c>
      <c r="N46" s="77">
        <v>0</v>
      </c>
      <c r="O46" s="77">
        <v>6.8440597654760698</v>
      </c>
      <c r="P46" s="77">
        <v>0</v>
      </c>
      <c r="Q46" s="77">
        <v>0</v>
      </c>
      <c r="R46" s="77">
        <v>136603.16449880501</v>
      </c>
      <c r="S46" s="77">
        <v>0</v>
      </c>
      <c r="T46" s="77">
        <v>162611.87670691501</v>
      </c>
      <c r="U46" s="77">
        <v>0</v>
      </c>
      <c r="V46" s="77">
        <v>0</v>
      </c>
      <c r="W46" s="77">
        <v>3.9589905118047501</v>
      </c>
      <c r="X46" s="77">
        <v>0</v>
      </c>
      <c r="Y46" s="77">
        <v>0</v>
      </c>
      <c r="Z46" s="77">
        <v>162615.83569742701</v>
      </c>
      <c r="AA46" s="77">
        <v>0</v>
      </c>
      <c r="AB46" s="77">
        <v>75344.502004382899</v>
      </c>
      <c r="AC46" s="77">
        <v>0</v>
      </c>
      <c r="AD46" s="77">
        <v>0</v>
      </c>
      <c r="AE46" s="77">
        <v>22.075870440793398</v>
      </c>
      <c r="AF46" s="77">
        <v>0</v>
      </c>
      <c r="AG46" s="77">
        <v>0</v>
      </c>
      <c r="AH46" s="77">
        <v>75366.577874823706</v>
      </c>
      <c r="AI46" s="77">
        <v>0</v>
      </c>
      <c r="AJ46" s="77">
        <v>107214.85280070599</v>
      </c>
      <c r="AK46" s="77">
        <v>0</v>
      </c>
      <c r="AL46" s="77">
        <v>0</v>
      </c>
      <c r="AM46" s="77">
        <v>64.551533160747297</v>
      </c>
      <c r="AN46" s="77">
        <v>0</v>
      </c>
      <c r="AO46" s="77">
        <v>0</v>
      </c>
      <c r="AP46" s="77">
        <v>107279.404333867</v>
      </c>
      <c r="AQ46" s="77">
        <v>0</v>
      </c>
      <c r="AR46" s="77">
        <v>139150.814838811</v>
      </c>
      <c r="AS46" s="77">
        <v>0</v>
      </c>
      <c r="AT46" s="77">
        <v>0</v>
      </c>
      <c r="AU46" s="77">
        <v>8.9128538852538899</v>
      </c>
      <c r="AV46" s="77">
        <v>0</v>
      </c>
      <c r="AW46" s="77">
        <v>0</v>
      </c>
      <c r="AX46" s="77">
        <v>139159.727692696</v>
      </c>
      <c r="AY46" s="77">
        <v>0</v>
      </c>
      <c r="AZ46" s="77">
        <v>162641.72077470901</v>
      </c>
      <c r="BA46" s="77">
        <v>0</v>
      </c>
      <c r="BB46" s="77">
        <v>0</v>
      </c>
      <c r="BC46" s="77">
        <v>12.490743848229799</v>
      </c>
      <c r="BD46" s="77">
        <v>0</v>
      </c>
      <c r="BE46" s="77">
        <v>0</v>
      </c>
      <c r="BF46" s="77">
        <v>162654.21151855699</v>
      </c>
      <c r="BG46" s="77">
        <v>0</v>
      </c>
      <c r="BH46" s="77">
        <v>73347.692624521602</v>
      </c>
      <c r="BI46" s="77">
        <v>0</v>
      </c>
      <c r="BJ46" s="77">
        <v>0</v>
      </c>
      <c r="BK46" s="77">
        <v>18.318757283763102</v>
      </c>
      <c r="BL46" s="77">
        <v>0</v>
      </c>
      <c r="BM46" s="77">
        <v>0</v>
      </c>
      <c r="BN46" s="77">
        <v>73366.011381805307</v>
      </c>
      <c r="BO46" s="77">
        <v>0</v>
      </c>
      <c r="BP46" s="77">
        <v>101007.344542901</v>
      </c>
      <c r="BQ46" s="77">
        <v>0</v>
      </c>
      <c r="BR46" s="77">
        <v>0</v>
      </c>
      <c r="BS46" s="77">
        <v>71.493925025230496</v>
      </c>
      <c r="BT46" s="77">
        <v>0</v>
      </c>
      <c r="BU46" s="77">
        <v>0</v>
      </c>
      <c r="BV46" s="77">
        <v>101078.83846792601</v>
      </c>
      <c r="BW46" s="77">
        <v>0</v>
      </c>
    </row>
    <row r="47" spans="12:75" x14ac:dyDescent="0.25">
      <c r="L47" s="77">
        <v>136596.32043903801</v>
      </c>
      <c r="M47" s="77">
        <v>0</v>
      </c>
      <c r="N47" s="77">
        <v>0</v>
      </c>
      <c r="O47" s="77">
        <v>6.8440597654761604</v>
      </c>
      <c r="P47" s="77">
        <v>0</v>
      </c>
      <c r="Q47" s="77">
        <v>0</v>
      </c>
      <c r="R47" s="77">
        <v>136603.16449880399</v>
      </c>
      <c r="S47" s="77">
        <v>0</v>
      </c>
      <c r="T47" s="77">
        <v>162611.87670691501</v>
      </c>
      <c r="U47" s="77">
        <v>0</v>
      </c>
      <c r="V47" s="77">
        <v>0</v>
      </c>
      <c r="W47" s="77">
        <v>3.9589905118046</v>
      </c>
      <c r="X47" s="77">
        <v>0</v>
      </c>
      <c r="Y47" s="77">
        <v>0</v>
      </c>
      <c r="Z47" s="77">
        <v>162615.835697426</v>
      </c>
      <c r="AA47" s="77">
        <v>0</v>
      </c>
      <c r="AB47" s="77">
        <v>75344.502004384005</v>
      </c>
      <c r="AC47" s="77">
        <v>0</v>
      </c>
      <c r="AD47" s="77">
        <v>0</v>
      </c>
      <c r="AE47" s="77">
        <v>22.075870440793601</v>
      </c>
      <c r="AF47" s="77">
        <v>0</v>
      </c>
      <c r="AG47" s="77">
        <v>0</v>
      </c>
      <c r="AH47" s="77">
        <v>75366.577874824798</v>
      </c>
      <c r="AI47" s="77">
        <v>0</v>
      </c>
      <c r="AJ47" s="77">
        <v>107214.852800705</v>
      </c>
      <c r="AK47" s="77">
        <v>0</v>
      </c>
      <c r="AL47" s="77">
        <v>0</v>
      </c>
      <c r="AM47" s="77">
        <v>64.551533160747496</v>
      </c>
      <c r="AN47" s="77">
        <v>0</v>
      </c>
      <c r="AO47" s="77">
        <v>0</v>
      </c>
      <c r="AP47" s="77">
        <v>107279.404333866</v>
      </c>
      <c r="AQ47" s="77">
        <v>0</v>
      </c>
      <c r="AR47" s="77">
        <v>139150.81483881001</v>
      </c>
      <c r="AS47" s="77">
        <v>0</v>
      </c>
      <c r="AT47" s="77">
        <v>0</v>
      </c>
      <c r="AU47" s="77">
        <v>8.9128539068687491</v>
      </c>
      <c r="AV47" s="77">
        <v>0</v>
      </c>
      <c r="AW47" s="77">
        <v>0</v>
      </c>
      <c r="AX47" s="77">
        <v>139159.72769271699</v>
      </c>
      <c r="AY47" s="77">
        <v>0</v>
      </c>
      <c r="AZ47" s="77">
        <v>162641.72077470901</v>
      </c>
      <c r="BA47" s="77">
        <v>0</v>
      </c>
      <c r="BB47" s="77">
        <v>0</v>
      </c>
      <c r="BC47" s="77">
        <v>12.490743863891501</v>
      </c>
      <c r="BD47" s="77">
        <v>0</v>
      </c>
      <c r="BE47" s="77">
        <v>0</v>
      </c>
      <c r="BF47" s="77">
        <v>162654.21151857299</v>
      </c>
      <c r="BG47" s="77">
        <v>0</v>
      </c>
      <c r="BH47" s="77">
        <v>73347.6926245215</v>
      </c>
      <c r="BI47" s="77">
        <v>0</v>
      </c>
      <c r="BJ47" s="77">
        <v>0</v>
      </c>
      <c r="BK47" s="77">
        <v>18.3187573041847</v>
      </c>
      <c r="BL47" s="77">
        <v>0</v>
      </c>
      <c r="BM47" s="77">
        <v>0</v>
      </c>
      <c r="BN47" s="77">
        <v>73366.011381825694</v>
      </c>
      <c r="BO47" s="77">
        <v>0</v>
      </c>
      <c r="BP47" s="77">
        <v>101007.34454290201</v>
      </c>
      <c r="BQ47" s="77">
        <v>0</v>
      </c>
      <c r="BR47" s="77">
        <v>0</v>
      </c>
      <c r="BS47" s="77">
        <v>71.493927264759094</v>
      </c>
      <c r="BT47" s="77">
        <v>0</v>
      </c>
      <c r="BU47" s="77">
        <v>0</v>
      </c>
      <c r="BV47" s="77">
        <v>101078.838470167</v>
      </c>
      <c r="BW47" s="77">
        <v>0</v>
      </c>
    </row>
    <row r="48" spans="12:75" x14ac:dyDescent="0.25"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7">
        <v>0</v>
      </c>
      <c r="AI48" s="77">
        <v>0</v>
      </c>
      <c r="AJ48" s="77">
        <v>0</v>
      </c>
      <c r="AK48" s="77">
        <v>0</v>
      </c>
      <c r="AL48" s="77">
        <v>0</v>
      </c>
      <c r="AM48" s="77">
        <v>0</v>
      </c>
      <c r="AN48" s="77">
        <v>0</v>
      </c>
      <c r="AO48" s="77">
        <v>0</v>
      </c>
      <c r="AP48" s="77">
        <v>0</v>
      </c>
      <c r="AQ48" s="77">
        <v>0</v>
      </c>
      <c r="AR48" s="77">
        <v>5051.5860191089096</v>
      </c>
      <c r="AS48" s="77">
        <v>0</v>
      </c>
      <c r="AT48" s="77">
        <v>0</v>
      </c>
      <c r="AU48" s="77">
        <v>-11.475746105128801</v>
      </c>
      <c r="AV48" s="77">
        <v>0</v>
      </c>
      <c r="AW48" s="77">
        <v>0</v>
      </c>
      <c r="AX48" s="77">
        <v>5040.1102730037801</v>
      </c>
      <c r="AY48" s="77">
        <v>0</v>
      </c>
      <c r="AZ48" s="77">
        <v>5423.1120309736698</v>
      </c>
      <c r="BA48" s="77">
        <v>0</v>
      </c>
      <c r="BB48" s="77">
        <v>0</v>
      </c>
      <c r="BC48" s="77">
        <v>-10.0478131784306</v>
      </c>
      <c r="BD48" s="77">
        <v>0</v>
      </c>
      <c r="BE48" s="77">
        <v>0</v>
      </c>
      <c r="BF48" s="77">
        <v>5413.0642177952404</v>
      </c>
      <c r="BG48" s="77">
        <v>0</v>
      </c>
      <c r="BH48" s="77">
        <v>8541.3823394677693</v>
      </c>
      <c r="BI48" s="77">
        <v>0</v>
      </c>
      <c r="BJ48" s="77">
        <v>0</v>
      </c>
      <c r="BK48" s="77">
        <v>-1.2348694252644199</v>
      </c>
      <c r="BL48" s="77">
        <v>0</v>
      </c>
      <c r="BM48" s="77">
        <v>0</v>
      </c>
      <c r="BN48" s="77">
        <v>8540.1474700425097</v>
      </c>
      <c r="BO48" s="77">
        <v>0</v>
      </c>
      <c r="BP48" s="77">
        <v>3354.2471190001402</v>
      </c>
      <c r="BQ48" s="77">
        <v>0</v>
      </c>
      <c r="BR48" s="77">
        <v>0</v>
      </c>
      <c r="BS48" s="77">
        <v>-54.146985197851997</v>
      </c>
      <c r="BT48" s="77">
        <v>0</v>
      </c>
      <c r="BU48" s="77">
        <v>0</v>
      </c>
      <c r="BV48" s="77">
        <v>3300.1001338022902</v>
      </c>
      <c r="BW48" s="77">
        <v>0</v>
      </c>
    </row>
    <row r="49" spans="12:75" x14ac:dyDescent="0.25"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  <c r="U49" s="77">
        <v>0</v>
      </c>
      <c r="V49" s="77">
        <v>0</v>
      </c>
      <c r="W49" s="77">
        <v>0</v>
      </c>
      <c r="X49" s="77">
        <v>0</v>
      </c>
      <c r="Y49" s="77">
        <v>0</v>
      </c>
      <c r="Z49" s="77">
        <v>0</v>
      </c>
      <c r="AA49" s="77">
        <v>0</v>
      </c>
      <c r="AB49" s="77">
        <v>0</v>
      </c>
      <c r="AC49" s="77">
        <v>0</v>
      </c>
      <c r="AD49" s="77">
        <v>0</v>
      </c>
      <c r="AE49" s="77">
        <v>0</v>
      </c>
      <c r="AF49" s="77">
        <v>0</v>
      </c>
      <c r="AG49" s="77">
        <v>0</v>
      </c>
      <c r="AH49" s="77">
        <v>0</v>
      </c>
      <c r="AI49" s="77">
        <v>0</v>
      </c>
      <c r="AJ49" s="77">
        <v>0</v>
      </c>
      <c r="AK49" s="77">
        <v>0</v>
      </c>
      <c r="AL49" s="77">
        <v>0</v>
      </c>
      <c r="AM49" s="77">
        <v>0</v>
      </c>
      <c r="AN49" s="77">
        <v>0</v>
      </c>
      <c r="AO49" s="77">
        <v>0</v>
      </c>
      <c r="AP49" s="77">
        <v>0</v>
      </c>
      <c r="AQ49" s="77">
        <v>0</v>
      </c>
      <c r="AR49" s="77">
        <v>5051.5860191089196</v>
      </c>
      <c r="AS49" s="77">
        <v>0</v>
      </c>
      <c r="AT49" s="77">
        <v>0</v>
      </c>
      <c r="AU49" s="77">
        <v>-11.475746084825699</v>
      </c>
      <c r="AV49" s="77">
        <v>0</v>
      </c>
      <c r="AW49" s="77">
        <v>0</v>
      </c>
      <c r="AX49" s="77">
        <v>5040.1102730241</v>
      </c>
      <c r="AY49" s="77">
        <v>0</v>
      </c>
      <c r="AZ49" s="77">
        <v>5423.1120309632097</v>
      </c>
      <c r="BA49" s="77">
        <v>0</v>
      </c>
      <c r="BB49" s="77">
        <v>0</v>
      </c>
      <c r="BC49" s="77">
        <v>-10.047813166431601</v>
      </c>
      <c r="BD49" s="77">
        <v>0</v>
      </c>
      <c r="BE49" s="77">
        <v>0</v>
      </c>
      <c r="BF49" s="77">
        <v>5413.0642177967802</v>
      </c>
      <c r="BG49" s="77">
        <v>0</v>
      </c>
      <c r="BH49" s="77">
        <v>8541.3823394677092</v>
      </c>
      <c r="BI49" s="77">
        <v>0</v>
      </c>
      <c r="BJ49" s="77">
        <v>0</v>
      </c>
      <c r="BK49" s="77">
        <v>-1.2348694059073799</v>
      </c>
      <c r="BL49" s="77">
        <v>0</v>
      </c>
      <c r="BM49" s="77">
        <v>0</v>
      </c>
      <c r="BN49" s="77">
        <v>8540.1474700618091</v>
      </c>
      <c r="BO49" s="77">
        <v>0</v>
      </c>
      <c r="BP49" s="77">
        <v>3354.2471190782398</v>
      </c>
      <c r="BQ49" s="77">
        <v>0</v>
      </c>
      <c r="BR49" s="77">
        <v>0</v>
      </c>
      <c r="BS49" s="77">
        <v>-54.146985187804297</v>
      </c>
      <c r="BT49" s="77">
        <v>0</v>
      </c>
      <c r="BU49" s="77">
        <v>0</v>
      </c>
      <c r="BV49" s="77">
        <v>3300.1001338904298</v>
      </c>
      <c r="BW49" s="77">
        <v>0</v>
      </c>
    </row>
    <row r="50" spans="12:75" x14ac:dyDescent="0.25"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0</v>
      </c>
      <c r="X50" s="77">
        <v>0</v>
      </c>
      <c r="Y50" s="77">
        <v>0</v>
      </c>
      <c r="Z50" s="77">
        <v>0</v>
      </c>
      <c r="AA50" s="77">
        <v>0</v>
      </c>
      <c r="AB50" s="77">
        <v>0</v>
      </c>
      <c r="AC50" s="77">
        <v>0</v>
      </c>
      <c r="AD50" s="77">
        <v>0</v>
      </c>
      <c r="AE50" s="77">
        <v>0</v>
      </c>
      <c r="AF50" s="77">
        <v>0</v>
      </c>
      <c r="AG50" s="77">
        <v>0</v>
      </c>
      <c r="AH50" s="77">
        <v>0</v>
      </c>
      <c r="AI50" s="77">
        <v>0</v>
      </c>
      <c r="AJ50" s="77">
        <v>0</v>
      </c>
      <c r="AK50" s="77">
        <v>0</v>
      </c>
      <c r="AL50" s="77">
        <v>0</v>
      </c>
      <c r="AM50" s="77">
        <v>0</v>
      </c>
      <c r="AN50" s="77">
        <v>0</v>
      </c>
      <c r="AO50" s="77">
        <v>0</v>
      </c>
      <c r="AP50" s="77">
        <v>0</v>
      </c>
      <c r="AQ50" s="77">
        <v>0</v>
      </c>
      <c r="AR50" s="77">
        <v>1950.2417129836001</v>
      </c>
      <c r="AS50" s="77">
        <v>0</v>
      </c>
      <c r="AT50" s="77">
        <v>0</v>
      </c>
      <c r="AU50" s="77">
        <v>-2.02701401916791E-8</v>
      </c>
      <c r="AV50" s="77">
        <v>0</v>
      </c>
      <c r="AW50" s="77">
        <v>0</v>
      </c>
      <c r="AX50" s="77">
        <v>1950.24171296333</v>
      </c>
      <c r="AY50" s="77">
        <v>0</v>
      </c>
      <c r="AZ50" s="77">
        <v>1819.69539374746</v>
      </c>
      <c r="BA50" s="77">
        <v>0</v>
      </c>
      <c r="BB50" s="77">
        <v>0</v>
      </c>
      <c r="BC50" s="77">
        <v>-1.93824375258244E-8</v>
      </c>
      <c r="BD50" s="77">
        <v>0</v>
      </c>
      <c r="BE50" s="77">
        <v>0</v>
      </c>
      <c r="BF50" s="77">
        <v>1819.69539372807</v>
      </c>
      <c r="BG50" s="77">
        <v>0</v>
      </c>
      <c r="BH50" s="77">
        <v>2195.6407048309402</v>
      </c>
      <c r="BI50" s="77">
        <v>0</v>
      </c>
      <c r="BJ50" s="77">
        <v>0</v>
      </c>
      <c r="BK50" s="77">
        <v>-2.1729560441496199E-8</v>
      </c>
      <c r="BL50" s="77">
        <v>0</v>
      </c>
      <c r="BM50" s="77">
        <v>0</v>
      </c>
      <c r="BN50" s="77">
        <v>2195.6407048092101</v>
      </c>
      <c r="BO50" s="77">
        <v>0</v>
      </c>
      <c r="BP50" s="77">
        <v>1756.5126969226801</v>
      </c>
      <c r="BQ50" s="77">
        <v>0</v>
      </c>
      <c r="BR50" s="77">
        <v>0</v>
      </c>
      <c r="BS50" s="77">
        <v>-3.9164457285925497E-6</v>
      </c>
      <c r="BT50" s="77">
        <v>0</v>
      </c>
      <c r="BU50" s="77">
        <v>0</v>
      </c>
      <c r="BV50" s="77">
        <v>1756.5126930062299</v>
      </c>
      <c r="BW50" s="77">
        <v>0</v>
      </c>
    </row>
    <row r="51" spans="12:75" x14ac:dyDescent="0.25"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v>0</v>
      </c>
      <c r="R51" s="77">
        <v>0</v>
      </c>
      <c r="S51" s="77">
        <v>0</v>
      </c>
      <c r="T51" s="77">
        <v>0</v>
      </c>
      <c r="U51" s="77">
        <v>0</v>
      </c>
      <c r="V51" s="77">
        <v>0</v>
      </c>
      <c r="W51" s="77">
        <v>0</v>
      </c>
      <c r="X51" s="77">
        <v>0</v>
      </c>
      <c r="Y51" s="77">
        <v>0</v>
      </c>
      <c r="Z51" s="77">
        <v>0</v>
      </c>
      <c r="AA51" s="77">
        <v>0</v>
      </c>
      <c r="AB51" s="77">
        <v>0</v>
      </c>
      <c r="AC51" s="77">
        <v>0</v>
      </c>
      <c r="AD51" s="77">
        <v>0</v>
      </c>
      <c r="AE51" s="77">
        <v>0</v>
      </c>
      <c r="AF51" s="77">
        <v>0</v>
      </c>
      <c r="AG51" s="77">
        <v>0</v>
      </c>
      <c r="AH51" s="77">
        <v>0</v>
      </c>
      <c r="AI51" s="77">
        <v>0</v>
      </c>
      <c r="AJ51" s="77">
        <v>0</v>
      </c>
      <c r="AK51" s="77">
        <v>0</v>
      </c>
      <c r="AL51" s="77">
        <v>0</v>
      </c>
      <c r="AM51" s="77">
        <v>0</v>
      </c>
      <c r="AN51" s="77">
        <v>0</v>
      </c>
      <c r="AO51" s="77">
        <v>0</v>
      </c>
      <c r="AP51" s="77">
        <v>0</v>
      </c>
      <c r="AQ51" s="77">
        <v>0</v>
      </c>
      <c r="AR51" s="77">
        <v>1950.2417129836099</v>
      </c>
      <c r="AS51" s="77">
        <v>0</v>
      </c>
      <c r="AT51" s="77">
        <v>0</v>
      </c>
      <c r="AU51" s="77">
        <v>-1.60094258631449E-9</v>
      </c>
      <c r="AV51" s="77">
        <v>0</v>
      </c>
      <c r="AW51" s="77">
        <v>0</v>
      </c>
      <c r="AX51" s="77">
        <v>1950.2417129820101</v>
      </c>
      <c r="AY51" s="77">
        <v>0</v>
      </c>
      <c r="AZ51" s="77">
        <v>1819.6953937468199</v>
      </c>
      <c r="BA51" s="77">
        <v>0</v>
      </c>
      <c r="BB51" s="77">
        <v>0</v>
      </c>
      <c r="BC51" s="77">
        <v>-7.4697072042424201E-9</v>
      </c>
      <c r="BD51" s="77">
        <v>0</v>
      </c>
      <c r="BE51" s="77">
        <v>0</v>
      </c>
      <c r="BF51" s="77">
        <v>1819.69539373935</v>
      </c>
      <c r="BG51" s="77">
        <v>0</v>
      </c>
      <c r="BH51" s="77">
        <v>2195.6407048309502</v>
      </c>
      <c r="BI51" s="77">
        <v>0</v>
      </c>
      <c r="BJ51" s="77">
        <v>0</v>
      </c>
      <c r="BK51" s="77">
        <v>-8.4990495927681295E-10</v>
      </c>
      <c r="BL51" s="77">
        <v>0</v>
      </c>
      <c r="BM51" s="77">
        <v>0</v>
      </c>
      <c r="BN51" s="77">
        <v>2195.6407048300998</v>
      </c>
      <c r="BO51" s="77">
        <v>0</v>
      </c>
      <c r="BP51" s="77">
        <v>1756.5126969132</v>
      </c>
      <c r="BQ51" s="77">
        <v>0</v>
      </c>
      <c r="BR51" s="77">
        <v>0</v>
      </c>
      <c r="BS51" s="77">
        <v>-2.3800868046886601E-6</v>
      </c>
      <c r="BT51" s="77">
        <v>0</v>
      </c>
      <c r="BU51" s="77">
        <v>0</v>
      </c>
      <c r="BV51" s="77">
        <v>1756.5126945331101</v>
      </c>
      <c r="BW51" s="77">
        <v>0</v>
      </c>
    </row>
    <row r="52" spans="12:75" x14ac:dyDescent="0.25"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  <c r="R52" s="77">
        <v>0</v>
      </c>
      <c r="S52" s="77">
        <v>0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0</v>
      </c>
      <c r="Z52" s="77">
        <v>0</v>
      </c>
      <c r="AA52" s="77">
        <v>0</v>
      </c>
      <c r="AB52" s="77">
        <v>0</v>
      </c>
      <c r="AC52" s="77">
        <v>0</v>
      </c>
      <c r="AD52" s="77">
        <v>0</v>
      </c>
      <c r="AE52" s="77">
        <v>0</v>
      </c>
      <c r="AF52" s="77">
        <v>0</v>
      </c>
      <c r="AG52" s="77">
        <v>0</v>
      </c>
      <c r="AH52" s="77">
        <v>0</v>
      </c>
      <c r="AI52" s="77">
        <v>0</v>
      </c>
      <c r="AJ52" s="77">
        <v>0</v>
      </c>
      <c r="AK52" s="77">
        <v>0</v>
      </c>
      <c r="AL52" s="77">
        <v>0</v>
      </c>
      <c r="AM52" s="77">
        <v>0</v>
      </c>
      <c r="AN52" s="77">
        <v>0</v>
      </c>
      <c r="AO52" s="77">
        <v>0</v>
      </c>
      <c r="AP52" s="77">
        <v>0</v>
      </c>
      <c r="AQ52" s="77">
        <v>0</v>
      </c>
      <c r="AR52" s="77">
        <v>1950.2417129836099</v>
      </c>
      <c r="AS52" s="77">
        <v>0</v>
      </c>
      <c r="AT52" s="77">
        <v>0</v>
      </c>
      <c r="AU52" s="77">
        <v>-1.43073145566696E-11</v>
      </c>
      <c r="AV52" s="77">
        <v>0</v>
      </c>
      <c r="AW52" s="77">
        <v>0</v>
      </c>
      <c r="AX52" s="77">
        <v>1950.2417129836001</v>
      </c>
      <c r="AY52" s="77">
        <v>0</v>
      </c>
      <c r="AZ52" s="77">
        <v>1819.6953937468199</v>
      </c>
      <c r="BA52" s="77">
        <v>0</v>
      </c>
      <c r="BB52" s="77">
        <v>0</v>
      </c>
      <c r="BC52" s="77">
        <v>-3.3344396817125601E-10</v>
      </c>
      <c r="BD52" s="77">
        <v>0</v>
      </c>
      <c r="BE52" s="77">
        <v>0</v>
      </c>
      <c r="BF52" s="77">
        <v>1819.69539374648</v>
      </c>
      <c r="BG52" s="77">
        <v>0</v>
      </c>
      <c r="BH52" s="77">
        <v>2195.6407048309602</v>
      </c>
      <c r="BI52" s="77">
        <v>0</v>
      </c>
      <c r="BJ52" s="77">
        <v>0</v>
      </c>
      <c r="BK52" s="77">
        <v>-1.81267784836748E-11</v>
      </c>
      <c r="BL52" s="77">
        <v>0</v>
      </c>
      <c r="BM52" s="77">
        <v>0</v>
      </c>
      <c r="BN52" s="77">
        <v>2195.6407048309402</v>
      </c>
      <c r="BO52" s="77">
        <v>0</v>
      </c>
      <c r="BP52" s="77">
        <v>1756.5126969132</v>
      </c>
      <c r="BQ52" s="77">
        <v>0</v>
      </c>
      <c r="BR52" s="77">
        <v>0</v>
      </c>
      <c r="BS52" s="77">
        <v>2.3728808951691999E-10</v>
      </c>
      <c r="BT52" s="77">
        <v>0</v>
      </c>
      <c r="BU52" s="77">
        <v>0</v>
      </c>
      <c r="BV52" s="77">
        <v>1756.5126969134301</v>
      </c>
      <c r="BW52" s="77">
        <v>0</v>
      </c>
    </row>
    <row r="53" spans="12:75" x14ac:dyDescent="0.25"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  <c r="T53" s="77">
        <v>0</v>
      </c>
      <c r="U53" s="77">
        <v>0</v>
      </c>
      <c r="V53" s="77">
        <v>0</v>
      </c>
      <c r="W53" s="77">
        <v>0</v>
      </c>
      <c r="X53" s="77">
        <v>0</v>
      </c>
      <c r="Y53" s="77">
        <v>0</v>
      </c>
      <c r="Z53" s="77">
        <v>0</v>
      </c>
      <c r="AA53" s="77">
        <v>0</v>
      </c>
      <c r="AB53" s="77">
        <v>0</v>
      </c>
      <c r="AC53" s="77">
        <v>0</v>
      </c>
      <c r="AD53" s="77">
        <v>0</v>
      </c>
      <c r="AE53" s="77">
        <v>0</v>
      </c>
      <c r="AF53" s="77">
        <v>0</v>
      </c>
      <c r="AG53" s="77">
        <v>0</v>
      </c>
      <c r="AH53" s="77">
        <v>0</v>
      </c>
      <c r="AI53" s="77">
        <v>0</v>
      </c>
      <c r="AJ53" s="77">
        <v>0</v>
      </c>
      <c r="AK53" s="77">
        <v>0</v>
      </c>
      <c r="AL53" s="77">
        <v>0</v>
      </c>
      <c r="AM53" s="77">
        <v>0</v>
      </c>
      <c r="AN53" s="77">
        <v>0</v>
      </c>
      <c r="AO53" s="77">
        <v>0</v>
      </c>
      <c r="AP53" s="77">
        <v>0</v>
      </c>
      <c r="AQ53" s="77">
        <v>0</v>
      </c>
      <c r="AR53" s="77">
        <v>7419.5968536336904</v>
      </c>
      <c r="AS53" s="77">
        <v>0</v>
      </c>
      <c r="AT53" s="77">
        <v>0</v>
      </c>
      <c r="AU53" s="77">
        <v>-14.8598935635474</v>
      </c>
      <c r="AV53" s="77">
        <v>0</v>
      </c>
      <c r="AW53" s="77">
        <v>0</v>
      </c>
      <c r="AX53" s="77">
        <v>7404.7369600701404</v>
      </c>
      <c r="AY53" s="77">
        <v>0</v>
      </c>
      <c r="AZ53" s="77">
        <v>8199.8732578214403</v>
      </c>
      <c r="BA53" s="77">
        <v>0</v>
      </c>
      <c r="BB53" s="77">
        <v>0</v>
      </c>
      <c r="BC53" s="77">
        <v>-7.6960457748204396</v>
      </c>
      <c r="BD53" s="77">
        <v>0</v>
      </c>
      <c r="BE53" s="77">
        <v>0</v>
      </c>
      <c r="BF53" s="77">
        <v>8192.1772120466103</v>
      </c>
      <c r="BG53" s="77">
        <v>0</v>
      </c>
      <c r="BH53" s="77">
        <v>12719.203700460001</v>
      </c>
      <c r="BI53" s="77">
        <v>0</v>
      </c>
      <c r="BJ53" s="77">
        <v>0</v>
      </c>
      <c r="BK53" s="77">
        <v>-0.27956587838047497</v>
      </c>
      <c r="BL53" s="77">
        <v>0</v>
      </c>
      <c r="BM53" s="77">
        <v>0</v>
      </c>
      <c r="BN53" s="77">
        <v>12718.924134581601</v>
      </c>
      <c r="BO53" s="77">
        <v>0</v>
      </c>
      <c r="BP53" s="77">
        <v>4512.8897521216904</v>
      </c>
      <c r="BQ53" s="77">
        <v>0</v>
      </c>
      <c r="BR53" s="77">
        <v>0</v>
      </c>
      <c r="BS53" s="77">
        <v>-72.898557721715704</v>
      </c>
      <c r="BT53" s="77">
        <v>0</v>
      </c>
      <c r="BU53" s="77">
        <v>0</v>
      </c>
      <c r="BV53" s="77">
        <v>4439.9911943999696</v>
      </c>
      <c r="BW53" s="77">
        <v>0</v>
      </c>
    </row>
    <row r="54" spans="12:75" x14ac:dyDescent="0.25"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W54" s="77">
        <v>0</v>
      </c>
      <c r="X54" s="77">
        <v>0</v>
      </c>
      <c r="Y54" s="77">
        <v>0</v>
      </c>
      <c r="Z54" s="77">
        <v>0</v>
      </c>
      <c r="AA54" s="77">
        <v>0</v>
      </c>
      <c r="AB54" s="77">
        <v>0</v>
      </c>
      <c r="AC54" s="77">
        <v>0</v>
      </c>
      <c r="AD54" s="77">
        <v>0</v>
      </c>
      <c r="AE54" s="77">
        <v>0</v>
      </c>
      <c r="AF54" s="77">
        <v>0</v>
      </c>
      <c r="AG54" s="77">
        <v>0</v>
      </c>
      <c r="AH54" s="77">
        <v>0</v>
      </c>
      <c r="AI54" s="77">
        <v>0</v>
      </c>
      <c r="AJ54" s="77">
        <v>0</v>
      </c>
      <c r="AK54" s="77">
        <v>0</v>
      </c>
      <c r="AL54" s="77">
        <v>0</v>
      </c>
      <c r="AM54" s="77">
        <v>0</v>
      </c>
      <c r="AN54" s="77">
        <v>0</v>
      </c>
      <c r="AO54" s="77">
        <v>0</v>
      </c>
      <c r="AP54" s="77">
        <v>0</v>
      </c>
      <c r="AQ54" s="77">
        <v>0</v>
      </c>
      <c r="AR54" s="77">
        <v>7419.5968536336904</v>
      </c>
      <c r="AS54" s="77">
        <v>0</v>
      </c>
      <c r="AT54" s="77">
        <v>0</v>
      </c>
      <c r="AU54" s="77">
        <v>-14.859893563548299</v>
      </c>
      <c r="AV54" s="77">
        <v>0</v>
      </c>
      <c r="AW54" s="77">
        <v>0</v>
      </c>
      <c r="AX54" s="77">
        <v>7404.7369600701404</v>
      </c>
      <c r="AY54" s="77">
        <v>0</v>
      </c>
      <c r="AZ54" s="77">
        <v>8199.87325781248</v>
      </c>
      <c r="BA54" s="77">
        <v>0</v>
      </c>
      <c r="BB54" s="77">
        <v>0</v>
      </c>
      <c r="BC54" s="77">
        <v>-7.6960457740751798</v>
      </c>
      <c r="BD54" s="77">
        <v>0</v>
      </c>
      <c r="BE54" s="77">
        <v>0</v>
      </c>
      <c r="BF54" s="77">
        <v>8192.1772120384103</v>
      </c>
      <c r="BG54" s="77">
        <v>0</v>
      </c>
      <c r="BH54" s="77">
        <v>12719.203700460001</v>
      </c>
      <c r="BI54" s="77">
        <v>0</v>
      </c>
      <c r="BJ54" s="77">
        <v>0</v>
      </c>
      <c r="BK54" s="77">
        <v>-0.27956587838165198</v>
      </c>
      <c r="BL54" s="77">
        <v>0</v>
      </c>
      <c r="BM54" s="77">
        <v>0</v>
      </c>
      <c r="BN54" s="77">
        <v>12718.924134581601</v>
      </c>
      <c r="BO54" s="77">
        <v>0</v>
      </c>
      <c r="BP54" s="77">
        <v>4512.8897521948702</v>
      </c>
      <c r="BQ54" s="77">
        <v>0</v>
      </c>
      <c r="BR54" s="77">
        <v>0</v>
      </c>
      <c r="BS54" s="77">
        <v>-72.898557720352201</v>
      </c>
      <c r="BT54" s="77">
        <v>0</v>
      </c>
      <c r="BU54" s="77">
        <v>0</v>
      </c>
      <c r="BV54" s="77">
        <v>4439.9911944745199</v>
      </c>
      <c r="BW54" s="77">
        <v>0</v>
      </c>
    </row>
    <row r="55" spans="12:75" x14ac:dyDescent="0.25"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W55" s="77">
        <v>0</v>
      </c>
      <c r="X55" s="77">
        <v>0</v>
      </c>
      <c r="Y55" s="77">
        <v>0</v>
      </c>
      <c r="Z55" s="77">
        <v>0</v>
      </c>
      <c r="AA55" s="77">
        <v>0</v>
      </c>
      <c r="AB55" s="77">
        <v>0</v>
      </c>
      <c r="AC55" s="77">
        <v>0</v>
      </c>
      <c r="AD55" s="77">
        <v>0</v>
      </c>
      <c r="AE55" s="77">
        <v>0</v>
      </c>
      <c r="AF55" s="77">
        <v>0</v>
      </c>
      <c r="AG55" s="77">
        <v>0</v>
      </c>
      <c r="AH55" s="77">
        <v>0</v>
      </c>
      <c r="AI55" s="77">
        <v>0</v>
      </c>
      <c r="AJ55" s="77">
        <v>0</v>
      </c>
      <c r="AK55" s="77">
        <v>0</v>
      </c>
      <c r="AL55" s="77">
        <v>0</v>
      </c>
      <c r="AM55" s="77">
        <v>0</v>
      </c>
      <c r="AN55" s="77">
        <v>0</v>
      </c>
      <c r="AO55" s="77">
        <v>0</v>
      </c>
      <c r="AP55" s="77">
        <v>0</v>
      </c>
      <c r="AQ55" s="77">
        <v>0</v>
      </c>
      <c r="AR55" s="77">
        <v>5051.5860191089096</v>
      </c>
      <c r="AS55" s="77">
        <v>0</v>
      </c>
      <c r="AT55" s="77">
        <v>0</v>
      </c>
      <c r="AU55" s="77">
        <v>-11.4757460832659</v>
      </c>
      <c r="AV55" s="77">
        <v>0</v>
      </c>
      <c r="AW55" s="77">
        <v>0</v>
      </c>
      <c r="AX55" s="77">
        <v>5040.1102730256398</v>
      </c>
      <c r="AY55" s="77">
        <v>0</v>
      </c>
      <c r="AZ55" s="77">
        <v>5423.1120309736798</v>
      </c>
      <c r="BA55" s="77">
        <v>0</v>
      </c>
      <c r="BB55" s="77">
        <v>0</v>
      </c>
      <c r="BC55" s="77">
        <v>-10.0478131651741</v>
      </c>
      <c r="BD55" s="77">
        <v>0</v>
      </c>
      <c r="BE55" s="77">
        <v>0</v>
      </c>
      <c r="BF55" s="77">
        <v>5413.06421780851</v>
      </c>
      <c r="BG55" s="77">
        <v>0</v>
      </c>
      <c r="BH55" s="77">
        <v>8541.3823394677802</v>
      </c>
      <c r="BI55" s="77">
        <v>0</v>
      </c>
      <c r="BJ55" s="77">
        <v>0</v>
      </c>
      <c r="BK55" s="77">
        <v>-1.23486940501304</v>
      </c>
      <c r="BL55" s="77">
        <v>0</v>
      </c>
      <c r="BM55" s="77">
        <v>0</v>
      </c>
      <c r="BN55" s="77">
        <v>8540.1474700627605</v>
      </c>
      <c r="BO55" s="77">
        <v>0</v>
      </c>
      <c r="BP55" s="77">
        <v>3354.2471190780898</v>
      </c>
      <c r="BQ55" s="77">
        <v>0</v>
      </c>
      <c r="BR55" s="77">
        <v>0</v>
      </c>
      <c r="BS55" s="77">
        <v>-54.146985189973101</v>
      </c>
      <c r="BT55" s="77">
        <v>0</v>
      </c>
      <c r="BU55" s="77">
        <v>0</v>
      </c>
      <c r="BV55" s="77">
        <v>3300.1001338881201</v>
      </c>
      <c r="BW55" s="77">
        <v>0</v>
      </c>
    </row>
    <row r="56" spans="12:75" x14ac:dyDescent="0.25">
      <c r="L56" s="77">
        <v>0</v>
      </c>
      <c r="M56" s="77">
        <v>0</v>
      </c>
      <c r="N56" s="77">
        <v>0</v>
      </c>
      <c r="O56" s="77">
        <v>0</v>
      </c>
      <c r="P56" s="77">
        <v>0</v>
      </c>
      <c r="Q56" s="77">
        <v>0</v>
      </c>
      <c r="R56" s="77">
        <v>0</v>
      </c>
      <c r="S56" s="77">
        <v>0</v>
      </c>
      <c r="T56" s="77">
        <v>0</v>
      </c>
      <c r="U56" s="77">
        <v>0</v>
      </c>
      <c r="V56" s="77">
        <v>0</v>
      </c>
      <c r="W56" s="77">
        <v>0</v>
      </c>
      <c r="X56" s="77">
        <v>0</v>
      </c>
      <c r="Y56" s="77">
        <v>0</v>
      </c>
      <c r="Z56" s="77">
        <v>0</v>
      </c>
      <c r="AA56" s="77">
        <v>0</v>
      </c>
      <c r="AB56" s="77">
        <v>0</v>
      </c>
      <c r="AC56" s="77">
        <v>0</v>
      </c>
      <c r="AD56" s="77">
        <v>0</v>
      </c>
      <c r="AE56" s="77">
        <v>0</v>
      </c>
      <c r="AF56" s="77">
        <v>0</v>
      </c>
      <c r="AG56" s="77">
        <v>0</v>
      </c>
      <c r="AH56" s="77">
        <v>0</v>
      </c>
      <c r="AI56" s="77">
        <v>0</v>
      </c>
      <c r="AJ56" s="77">
        <v>0</v>
      </c>
      <c r="AK56" s="77">
        <v>0</v>
      </c>
      <c r="AL56" s="77">
        <v>0</v>
      </c>
      <c r="AM56" s="77">
        <v>0</v>
      </c>
      <c r="AN56" s="77">
        <v>0</v>
      </c>
      <c r="AO56" s="77">
        <v>0</v>
      </c>
      <c r="AP56" s="77">
        <v>0</v>
      </c>
      <c r="AQ56" s="77">
        <v>0</v>
      </c>
      <c r="AR56" s="77">
        <v>0</v>
      </c>
      <c r="AS56" s="77">
        <v>0</v>
      </c>
      <c r="AT56" s="77">
        <v>0</v>
      </c>
      <c r="AU56" s="77">
        <v>0</v>
      </c>
      <c r="AV56" s="77">
        <v>0</v>
      </c>
      <c r="AW56" s="77">
        <v>0</v>
      </c>
      <c r="AX56" s="77">
        <v>0</v>
      </c>
      <c r="AY56" s="77">
        <v>0</v>
      </c>
      <c r="AZ56" s="77">
        <v>0</v>
      </c>
      <c r="BA56" s="77">
        <v>0</v>
      </c>
      <c r="BB56" s="77">
        <v>0</v>
      </c>
      <c r="BC56" s="77">
        <v>0</v>
      </c>
      <c r="BD56" s="77">
        <v>0</v>
      </c>
      <c r="BE56" s="77">
        <v>0</v>
      </c>
      <c r="BF56" s="77">
        <v>0</v>
      </c>
      <c r="BG56" s="77">
        <v>0</v>
      </c>
      <c r="BH56" s="77">
        <v>0</v>
      </c>
      <c r="BI56" s="77">
        <v>0</v>
      </c>
      <c r="BJ56" s="77">
        <v>0</v>
      </c>
      <c r="BK56" s="77">
        <v>0</v>
      </c>
      <c r="BL56" s="77">
        <v>0</v>
      </c>
      <c r="BM56" s="77">
        <v>0</v>
      </c>
      <c r="BN56" s="77">
        <v>0</v>
      </c>
      <c r="BO56" s="77">
        <v>0</v>
      </c>
      <c r="BP56" s="77">
        <v>0</v>
      </c>
      <c r="BQ56" s="77">
        <v>0</v>
      </c>
      <c r="BR56" s="77">
        <v>0</v>
      </c>
      <c r="BS56" s="77">
        <v>0</v>
      </c>
      <c r="BT56" s="77">
        <v>0</v>
      </c>
      <c r="BU56" s="77">
        <v>0</v>
      </c>
      <c r="BV56" s="77">
        <v>0</v>
      </c>
      <c r="BW56" s="77">
        <v>0</v>
      </c>
    </row>
    <row r="57" spans="12:75" x14ac:dyDescent="0.25">
      <c r="L57" s="77">
        <v>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  <c r="R57" s="77">
        <v>0</v>
      </c>
      <c r="S57" s="77">
        <v>0</v>
      </c>
      <c r="T57" s="77">
        <v>0</v>
      </c>
      <c r="U57" s="77">
        <v>0</v>
      </c>
      <c r="V57" s="77">
        <v>0</v>
      </c>
      <c r="W57" s="77">
        <v>0</v>
      </c>
      <c r="X57" s="77">
        <v>0</v>
      </c>
      <c r="Y57" s="77">
        <v>0</v>
      </c>
      <c r="Z57" s="77">
        <v>0</v>
      </c>
      <c r="AA57" s="77">
        <v>0</v>
      </c>
      <c r="AB57" s="77">
        <v>0</v>
      </c>
      <c r="AC57" s="77">
        <v>0</v>
      </c>
      <c r="AD57" s="77">
        <v>0</v>
      </c>
      <c r="AE57" s="77">
        <v>0</v>
      </c>
      <c r="AF57" s="77">
        <v>0</v>
      </c>
      <c r="AG57" s="77">
        <v>0</v>
      </c>
      <c r="AH57" s="77">
        <v>0</v>
      </c>
      <c r="AI57" s="77">
        <v>0</v>
      </c>
      <c r="AJ57" s="77">
        <v>0</v>
      </c>
      <c r="AK57" s="77">
        <v>0</v>
      </c>
      <c r="AL57" s="77">
        <v>0</v>
      </c>
      <c r="AM57" s="77">
        <v>0</v>
      </c>
      <c r="AN57" s="77">
        <v>0</v>
      </c>
      <c r="AO57" s="77">
        <v>0</v>
      </c>
      <c r="AP57" s="77">
        <v>0</v>
      </c>
      <c r="AQ57" s="77">
        <v>0</v>
      </c>
      <c r="AR57" s="77">
        <v>0</v>
      </c>
      <c r="AS57" s="77">
        <v>0</v>
      </c>
      <c r="AT57" s="77">
        <v>0</v>
      </c>
      <c r="AU57" s="77">
        <v>0</v>
      </c>
      <c r="AV57" s="77">
        <v>0</v>
      </c>
      <c r="AW57" s="77">
        <v>0</v>
      </c>
      <c r="AX57" s="77">
        <v>0</v>
      </c>
      <c r="AY57" s="77">
        <v>0</v>
      </c>
      <c r="AZ57" s="77">
        <v>0</v>
      </c>
      <c r="BA57" s="77">
        <v>0</v>
      </c>
      <c r="BB57" s="77">
        <v>0</v>
      </c>
      <c r="BC57" s="77">
        <v>0</v>
      </c>
      <c r="BD57" s="77">
        <v>0</v>
      </c>
      <c r="BE57" s="77">
        <v>0</v>
      </c>
      <c r="BF57" s="77">
        <v>0</v>
      </c>
      <c r="BG57" s="77">
        <v>0</v>
      </c>
      <c r="BH57" s="77">
        <v>0</v>
      </c>
      <c r="BI57" s="77">
        <v>0</v>
      </c>
      <c r="BJ57" s="77">
        <v>0</v>
      </c>
      <c r="BK57" s="77">
        <v>0</v>
      </c>
      <c r="BL57" s="77">
        <v>0</v>
      </c>
      <c r="BM57" s="77">
        <v>0</v>
      </c>
      <c r="BN57" s="77">
        <v>0</v>
      </c>
      <c r="BO57" s="77">
        <v>0</v>
      </c>
      <c r="BP57" s="77">
        <v>0</v>
      </c>
      <c r="BQ57" s="77">
        <v>0</v>
      </c>
      <c r="BR57" s="77">
        <v>0</v>
      </c>
      <c r="BS57" s="77">
        <v>0</v>
      </c>
      <c r="BT57" s="77">
        <v>0</v>
      </c>
      <c r="BU57" s="77">
        <v>0</v>
      </c>
      <c r="BV57" s="77">
        <v>0</v>
      </c>
      <c r="BW57" s="77">
        <v>0</v>
      </c>
    </row>
    <row r="58" spans="12:75" x14ac:dyDescent="0.25">
      <c r="L58" s="77">
        <v>10774.8454711715</v>
      </c>
      <c r="M58" s="77">
        <v>0</v>
      </c>
      <c r="N58" s="77">
        <v>0</v>
      </c>
      <c r="O58" s="77">
        <v>-3.3321535255054299E-8</v>
      </c>
      <c r="P58" s="77">
        <v>0</v>
      </c>
      <c r="Q58" s="77">
        <v>0</v>
      </c>
      <c r="R58" s="77">
        <v>10774.8454711382</v>
      </c>
      <c r="S58" s="77">
        <v>0</v>
      </c>
      <c r="T58" s="77">
        <v>10297.2869795392</v>
      </c>
      <c r="U58" s="77">
        <v>0</v>
      </c>
      <c r="V58" s="77">
        <v>0</v>
      </c>
      <c r="W58" s="77">
        <v>-3.2152027637429702E-8</v>
      </c>
      <c r="X58" s="77">
        <v>0</v>
      </c>
      <c r="Y58" s="77">
        <v>0</v>
      </c>
      <c r="Z58" s="77">
        <v>10297.2869795071</v>
      </c>
      <c r="AA58" s="77">
        <v>0</v>
      </c>
      <c r="AB58" s="77">
        <v>12627.600086099001</v>
      </c>
      <c r="AC58" s="77">
        <v>0</v>
      </c>
      <c r="AD58" s="77">
        <v>0</v>
      </c>
      <c r="AE58" s="77">
        <v>-1.7654654047082601E-8</v>
      </c>
      <c r="AF58" s="77">
        <v>0</v>
      </c>
      <c r="AG58" s="77">
        <v>0</v>
      </c>
      <c r="AH58" s="77">
        <v>12627.6000860813</v>
      </c>
      <c r="AI58" s="77">
        <v>0</v>
      </c>
      <c r="AJ58" s="77">
        <v>10452.0465658223</v>
      </c>
      <c r="AK58" s="77">
        <v>0</v>
      </c>
      <c r="AL58" s="77">
        <v>0</v>
      </c>
      <c r="AM58" s="77">
        <v>-3.86471271082217E-8</v>
      </c>
      <c r="AN58" s="77">
        <v>0</v>
      </c>
      <c r="AO58" s="77">
        <v>0</v>
      </c>
      <c r="AP58" s="77">
        <v>10452.046565783599</v>
      </c>
      <c r="AQ58" s="77">
        <v>0</v>
      </c>
      <c r="AR58" s="77">
        <v>27738.482542911501</v>
      </c>
      <c r="AS58" s="77">
        <v>0</v>
      </c>
      <c r="AT58" s="77">
        <v>0</v>
      </c>
      <c r="AU58" s="77">
        <v>-38.706694778975702</v>
      </c>
      <c r="AV58" s="77">
        <v>0</v>
      </c>
      <c r="AW58" s="77">
        <v>0</v>
      </c>
      <c r="AX58" s="77">
        <v>27699.7758481325</v>
      </c>
      <c r="AY58" s="77">
        <v>0</v>
      </c>
      <c r="AZ58" s="77">
        <v>32200.9277996044</v>
      </c>
      <c r="BA58" s="77">
        <v>0</v>
      </c>
      <c r="BB58" s="77">
        <v>0</v>
      </c>
      <c r="BC58" s="77">
        <v>-27.439661581450601</v>
      </c>
      <c r="BD58" s="77">
        <v>0</v>
      </c>
      <c r="BE58" s="77">
        <v>0</v>
      </c>
      <c r="BF58" s="77">
        <v>32173.488138023</v>
      </c>
      <c r="BG58" s="77">
        <v>0</v>
      </c>
      <c r="BH58" s="77">
        <v>46345.311932363402</v>
      </c>
      <c r="BI58" s="77">
        <v>0</v>
      </c>
      <c r="BJ58" s="77">
        <v>0</v>
      </c>
      <c r="BK58" s="77">
        <v>-5.3886162845406904</v>
      </c>
      <c r="BL58" s="77">
        <v>0</v>
      </c>
      <c r="BM58" s="77">
        <v>0</v>
      </c>
      <c r="BN58" s="77">
        <v>46339.923316078901</v>
      </c>
      <c r="BO58" s="77">
        <v>0</v>
      </c>
      <c r="BP58" s="77">
        <v>25823.9460036089</v>
      </c>
      <c r="BQ58" s="77">
        <v>0</v>
      </c>
      <c r="BR58" s="77">
        <v>0</v>
      </c>
      <c r="BS58" s="77">
        <v>-220.13826887872301</v>
      </c>
      <c r="BT58" s="77">
        <v>0</v>
      </c>
      <c r="BU58" s="77">
        <v>0</v>
      </c>
      <c r="BV58" s="77">
        <v>25603.807734730199</v>
      </c>
      <c r="BW58" s="77">
        <v>0</v>
      </c>
    </row>
    <row r="59" spans="12:75" x14ac:dyDescent="0.25">
      <c r="L59" s="77">
        <v>10774.8454711715</v>
      </c>
      <c r="M59" s="77">
        <v>0</v>
      </c>
      <c r="N59" s="77">
        <v>0</v>
      </c>
      <c r="O59" s="77">
        <v>-3.3459674660532497E-8</v>
      </c>
      <c r="P59" s="77">
        <v>0</v>
      </c>
      <c r="Q59" s="77">
        <v>0</v>
      </c>
      <c r="R59" s="77">
        <v>10774.845471138</v>
      </c>
      <c r="S59" s="77">
        <v>0</v>
      </c>
      <c r="T59" s="77">
        <v>10297.2869795392</v>
      </c>
      <c r="U59" s="77">
        <v>0</v>
      </c>
      <c r="V59" s="77">
        <v>0</v>
      </c>
      <c r="W59" s="77">
        <v>-3.2164469380911798E-8</v>
      </c>
      <c r="X59" s="77">
        <v>0</v>
      </c>
      <c r="Y59" s="77">
        <v>0</v>
      </c>
      <c r="Z59" s="77">
        <v>10297.286979507</v>
      </c>
      <c r="AA59" s="77">
        <v>0</v>
      </c>
      <c r="AB59" s="77">
        <v>12627.600086099001</v>
      </c>
      <c r="AC59" s="77">
        <v>0</v>
      </c>
      <c r="AD59" s="77">
        <v>0</v>
      </c>
      <c r="AE59" s="77">
        <v>-1.7952721361529999E-8</v>
      </c>
      <c r="AF59" s="77">
        <v>0</v>
      </c>
      <c r="AG59" s="77">
        <v>0</v>
      </c>
      <c r="AH59" s="77">
        <v>12627.6000860811</v>
      </c>
      <c r="AI59" s="77">
        <v>0</v>
      </c>
      <c r="AJ59" s="77">
        <v>10452.0465658223</v>
      </c>
      <c r="AK59" s="77">
        <v>0</v>
      </c>
      <c r="AL59" s="77">
        <v>0</v>
      </c>
      <c r="AM59" s="77">
        <v>-3.8685844265204497E-8</v>
      </c>
      <c r="AN59" s="77">
        <v>0</v>
      </c>
      <c r="AO59" s="77">
        <v>0</v>
      </c>
      <c r="AP59" s="77">
        <v>10452.046565783599</v>
      </c>
      <c r="AQ59" s="77">
        <v>0</v>
      </c>
      <c r="AR59" s="77">
        <v>27738.482542911399</v>
      </c>
      <c r="AS59" s="77">
        <v>0</v>
      </c>
      <c r="AT59" s="77">
        <v>0</v>
      </c>
      <c r="AU59" s="77">
        <v>-38.706694778191199</v>
      </c>
      <c r="AV59" s="77">
        <v>0</v>
      </c>
      <c r="AW59" s="77">
        <v>0</v>
      </c>
      <c r="AX59" s="77">
        <v>27699.7758481333</v>
      </c>
      <c r="AY59" s="77">
        <v>0</v>
      </c>
      <c r="AZ59" s="77">
        <v>32200.927799613601</v>
      </c>
      <c r="BA59" s="77">
        <v>0</v>
      </c>
      <c r="BB59" s="77">
        <v>0</v>
      </c>
      <c r="BC59" s="77">
        <v>-27.439661582199999</v>
      </c>
      <c r="BD59" s="77">
        <v>0</v>
      </c>
      <c r="BE59" s="77">
        <v>0</v>
      </c>
      <c r="BF59" s="77">
        <v>32173.4881380314</v>
      </c>
      <c r="BG59" s="77">
        <v>0</v>
      </c>
      <c r="BH59" s="77">
        <v>46345.311932363402</v>
      </c>
      <c r="BI59" s="77">
        <v>0</v>
      </c>
      <c r="BJ59" s="77">
        <v>0</v>
      </c>
      <c r="BK59" s="77">
        <v>-5.3886162845406096</v>
      </c>
      <c r="BL59" s="77">
        <v>0</v>
      </c>
      <c r="BM59" s="77">
        <v>0</v>
      </c>
      <c r="BN59" s="77">
        <v>46339.923316078901</v>
      </c>
      <c r="BO59" s="77">
        <v>0</v>
      </c>
      <c r="BP59" s="77">
        <v>25823.946003608999</v>
      </c>
      <c r="BQ59" s="77">
        <v>0</v>
      </c>
      <c r="BR59" s="77">
        <v>0</v>
      </c>
      <c r="BS59" s="77">
        <v>-220.13826887898799</v>
      </c>
      <c r="BT59" s="77">
        <v>0</v>
      </c>
      <c r="BU59" s="77">
        <v>0</v>
      </c>
      <c r="BV59" s="77">
        <v>25603.807734729999</v>
      </c>
      <c r="BW59" s="77">
        <v>0</v>
      </c>
    </row>
    <row r="60" spans="12:75" x14ac:dyDescent="0.25">
      <c r="L60" s="77">
        <v>10774.8454711715</v>
      </c>
      <c r="M60" s="77">
        <v>0</v>
      </c>
      <c r="N60" s="77">
        <v>0</v>
      </c>
      <c r="O60" s="77">
        <v>-3.3442883199714801E-8</v>
      </c>
      <c r="P60" s="77">
        <v>0</v>
      </c>
      <c r="Q60" s="77">
        <v>0</v>
      </c>
      <c r="R60" s="77">
        <v>10774.845471138</v>
      </c>
      <c r="S60" s="77">
        <v>0</v>
      </c>
      <c r="T60" s="77">
        <v>10297.2869795392</v>
      </c>
      <c r="U60" s="77">
        <v>0</v>
      </c>
      <c r="V60" s="77">
        <v>0</v>
      </c>
      <c r="W60" s="77">
        <v>-3.2152487492502101E-8</v>
      </c>
      <c r="X60" s="77">
        <v>0</v>
      </c>
      <c r="Y60" s="77">
        <v>0</v>
      </c>
      <c r="Z60" s="77">
        <v>10297.286979507</v>
      </c>
      <c r="AA60" s="77">
        <v>0</v>
      </c>
      <c r="AB60" s="77">
        <v>12627.600086099499</v>
      </c>
      <c r="AC60" s="77">
        <v>0</v>
      </c>
      <c r="AD60" s="77">
        <v>0</v>
      </c>
      <c r="AE60" s="77">
        <v>-1.7636813771066901E-8</v>
      </c>
      <c r="AF60" s="77">
        <v>0</v>
      </c>
      <c r="AG60" s="77">
        <v>0</v>
      </c>
      <c r="AH60" s="77">
        <v>12627.6000860818</v>
      </c>
      <c r="AI60" s="77">
        <v>0</v>
      </c>
      <c r="AJ60" s="77">
        <v>10452.0465658222</v>
      </c>
      <c r="AK60" s="77">
        <v>0</v>
      </c>
      <c r="AL60" s="77">
        <v>0</v>
      </c>
      <c r="AM60" s="77">
        <v>-3.86785562559705E-8</v>
      </c>
      <c r="AN60" s="77">
        <v>0</v>
      </c>
      <c r="AO60" s="77">
        <v>0</v>
      </c>
      <c r="AP60" s="77">
        <v>10452.046565783499</v>
      </c>
      <c r="AQ60" s="77">
        <v>0</v>
      </c>
      <c r="AR60" s="77">
        <v>27738.482542910799</v>
      </c>
      <c r="AS60" s="77">
        <v>0</v>
      </c>
      <c r="AT60" s="77">
        <v>0</v>
      </c>
      <c r="AU60" s="77">
        <v>-38.706694758193102</v>
      </c>
      <c r="AV60" s="77">
        <v>0</v>
      </c>
      <c r="AW60" s="77">
        <v>0</v>
      </c>
      <c r="AX60" s="77">
        <v>27699.7758481526</v>
      </c>
      <c r="AY60" s="77">
        <v>0</v>
      </c>
      <c r="AZ60" s="77">
        <v>32200.927799613299</v>
      </c>
      <c r="BA60" s="77">
        <v>0</v>
      </c>
      <c r="BB60" s="77">
        <v>0</v>
      </c>
      <c r="BC60" s="77">
        <v>-27.4396615660931</v>
      </c>
      <c r="BD60" s="77">
        <v>0</v>
      </c>
      <c r="BE60" s="77">
        <v>0</v>
      </c>
      <c r="BF60" s="77">
        <v>32173.4881380472</v>
      </c>
      <c r="BG60" s="77">
        <v>0</v>
      </c>
      <c r="BH60" s="77">
        <v>46345.311932363104</v>
      </c>
      <c r="BI60" s="77">
        <v>0</v>
      </c>
      <c r="BJ60" s="77">
        <v>0</v>
      </c>
      <c r="BK60" s="77">
        <v>-5.3886162638732902</v>
      </c>
      <c r="BL60" s="77">
        <v>0</v>
      </c>
      <c r="BM60" s="77">
        <v>0</v>
      </c>
      <c r="BN60" s="77">
        <v>46339.923316099201</v>
      </c>
      <c r="BO60" s="77">
        <v>0</v>
      </c>
      <c r="BP60" s="77">
        <v>25823.946003609999</v>
      </c>
      <c r="BQ60" s="77">
        <v>0</v>
      </c>
      <c r="BR60" s="77">
        <v>0</v>
      </c>
      <c r="BS60" s="77">
        <v>-220.138268870437</v>
      </c>
      <c r="BT60" s="77">
        <v>0</v>
      </c>
      <c r="BU60" s="77">
        <v>0</v>
      </c>
      <c r="BV60" s="77">
        <v>25603.807734739599</v>
      </c>
      <c r="BW60" s="77">
        <v>0</v>
      </c>
    </row>
    <row r="61" spans="12:75" x14ac:dyDescent="0.25">
      <c r="L61" s="77">
        <v>10774.8454711714</v>
      </c>
      <c r="M61" s="77">
        <v>0</v>
      </c>
      <c r="N61" s="77">
        <v>0</v>
      </c>
      <c r="O61" s="77">
        <v>-3.3442003681641499E-8</v>
      </c>
      <c r="P61" s="77">
        <v>0</v>
      </c>
      <c r="Q61" s="77">
        <v>0</v>
      </c>
      <c r="R61" s="77">
        <v>10774.8454711379</v>
      </c>
      <c r="S61" s="77">
        <v>0</v>
      </c>
      <c r="T61" s="77">
        <v>10297.2869795392</v>
      </c>
      <c r="U61" s="77">
        <v>0</v>
      </c>
      <c r="V61" s="77">
        <v>0</v>
      </c>
      <c r="W61" s="77">
        <v>-3.21511518313239E-8</v>
      </c>
      <c r="X61" s="77">
        <v>0</v>
      </c>
      <c r="Y61" s="77">
        <v>0</v>
      </c>
      <c r="Z61" s="77">
        <v>10297.286979507</v>
      </c>
      <c r="AA61" s="77">
        <v>0</v>
      </c>
      <c r="AB61" s="77">
        <v>12627.600086099599</v>
      </c>
      <c r="AC61" s="77">
        <v>0</v>
      </c>
      <c r="AD61" s="77">
        <v>0</v>
      </c>
      <c r="AE61" s="77">
        <v>-1.7640115291275901E-8</v>
      </c>
      <c r="AF61" s="77">
        <v>0</v>
      </c>
      <c r="AG61" s="77">
        <v>0</v>
      </c>
      <c r="AH61" s="77">
        <v>12627.600086082</v>
      </c>
      <c r="AI61" s="77">
        <v>0</v>
      </c>
      <c r="AJ61" s="77">
        <v>10452.0465658221</v>
      </c>
      <c r="AK61" s="77">
        <v>0</v>
      </c>
      <c r="AL61" s="77">
        <v>0</v>
      </c>
      <c r="AM61" s="77">
        <v>-3.8679231123198602E-8</v>
      </c>
      <c r="AN61" s="77">
        <v>0</v>
      </c>
      <c r="AO61" s="77">
        <v>0</v>
      </c>
      <c r="AP61" s="77">
        <v>10452.046565783399</v>
      </c>
      <c r="AQ61" s="77">
        <v>0</v>
      </c>
      <c r="AR61" s="77">
        <v>27738.482542910599</v>
      </c>
      <c r="AS61" s="77">
        <v>0</v>
      </c>
      <c r="AT61" s="77">
        <v>0</v>
      </c>
      <c r="AU61" s="77">
        <v>-38.706694759758498</v>
      </c>
      <c r="AV61" s="77">
        <v>0</v>
      </c>
      <c r="AW61" s="77">
        <v>0</v>
      </c>
      <c r="AX61" s="77">
        <v>27699.775848150799</v>
      </c>
      <c r="AY61" s="77">
        <v>0</v>
      </c>
      <c r="AZ61" s="77">
        <v>32200.927799613099</v>
      </c>
      <c r="BA61" s="77">
        <v>0</v>
      </c>
      <c r="BB61" s="77">
        <v>0</v>
      </c>
      <c r="BC61" s="77">
        <v>-27.439661566113202</v>
      </c>
      <c r="BD61" s="77">
        <v>0</v>
      </c>
      <c r="BE61" s="77">
        <v>0</v>
      </c>
      <c r="BF61" s="77">
        <v>32173.488138047</v>
      </c>
      <c r="BG61" s="77">
        <v>0</v>
      </c>
      <c r="BH61" s="77">
        <v>46345.3119323629</v>
      </c>
      <c r="BI61" s="77">
        <v>0</v>
      </c>
      <c r="BJ61" s="77">
        <v>0</v>
      </c>
      <c r="BK61" s="77">
        <v>-5.3886162647987801</v>
      </c>
      <c r="BL61" s="77">
        <v>0</v>
      </c>
      <c r="BM61" s="77">
        <v>0</v>
      </c>
      <c r="BN61" s="77">
        <v>46339.923316098102</v>
      </c>
      <c r="BO61" s="77">
        <v>0</v>
      </c>
      <c r="BP61" s="77">
        <v>25823.946003610399</v>
      </c>
      <c r="BQ61" s="77">
        <v>0</v>
      </c>
      <c r="BR61" s="77">
        <v>0</v>
      </c>
      <c r="BS61" s="77">
        <v>-220.138268882315</v>
      </c>
      <c r="BT61" s="77">
        <v>0</v>
      </c>
      <c r="BU61" s="77">
        <v>0</v>
      </c>
      <c r="BV61" s="77">
        <v>25603.807734728001</v>
      </c>
      <c r="BW61" s="77">
        <v>0</v>
      </c>
    </row>
    <row r="62" spans="12:75" x14ac:dyDescent="0.25">
      <c r="L62" s="77">
        <v>10774.8454711713</v>
      </c>
      <c r="M62" s="77">
        <v>0</v>
      </c>
      <c r="N62" s="77">
        <v>0</v>
      </c>
      <c r="O62" s="77">
        <v>-3.3440803747083597E-8</v>
      </c>
      <c r="P62" s="77">
        <v>0</v>
      </c>
      <c r="Q62" s="77">
        <v>0</v>
      </c>
      <c r="R62" s="77">
        <v>10774.8454711379</v>
      </c>
      <c r="S62" s="77">
        <v>0</v>
      </c>
      <c r="T62" s="77">
        <v>10297.2869795391</v>
      </c>
      <c r="U62" s="77">
        <v>0</v>
      </c>
      <c r="V62" s="77">
        <v>0</v>
      </c>
      <c r="W62" s="77">
        <v>-3.2143679083991E-8</v>
      </c>
      <c r="X62" s="77">
        <v>0</v>
      </c>
      <c r="Y62" s="77">
        <v>0</v>
      </c>
      <c r="Z62" s="77">
        <v>10297.286979507</v>
      </c>
      <c r="AA62" s="77">
        <v>0</v>
      </c>
      <c r="AB62" s="77">
        <v>12627.600086099799</v>
      </c>
      <c r="AC62" s="77">
        <v>0</v>
      </c>
      <c r="AD62" s="77">
        <v>0</v>
      </c>
      <c r="AE62" s="77">
        <v>-1.7642565669958901E-8</v>
      </c>
      <c r="AF62" s="77">
        <v>0</v>
      </c>
      <c r="AG62" s="77">
        <v>0</v>
      </c>
      <c r="AH62" s="77">
        <v>12627.6000860821</v>
      </c>
      <c r="AI62" s="77">
        <v>0</v>
      </c>
      <c r="AJ62" s="77">
        <v>10452.046565822</v>
      </c>
      <c r="AK62" s="77">
        <v>0</v>
      </c>
      <c r="AL62" s="77">
        <v>0</v>
      </c>
      <c r="AM62" s="77">
        <v>-3.8678348596683601E-8</v>
      </c>
      <c r="AN62" s="77">
        <v>0</v>
      </c>
      <c r="AO62" s="77">
        <v>0</v>
      </c>
      <c r="AP62" s="77">
        <v>10452.046565783399</v>
      </c>
      <c r="AQ62" s="77">
        <v>0</v>
      </c>
      <c r="AR62" s="77">
        <v>27738.482542910398</v>
      </c>
      <c r="AS62" s="77">
        <v>0</v>
      </c>
      <c r="AT62" s="77">
        <v>0</v>
      </c>
      <c r="AU62" s="77">
        <v>-38.706694781392301</v>
      </c>
      <c r="AV62" s="77">
        <v>0</v>
      </c>
      <c r="AW62" s="77">
        <v>0</v>
      </c>
      <c r="AX62" s="77">
        <v>27699.775848129</v>
      </c>
      <c r="AY62" s="77">
        <v>0</v>
      </c>
      <c r="AZ62" s="77">
        <v>32200.927799613</v>
      </c>
      <c r="BA62" s="77">
        <v>0</v>
      </c>
      <c r="BB62" s="77">
        <v>0</v>
      </c>
      <c r="BC62" s="77">
        <v>-27.4396615823532</v>
      </c>
      <c r="BD62" s="77">
        <v>0</v>
      </c>
      <c r="BE62" s="77">
        <v>0</v>
      </c>
      <c r="BF62" s="77">
        <v>32173.4881380306</v>
      </c>
      <c r="BG62" s="77">
        <v>0</v>
      </c>
      <c r="BH62" s="77">
        <v>46345.311932362798</v>
      </c>
      <c r="BI62" s="77">
        <v>0</v>
      </c>
      <c r="BJ62" s="77">
        <v>0</v>
      </c>
      <c r="BK62" s="77">
        <v>-5.3886162864411</v>
      </c>
      <c r="BL62" s="77">
        <v>0</v>
      </c>
      <c r="BM62" s="77">
        <v>0</v>
      </c>
      <c r="BN62" s="77">
        <v>46339.923316076303</v>
      </c>
      <c r="BO62" s="77">
        <v>0</v>
      </c>
      <c r="BP62" s="77">
        <v>25823.946003610799</v>
      </c>
      <c r="BQ62" s="77">
        <v>0</v>
      </c>
      <c r="BR62" s="77">
        <v>0</v>
      </c>
      <c r="BS62" s="77">
        <v>-220.13827113161901</v>
      </c>
      <c r="BT62" s="77">
        <v>0</v>
      </c>
      <c r="BU62" s="77">
        <v>0</v>
      </c>
      <c r="BV62" s="77">
        <v>25603.807732479199</v>
      </c>
      <c r="BW62" s="77">
        <v>0</v>
      </c>
    </row>
    <row r="63" spans="12:75" x14ac:dyDescent="0.25">
      <c r="O63" s="36"/>
      <c r="W63" s="36"/>
      <c r="AE63" s="36"/>
      <c r="AM63" s="36"/>
    </row>
  </sheetData>
  <mergeCells count="8">
    <mergeCell ref="BH3:BO3"/>
    <mergeCell ref="BP3:BW3"/>
    <mergeCell ref="L3:S3"/>
    <mergeCell ref="T3:AA3"/>
    <mergeCell ref="AB3:AI3"/>
    <mergeCell ref="AJ3:AQ3"/>
    <mergeCell ref="AR3:AY3"/>
    <mergeCell ref="AZ3:BG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A790-8D0F-45E0-A7E9-5A55F763EF0B}">
  <dimension ref="B1:BW63"/>
  <sheetViews>
    <sheetView zoomScaleNormal="100" workbookViewId="0">
      <selection activeCell="C3" sqref="C3"/>
    </sheetView>
  </sheetViews>
  <sheetFormatPr defaultRowHeight="15" x14ac:dyDescent="0.25"/>
  <cols>
    <col min="3" max="3" width="13.42578125" bestFit="1" customWidth="1"/>
    <col min="4" max="4" width="12.85546875" customWidth="1"/>
    <col min="5" max="6" width="13.28515625" bestFit="1" customWidth="1"/>
    <col min="7" max="8" width="13.42578125" bestFit="1" customWidth="1"/>
    <col min="9" max="9" width="11.140625" customWidth="1"/>
    <col min="10" max="10" width="13.28515625" bestFit="1" customWidth="1"/>
    <col min="12" max="43" width="9.140625" customWidth="1"/>
    <col min="44" max="44" width="9.28515625" bestFit="1" customWidth="1"/>
    <col min="45" max="45" width="10.28515625" bestFit="1" customWidth="1"/>
    <col min="46" max="75" width="9.28515625" bestFit="1" customWidth="1"/>
  </cols>
  <sheetData>
    <row r="1" spans="2:75" x14ac:dyDescent="0.25">
      <c r="L1" s="51">
        <v>1</v>
      </c>
      <c r="M1" s="52">
        <v>2</v>
      </c>
      <c r="N1" s="52">
        <v>3</v>
      </c>
      <c r="O1" s="52">
        <v>4</v>
      </c>
      <c r="P1" s="52">
        <v>5</v>
      </c>
      <c r="Q1" s="52">
        <v>6</v>
      </c>
      <c r="R1" s="52">
        <v>7</v>
      </c>
      <c r="S1" s="53">
        <v>8</v>
      </c>
      <c r="T1" s="51">
        <v>21.5</v>
      </c>
      <c r="U1" s="52">
        <v>21.5</v>
      </c>
      <c r="V1" s="52">
        <v>21.5</v>
      </c>
      <c r="W1" s="52">
        <v>21.5</v>
      </c>
      <c r="X1" s="52">
        <v>21.5</v>
      </c>
      <c r="Y1" s="52">
        <v>21.5</v>
      </c>
      <c r="Z1" s="52">
        <v>21.5</v>
      </c>
      <c r="AA1" s="53">
        <v>21.5</v>
      </c>
      <c r="AB1" s="51">
        <v>21.5</v>
      </c>
      <c r="AC1" s="52">
        <v>21.5</v>
      </c>
      <c r="AD1" s="52">
        <v>21.5</v>
      </c>
      <c r="AE1" s="52">
        <v>21.5</v>
      </c>
      <c r="AF1" s="52">
        <v>21.5</v>
      </c>
      <c r="AG1" s="52">
        <v>21.5</v>
      </c>
      <c r="AH1" s="52">
        <v>21.5</v>
      </c>
      <c r="AI1" s="53">
        <v>21.5</v>
      </c>
      <c r="AJ1" s="51">
        <v>21.5</v>
      </c>
      <c r="AK1" s="52">
        <v>21.5</v>
      </c>
      <c r="AL1" s="52">
        <v>21.5</v>
      </c>
      <c r="AM1" s="52">
        <v>21.5</v>
      </c>
      <c r="AN1" s="52">
        <v>21.5</v>
      </c>
      <c r="AO1" s="52">
        <v>21.5</v>
      </c>
      <c r="AP1" s="52">
        <v>21.5</v>
      </c>
      <c r="AQ1" s="53">
        <v>21.5</v>
      </c>
      <c r="AR1" s="51">
        <v>21.5</v>
      </c>
      <c r="AS1" s="52">
        <v>21.5</v>
      </c>
      <c r="AT1" s="52">
        <v>21.5</v>
      </c>
      <c r="AU1" s="52">
        <v>21.5</v>
      </c>
      <c r="AV1" s="52">
        <v>21.5</v>
      </c>
      <c r="AW1" s="52">
        <v>21.5</v>
      </c>
      <c r="AX1" s="52">
        <v>21.5</v>
      </c>
      <c r="AY1" s="53">
        <v>21.5</v>
      </c>
      <c r="AZ1" s="51">
        <v>21.5</v>
      </c>
      <c r="BA1" s="52">
        <v>21.5</v>
      </c>
      <c r="BB1" s="52">
        <v>21.5</v>
      </c>
      <c r="BC1" s="52">
        <v>21.5</v>
      </c>
      <c r="BD1" s="52">
        <v>21.5</v>
      </c>
      <c r="BE1" s="52">
        <v>21.5</v>
      </c>
      <c r="BF1" s="52">
        <v>21.5</v>
      </c>
      <c r="BG1" s="53">
        <v>21.5</v>
      </c>
      <c r="BH1" s="51">
        <v>21.5</v>
      </c>
      <c r="BI1" s="52">
        <v>21.5</v>
      </c>
      <c r="BJ1" s="52">
        <v>21.5</v>
      </c>
      <c r="BK1" s="52">
        <v>21.5</v>
      </c>
      <c r="BL1" s="52">
        <v>21.5</v>
      </c>
      <c r="BM1" s="52">
        <v>21.5</v>
      </c>
      <c r="BN1" s="52">
        <v>21.5</v>
      </c>
      <c r="BO1" s="53">
        <v>21.5</v>
      </c>
      <c r="BP1" s="51">
        <v>21.5</v>
      </c>
      <c r="BQ1" s="52">
        <v>21.5</v>
      </c>
      <c r="BR1" s="52">
        <v>21.5</v>
      </c>
      <c r="BS1" s="52">
        <v>21.5</v>
      </c>
      <c r="BT1" s="52">
        <v>21.5</v>
      </c>
      <c r="BU1" s="52">
        <v>21.5</v>
      </c>
      <c r="BV1" s="52">
        <v>21.5</v>
      </c>
      <c r="BW1" s="53">
        <v>21.5</v>
      </c>
    </row>
    <row r="2" spans="2:75" ht="15.75" thickBot="1" x14ac:dyDescent="0.3">
      <c r="L2" s="56" t="s">
        <v>69</v>
      </c>
      <c r="M2" s="57" t="s">
        <v>68</v>
      </c>
      <c r="N2" s="57" t="s">
        <v>67</v>
      </c>
      <c r="O2" s="57" t="s">
        <v>71</v>
      </c>
      <c r="P2" s="57" t="s">
        <v>70</v>
      </c>
      <c r="Q2" s="57" t="s">
        <v>66</v>
      </c>
      <c r="R2" s="57" t="s">
        <v>65</v>
      </c>
      <c r="S2" s="58" t="s">
        <v>9</v>
      </c>
      <c r="T2" s="56" t="s">
        <v>69</v>
      </c>
      <c r="U2" s="57" t="s">
        <v>68</v>
      </c>
      <c r="V2" s="57" t="s">
        <v>67</v>
      </c>
      <c r="W2" s="57" t="s">
        <v>71</v>
      </c>
      <c r="X2" s="57" t="s">
        <v>70</v>
      </c>
      <c r="Y2" s="57" t="s">
        <v>66</v>
      </c>
      <c r="Z2" s="57" t="s">
        <v>65</v>
      </c>
      <c r="AA2" s="58" t="s">
        <v>9</v>
      </c>
      <c r="AB2" s="56" t="s">
        <v>69</v>
      </c>
      <c r="AC2" s="57" t="s">
        <v>68</v>
      </c>
      <c r="AD2" s="57" t="s">
        <v>67</v>
      </c>
      <c r="AE2" s="57" t="s">
        <v>71</v>
      </c>
      <c r="AF2" s="57" t="s">
        <v>70</v>
      </c>
      <c r="AG2" s="57" t="s">
        <v>66</v>
      </c>
      <c r="AH2" s="57" t="s">
        <v>65</v>
      </c>
      <c r="AI2" s="58" t="s">
        <v>9</v>
      </c>
      <c r="AJ2" s="56" t="s">
        <v>69</v>
      </c>
      <c r="AK2" s="57" t="s">
        <v>68</v>
      </c>
      <c r="AL2" s="57" t="s">
        <v>67</v>
      </c>
      <c r="AM2" s="57" t="s">
        <v>71</v>
      </c>
      <c r="AN2" s="57" t="s">
        <v>70</v>
      </c>
      <c r="AO2" s="57" t="s">
        <v>66</v>
      </c>
      <c r="AP2" s="57" t="s">
        <v>65</v>
      </c>
      <c r="AQ2" s="58" t="s">
        <v>9</v>
      </c>
      <c r="AR2" s="56" t="s">
        <v>69</v>
      </c>
      <c r="AS2" s="57" t="s">
        <v>68</v>
      </c>
      <c r="AT2" s="57" t="s">
        <v>67</v>
      </c>
      <c r="AU2" s="57" t="s">
        <v>71</v>
      </c>
      <c r="AV2" s="57" t="s">
        <v>70</v>
      </c>
      <c r="AW2" s="57" t="s">
        <v>66</v>
      </c>
      <c r="AX2" s="57" t="s">
        <v>65</v>
      </c>
      <c r="AY2" s="58" t="s">
        <v>9</v>
      </c>
      <c r="AZ2" s="56" t="s">
        <v>69</v>
      </c>
      <c r="BA2" s="57" t="s">
        <v>68</v>
      </c>
      <c r="BB2" s="57" t="s">
        <v>67</v>
      </c>
      <c r="BC2" s="57" t="s">
        <v>71</v>
      </c>
      <c r="BD2" s="57" t="s">
        <v>70</v>
      </c>
      <c r="BE2" s="57" t="s">
        <v>66</v>
      </c>
      <c r="BF2" s="57" t="s">
        <v>65</v>
      </c>
      <c r="BG2" s="58" t="s">
        <v>9</v>
      </c>
      <c r="BH2" s="56" t="s">
        <v>69</v>
      </c>
      <c r="BI2" s="57" t="s">
        <v>68</v>
      </c>
      <c r="BJ2" s="57" t="s">
        <v>67</v>
      </c>
      <c r="BK2" s="57" t="s">
        <v>71</v>
      </c>
      <c r="BL2" s="57" t="s">
        <v>70</v>
      </c>
      <c r="BM2" s="57" t="s">
        <v>66</v>
      </c>
      <c r="BN2" s="57" t="s">
        <v>65</v>
      </c>
      <c r="BO2" s="58" t="s">
        <v>9</v>
      </c>
      <c r="BP2" s="56" t="s">
        <v>69</v>
      </c>
      <c r="BQ2" s="57" t="s">
        <v>68</v>
      </c>
      <c r="BR2" s="57" t="s">
        <v>67</v>
      </c>
      <c r="BS2" s="57" t="s">
        <v>71</v>
      </c>
      <c r="BT2" s="57" t="s">
        <v>70</v>
      </c>
      <c r="BU2" s="57" t="s">
        <v>66</v>
      </c>
      <c r="BV2" s="57" t="s">
        <v>65</v>
      </c>
      <c r="BW2" s="58" t="s">
        <v>9</v>
      </c>
    </row>
    <row r="3" spans="2:75" x14ac:dyDescent="0.25">
      <c r="B3" t="s">
        <v>22</v>
      </c>
      <c r="C3" s="48"/>
      <c r="D3" s="48"/>
      <c r="E3" s="48"/>
      <c r="F3" s="48"/>
      <c r="G3" s="48"/>
      <c r="I3" s="48"/>
      <c r="L3" s="163" t="s">
        <v>56</v>
      </c>
      <c r="M3" s="163"/>
      <c r="N3" s="163"/>
      <c r="O3" s="163"/>
      <c r="P3" s="163"/>
      <c r="Q3" s="163"/>
      <c r="R3" s="163"/>
      <c r="S3" s="163"/>
      <c r="T3" s="164" t="s">
        <v>57</v>
      </c>
      <c r="U3" s="164"/>
      <c r="V3" s="164"/>
      <c r="W3" s="164"/>
      <c r="X3" s="164"/>
      <c r="Y3" s="164"/>
      <c r="Z3" s="164"/>
      <c r="AA3" s="164"/>
      <c r="AB3" s="163" t="s">
        <v>58</v>
      </c>
      <c r="AC3" s="163"/>
      <c r="AD3" s="163"/>
      <c r="AE3" s="163"/>
      <c r="AF3" s="163"/>
      <c r="AG3" s="163"/>
      <c r="AH3" s="163"/>
      <c r="AI3" s="163"/>
      <c r="AJ3" s="164" t="s">
        <v>59</v>
      </c>
      <c r="AK3" s="164"/>
      <c r="AL3" s="164"/>
      <c r="AM3" s="164"/>
      <c r="AN3" s="164"/>
      <c r="AO3" s="164"/>
      <c r="AP3" s="164"/>
      <c r="AQ3" s="164"/>
      <c r="AR3" s="163" t="s">
        <v>60</v>
      </c>
      <c r="AS3" s="163"/>
      <c r="AT3" s="163"/>
      <c r="AU3" s="163"/>
      <c r="AV3" s="163"/>
      <c r="AW3" s="163"/>
      <c r="AX3" s="163"/>
      <c r="AY3" s="163"/>
      <c r="AZ3" s="164" t="s">
        <v>61</v>
      </c>
      <c r="BA3" s="164"/>
      <c r="BB3" s="164"/>
      <c r="BC3" s="164"/>
      <c r="BD3" s="164"/>
      <c r="BE3" s="164"/>
      <c r="BF3" s="164"/>
      <c r="BG3" s="164"/>
      <c r="BH3" s="163" t="s">
        <v>62</v>
      </c>
      <c r="BI3" s="163"/>
      <c r="BJ3" s="163"/>
      <c r="BK3" s="163"/>
      <c r="BL3" s="163"/>
      <c r="BM3" s="163"/>
      <c r="BN3" s="163"/>
      <c r="BO3" s="163"/>
      <c r="BP3" s="164" t="s">
        <v>63</v>
      </c>
      <c r="BQ3" s="164"/>
      <c r="BR3" s="164"/>
      <c r="BS3" s="164"/>
      <c r="BT3" s="164"/>
      <c r="BU3" s="164"/>
      <c r="BV3" s="164"/>
      <c r="BW3" s="164"/>
    </row>
    <row r="4" spans="2:75" x14ac:dyDescent="0.25">
      <c r="B4" t="s">
        <v>21</v>
      </c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</row>
    <row r="5" spans="2:75" x14ac:dyDescent="0.25">
      <c r="C5" s="37"/>
      <c r="D5" s="37"/>
      <c r="E5" s="37"/>
      <c r="F5" s="37"/>
      <c r="G5" s="37"/>
      <c r="H5" s="37"/>
      <c r="I5" s="37"/>
      <c r="J5" s="3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</row>
    <row r="6" spans="2:75" x14ac:dyDescent="0.25">
      <c r="C6" s="37"/>
      <c r="D6" s="37"/>
      <c r="E6" s="37"/>
      <c r="F6" s="37"/>
      <c r="G6" s="37"/>
      <c r="H6" s="37"/>
      <c r="I6" s="37"/>
      <c r="J6" s="3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</row>
    <row r="7" spans="2:75" x14ac:dyDescent="0.25">
      <c r="C7" s="37"/>
      <c r="D7" s="37"/>
      <c r="E7" s="37"/>
      <c r="F7" s="37"/>
      <c r="G7" s="37"/>
      <c r="H7" s="37"/>
      <c r="I7" s="37"/>
      <c r="J7" s="3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</row>
    <row r="8" spans="2:75" x14ac:dyDescent="0.25">
      <c r="C8" s="37"/>
      <c r="D8" s="37"/>
      <c r="E8" s="37"/>
      <c r="F8" s="37"/>
      <c r="G8" s="37"/>
      <c r="H8" s="37"/>
      <c r="I8" s="37"/>
      <c r="J8" s="3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</row>
    <row r="9" spans="2:75" x14ac:dyDescent="0.25">
      <c r="C9" s="37"/>
      <c r="D9" s="37"/>
      <c r="E9" s="37"/>
      <c r="F9" s="37"/>
      <c r="G9" s="37"/>
      <c r="H9" s="37"/>
      <c r="I9" s="37"/>
      <c r="J9" s="3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</row>
    <row r="10" spans="2:75" x14ac:dyDescent="0.25">
      <c r="C10" s="37"/>
      <c r="D10" s="37"/>
      <c r="E10" s="37"/>
      <c r="F10" s="37"/>
      <c r="G10" s="37"/>
      <c r="H10" s="37"/>
      <c r="I10" s="37"/>
      <c r="J10" s="3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</row>
    <row r="11" spans="2:75" x14ac:dyDescent="0.25">
      <c r="C11" s="37"/>
      <c r="D11" s="37"/>
      <c r="E11" s="37"/>
      <c r="F11" s="37"/>
      <c r="G11" s="37"/>
      <c r="H11" s="37"/>
      <c r="I11" s="37"/>
      <c r="J11" s="3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</row>
    <row r="12" spans="2:75" x14ac:dyDescent="0.25">
      <c r="C12" s="37"/>
      <c r="D12" s="37"/>
      <c r="E12" s="37"/>
      <c r="F12" s="37"/>
      <c r="G12" s="37"/>
      <c r="H12" s="37"/>
      <c r="I12" s="37"/>
      <c r="J12" s="3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</row>
    <row r="13" spans="2:75" x14ac:dyDescent="0.25">
      <c r="C13" s="37"/>
      <c r="D13" s="37"/>
      <c r="E13" s="37"/>
      <c r="F13" s="37"/>
      <c r="G13" s="37"/>
      <c r="H13" s="37"/>
      <c r="I13" s="37"/>
      <c r="J13" s="3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</row>
    <row r="14" spans="2:75" x14ac:dyDescent="0.25">
      <c r="C14" s="79">
        <f>C7</f>
        <v>0</v>
      </c>
      <c r="D14" s="79">
        <f t="shared" ref="D14:J14" si="0">D7</f>
        <v>0</v>
      </c>
      <c r="E14" s="79">
        <f t="shared" si="0"/>
        <v>0</v>
      </c>
      <c r="F14" s="79">
        <f t="shared" si="0"/>
        <v>0</v>
      </c>
      <c r="G14" s="79">
        <f t="shared" si="0"/>
        <v>0</v>
      </c>
      <c r="H14" s="79">
        <f t="shared" si="0"/>
        <v>0</v>
      </c>
      <c r="I14" s="79">
        <f t="shared" si="0"/>
        <v>0</v>
      </c>
      <c r="J14" s="79">
        <f t="shared" si="0"/>
        <v>0</v>
      </c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</row>
    <row r="15" spans="2:75" x14ac:dyDescent="0.25"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</row>
    <row r="16" spans="2:75" ht="15.75" thickBot="1" x14ac:dyDescent="0.3"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</row>
    <row r="17" spans="3:75" x14ac:dyDescent="0.25">
      <c r="C17" s="66">
        <v>1</v>
      </c>
      <c r="D17" s="52" t="s">
        <v>73</v>
      </c>
      <c r="E17" s="53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</row>
    <row r="18" spans="3:75" x14ac:dyDescent="0.25">
      <c r="C18" s="67">
        <v>1.1000000000000001</v>
      </c>
      <c r="D18" s="64" t="s">
        <v>72</v>
      </c>
      <c r="E18" s="65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</row>
    <row r="19" spans="3:75" ht="15.75" thickBot="1" x14ac:dyDescent="0.3">
      <c r="C19" s="68">
        <v>1.1000000000000001</v>
      </c>
      <c r="D19" s="54" t="s">
        <v>80</v>
      </c>
      <c r="E19" s="55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</row>
    <row r="20" spans="3:75" x14ac:dyDescent="0.25"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</row>
    <row r="21" spans="3:75" x14ac:dyDescent="0.25"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</row>
    <row r="22" spans="3:75" x14ac:dyDescent="0.25">
      <c r="C22" t="s">
        <v>94</v>
      </c>
      <c r="D22" s="76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</row>
    <row r="23" spans="3:75" x14ac:dyDescent="0.25"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</row>
    <row r="24" spans="3:75" x14ac:dyDescent="0.25"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</row>
    <row r="25" spans="3:75" x14ac:dyDescent="0.25"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</row>
    <row r="26" spans="3:75" x14ac:dyDescent="0.25"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</row>
    <row r="27" spans="3:75" x14ac:dyDescent="0.25"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</row>
    <row r="28" spans="3:75" x14ac:dyDescent="0.25"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</row>
    <row r="29" spans="3:75" x14ac:dyDescent="0.25"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</row>
    <row r="30" spans="3:75" x14ac:dyDescent="0.25"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</row>
    <row r="31" spans="3:75" x14ac:dyDescent="0.25"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</row>
    <row r="32" spans="3:75" x14ac:dyDescent="0.25"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</row>
    <row r="33" spans="12:75" x14ac:dyDescent="0.25"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</row>
    <row r="34" spans="12:75" x14ac:dyDescent="0.25"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</row>
    <row r="35" spans="12:75" x14ac:dyDescent="0.25"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</row>
    <row r="36" spans="12:75" x14ac:dyDescent="0.25"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</row>
    <row r="37" spans="12:75" x14ac:dyDescent="0.25"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</row>
    <row r="38" spans="12:75" x14ac:dyDescent="0.25"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</row>
    <row r="39" spans="12:75" x14ac:dyDescent="0.25"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</row>
    <row r="40" spans="12:75" x14ac:dyDescent="0.25"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</row>
    <row r="41" spans="12:75" x14ac:dyDescent="0.25"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</row>
    <row r="42" spans="12:75" x14ac:dyDescent="0.25"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</row>
    <row r="43" spans="12:75" x14ac:dyDescent="0.25"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</row>
    <row r="44" spans="12:75" x14ac:dyDescent="0.25"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</row>
    <row r="45" spans="12:75" x14ac:dyDescent="0.25"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</row>
    <row r="46" spans="12:75" x14ac:dyDescent="0.25"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</row>
    <row r="47" spans="12:75" x14ac:dyDescent="0.25"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</row>
    <row r="48" spans="12:75" x14ac:dyDescent="0.25"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</row>
    <row r="49" spans="12:75" x14ac:dyDescent="0.25"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</row>
    <row r="50" spans="12:75" x14ac:dyDescent="0.25"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</row>
    <row r="51" spans="12:75" x14ac:dyDescent="0.25"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</row>
    <row r="52" spans="12:75" x14ac:dyDescent="0.25"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</row>
    <row r="53" spans="12:75" x14ac:dyDescent="0.25"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</row>
    <row r="54" spans="12:75" x14ac:dyDescent="0.25"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</row>
    <row r="55" spans="12:75" x14ac:dyDescent="0.25"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</row>
    <row r="56" spans="12:75" x14ac:dyDescent="0.25"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</row>
    <row r="57" spans="12:75" x14ac:dyDescent="0.25"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</row>
    <row r="58" spans="12:75" x14ac:dyDescent="0.25"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</row>
    <row r="59" spans="12:75" x14ac:dyDescent="0.25"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</row>
    <row r="60" spans="12:75" x14ac:dyDescent="0.25"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</row>
    <row r="61" spans="12:75" x14ac:dyDescent="0.25"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</row>
    <row r="62" spans="12:75" x14ac:dyDescent="0.25"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</row>
    <row r="63" spans="12:75" x14ac:dyDescent="0.25">
      <c r="O63" s="36"/>
      <c r="W63" s="36"/>
      <c r="AE63" s="36"/>
      <c r="AM63" s="36"/>
    </row>
  </sheetData>
  <mergeCells count="8">
    <mergeCell ref="BH3:BO3"/>
    <mergeCell ref="BP3:BW3"/>
    <mergeCell ref="L3:S3"/>
    <mergeCell ref="T3:AA3"/>
    <mergeCell ref="AB3:AI3"/>
    <mergeCell ref="AJ3:AQ3"/>
    <mergeCell ref="AR3:AY3"/>
    <mergeCell ref="AZ3:BG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3606-4E3F-42E2-8154-CCF3791D9449}">
  <sheetPr>
    <tabColor theme="9" tint="0.39997558519241921"/>
  </sheetPr>
  <dimension ref="A1:AN239"/>
  <sheetViews>
    <sheetView topLeftCell="C1" workbookViewId="0">
      <selection activeCell="R4" sqref="R4:R17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Data_L!C3</f>
        <v>1</v>
      </c>
      <c r="F3" s="7" t="s">
        <v>0</v>
      </c>
      <c r="G3" s="10">
        <f>-D43</f>
        <v>515000</v>
      </c>
      <c r="I3" s="166"/>
      <c r="J3" s="166"/>
      <c r="K3" s="5">
        <f t="shared" ref="K3:R3" si="0">SUM(K4:K62)</f>
        <v>5458510.3698171237</v>
      </c>
      <c r="L3" s="5">
        <f t="shared" si="0"/>
        <v>3324390.5184685653</v>
      </c>
      <c r="M3" s="5">
        <f t="shared" si="0"/>
        <v>515000</v>
      </c>
      <c r="N3" s="5">
        <f t="shared" si="0"/>
        <v>2079.3396854167236</v>
      </c>
      <c r="O3" s="5">
        <f t="shared" si="0"/>
        <v>3326505.5971996104</v>
      </c>
      <c r="P3" s="5">
        <f t="shared" si="0"/>
        <v>515000</v>
      </c>
      <c r="Q3" s="45">
        <f t="shared" si="0"/>
        <v>1619084.1123029308</v>
      </c>
      <c r="R3" s="45">
        <f t="shared" si="0"/>
        <v>28.707346148768991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Data_L!C4</f>
        <v>0</v>
      </c>
      <c r="F4" s="11" t="s">
        <v>8</v>
      </c>
      <c r="G4" s="12">
        <f>-D50</f>
        <v>3326505.5971996104</v>
      </c>
      <c r="I4" s="165" t="s">
        <v>4</v>
      </c>
      <c r="J4" s="4">
        <v>1</v>
      </c>
      <c r="K4" s="21">
        <f>Data_L!L4</f>
        <v>927786.01466862601</v>
      </c>
      <c r="L4" s="21">
        <f>Data_L!M4</f>
        <v>641302.596000002</v>
      </c>
      <c r="M4" s="21">
        <f>Data_L!N4</f>
        <v>80000</v>
      </c>
      <c r="N4" s="21">
        <f>Data_L!O4</f>
        <v>-7899.3516782506604</v>
      </c>
      <c r="O4" s="21">
        <f>Data_L!P4</f>
        <v>633728.62398320995</v>
      </c>
      <c r="P4" s="21">
        <f>Data_L!Q4</f>
        <v>80000</v>
      </c>
      <c r="Q4" s="46">
        <f>K4+N4-O4-P4</f>
        <v>206158.03900716535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Data_L!C5</f>
        <v>5460618.4168482702</v>
      </c>
      <c r="F5" s="7" t="s">
        <v>13</v>
      </c>
      <c r="G5" s="10">
        <f>SUM(G3:G4)</f>
        <v>3841505.5971996104</v>
      </c>
      <c r="I5" s="165"/>
      <c r="J5" s="4">
        <v>2</v>
      </c>
      <c r="K5" s="21">
        <f>Data_L!L5</f>
        <v>292547.30015587597</v>
      </c>
      <c r="L5" s="21">
        <f>Data_L!M5</f>
        <v>172215</v>
      </c>
      <c r="M5" s="21">
        <f>Data_L!N5</f>
        <v>80000</v>
      </c>
      <c r="N5" s="21">
        <f>Data_L!O5</f>
        <v>-6.6075314430790397E-8</v>
      </c>
      <c r="O5" s="21">
        <f>Data_L!P5</f>
        <v>172214.99999995399</v>
      </c>
      <c r="P5" s="21">
        <f>Data_L!Q5</f>
        <v>80000</v>
      </c>
      <c r="Q5" s="46">
        <f t="shared" ref="Q5:Q62" si="1">K5+N5-O5-P5</f>
        <v>40332.300155855919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Data_L!C6</f>
        <v>5975618.4168486902</v>
      </c>
      <c r="I6" s="165"/>
      <c r="J6" s="4">
        <v>3</v>
      </c>
      <c r="K6" s="21">
        <f>Data_L!L6</f>
        <v>292547.30015587801</v>
      </c>
      <c r="L6" s="21">
        <f>Data_L!M6</f>
        <v>162540</v>
      </c>
      <c r="M6" s="21">
        <f>Data_L!N6</f>
        <v>80000</v>
      </c>
      <c r="N6" s="21">
        <f>Data_L!O6</f>
        <v>-6.4549467682802104E-8</v>
      </c>
      <c r="O6" s="21">
        <f>Data_L!P6</f>
        <v>162539.999999958</v>
      </c>
      <c r="P6" s="21">
        <f>Data_L!Q6</f>
        <v>80000</v>
      </c>
      <c r="Q6" s="46">
        <f t="shared" si="1"/>
        <v>50007.300155855453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Data_L!C7</f>
        <v>4206441.48111529</v>
      </c>
      <c r="F7" s="8" t="s">
        <v>20</v>
      </c>
      <c r="I7" s="165"/>
      <c r="J7" s="4">
        <v>4</v>
      </c>
      <c r="K7" s="21">
        <f>Data_L!L7</f>
        <v>372332.92747111298</v>
      </c>
      <c r="L7" s="21">
        <f>Data_L!M7</f>
        <v>297345</v>
      </c>
      <c r="M7" s="21">
        <f>Data_L!N7</f>
        <v>60000</v>
      </c>
      <c r="N7" s="21">
        <f>Data_L!O7</f>
        <v>-12.4179649101112</v>
      </c>
      <c r="O7" s="21">
        <f>Data_L!P7</f>
        <v>297332.574445109</v>
      </c>
      <c r="P7" s="21">
        <f>Data_L!Q7</f>
        <v>60000</v>
      </c>
      <c r="Q7" s="46">
        <f t="shared" si="1"/>
        <v>14987.935061093885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Data_L!C8</f>
        <v>-2.4101609596982602E-11</v>
      </c>
      <c r="F8" s="7" t="s">
        <v>0</v>
      </c>
      <c r="G8" s="10">
        <f>M3</f>
        <v>515000</v>
      </c>
      <c r="I8" s="165"/>
      <c r="J8" s="4">
        <v>5</v>
      </c>
      <c r="K8" s="21">
        <f>Data_L!L8</f>
        <v>0</v>
      </c>
      <c r="L8" s="21">
        <f>Data_L!M8</f>
        <v>0</v>
      </c>
      <c r="M8" s="21">
        <f>Data_L!N8</f>
        <v>0</v>
      </c>
      <c r="N8" s="21">
        <f>Data_L!O8</f>
        <v>0</v>
      </c>
      <c r="O8" s="21">
        <f>Data_L!P8</f>
        <v>0</v>
      </c>
      <c r="P8" s="21">
        <f>Data_L!Q8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Data_L!C9</f>
        <v>-3.31965566147119E-11</v>
      </c>
      <c r="F9" s="11" t="s">
        <v>8</v>
      </c>
      <c r="G9" s="12">
        <f>L3</f>
        <v>3324390.5184685653</v>
      </c>
      <c r="I9" s="165"/>
      <c r="J9" s="4">
        <v>6</v>
      </c>
      <c r="K9" s="21">
        <f>Data_L!L9</f>
        <v>652918.06048716104</v>
      </c>
      <c r="L9" s="21">
        <f>Data_L!M9</f>
        <v>527868.17922796705</v>
      </c>
      <c r="M9" s="21">
        <f>Data_L!N9</f>
        <v>60000</v>
      </c>
      <c r="N9" s="21">
        <f>Data_L!O9</f>
        <v>1860.9604043654799</v>
      </c>
      <c r="O9" s="21">
        <f>Data_L!P9</f>
        <v>529694.12864889798</v>
      </c>
      <c r="P9" s="21">
        <f>Data_L!Q9</f>
        <v>60000</v>
      </c>
      <c r="Q9" s="46">
        <f t="shared" si="1"/>
        <v>65084.892242628499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Data_L!C10</f>
        <v>-8.1286088970955494E-12</v>
      </c>
      <c r="F10" s="7" t="s">
        <v>13</v>
      </c>
      <c r="G10" s="10">
        <f>SUM(G8:G9)</f>
        <v>3839390.5184685653</v>
      </c>
      <c r="I10" s="165"/>
      <c r="J10" s="4">
        <v>7</v>
      </c>
      <c r="K10" s="21">
        <f>Data_L!L10</f>
        <v>454022.13893781701</v>
      </c>
      <c r="L10" s="21">
        <f>Data_L!M10</f>
        <v>393790.774230615</v>
      </c>
      <c r="M10" s="21">
        <f>Data_L!N10</f>
        <v>60000</v>
      </c>
      <c r="N10" s="21">
        <f>Data_L!O10</f>
        <v>2221.1298951586</v>
      </c>
      <c r="O10" s="21">
        <f>Data_L!P10</f>
        <v>395968.07471141301</v>
      </c>
      <c r="P10" s="21">
        <f>Data_L!Q10</f>
        <v>60000</v>
      </c>
      <c r="Q10" s="46">
        <f t="shared" si="1"/>
        <v>275.19412156258477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Data_L!C11</f>
        <v>-9.4739031434680004E-14</v>
      </c>
      <c r="I11" s="165"/>
      <c r="J11" s="4">
        <v>8</v>
      </c>
      <c r="K11" s="21">
        <f>Data_L!L11</f>
        <v>585760.79303824704</v>
      </c>
      <c r="L11" s="21">
        <f>Data_L!M11</f>
        <v>485011.92922796699</v>
      </c>
      <c r="M11" s="21">
        <f>Data_L!N11</f>
        <v>60000</v>
      </c>
      <c r="N11" s="21">
        <f>Data_L!O11</f>
        <v>1258.24244524867</v>
      </c>
      <c r="O11" s="21">
        <f>Data_L!P11</f>
        <v>486240.90765842597</v>
      </c>
      <c r="P11" s="21">
        <f>Data_L!Q11</f>
        <v>60000</v>
      </c>
      <c r="Q11" s="46">
        <f t="shared" si="1"/>
        <v>40778.127825069707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Data_L!C12</f>
        <v>4.0927261579781803E-12</v>
      </c>
      <c r="F12" s="8" t="s">
        <v>39</v>
      </c>
      <c r="I12" s="165"/>
      <c r="J12" s="4">
        <v>9</v>
      </c>
      <c r="K12" s="21">
        <f>Data_L!L12</f>
        <v>0</v>
      </c>
      <c r="L12" s="21">
        <f>Data_L!M12</f>
        <v>0</v>
      </c>
      <c r="M12" s="21">
        <f>Data_L!N12</f>
        <v>0</v>
      </c>
      <c r="N12" s="21">
        <f>Data_L!O12</f>
        <v>0</v>
      </c>
      <c r="O12" s="21">
        <f>Data_L!P12</f>
        <v>0</v>
      </c>
      <c r="P12" s="21">
        <f>Data_L!Q12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Data_L!C13</f>
        <v>1.40891103228569E-8</v>
      </c>
      <c r="F13" s="7" t="s">
        <v>40</v>
      </c>
      <c r="G13" s="35">
        <f>D7-G10</f>
        <v>367050.96264672466</v>
      </c>
      <c r="I13" s="165"/>
      <c r="J13" s="4">
        <v>10</v>
      </c>
      <c r="K13" s="21">
        <f>Data_L!L13</f>
        <v>387534.11617511697</v>
      </c>
      <c r="L13" s="21">
        <f>Data_L!M13</f>
        <v>348909.52423062001</v>
      </c>
      <c r="M13" s="21">
        <f>Data_L!N13</f>
        <v>15000</v>
      </c>
      <c r="N13" s="21">
        <f>Data_L!O13</f>
        <v>2440.4098346329502</v>
      </c>
      <c r="O13" s="21">
        <f>Data_L!P13</f>
        <v>351310.46600367699</v>
      </c>
      <c r="P13" s="21">
        <f>Data_L!Q13</f>
        <v>15000</v>
      </c>
      <c r="Q13" s="46">
        <f t="shared" si="1"/>
        <v>23664.060006072919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Data_L!L14</f>
        <v>321023.66215612501</v>
      </c>
      <c r="L14" s="21">
        <f>Data_L!M14</f>
        <v>295407.51555139502</v>
      </c>
      <c r="M14" s="21">
        <f>Data_L!N14</f>
        <v>20000</v>
      </c>
      <c r="N14" s="21">
        <f>Data_L!O14</f>
        <v>1796.4011853177001</v>
      </c>
      <c r="O14" s="21">
        <f>Data_L!P14</f>
        <v>297174.91411168798</v>
      </c>
      <c r="P14" s="21">
        <f>Data_L!Q14</f>
        <v>20000</v>
      </c>
      <c r="Q14" s="46">
        <f t="shared" si="1"/>
        <v>5645.149229754752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Data_L!L15</f>
        <v>0</v>
      </c>
      <c r="L15" s="21">
        <f>Data_L!M15</f>
        <v>0</v>
      </c>
      <c r="M15" s="21">
        <f>Data_L!N15</f>
        <v>0</v>
      </c>
      <c r="N15" s="21">
        <f>Data_L!O15</f>
        <v>148.91063984020499</v>
      </c>
      <c r="O15" s="21">
        <f>Data_L!P15</f>
        <v>161.25074883708999</v>
      </c>
      <c r="P15" s="21">
        <f>Data_L!Q15</f>
        <v>0</v>
      </c>
      <c r="Q15" s="46">
        <f t="shared" si="1"/>
        <v>-12.340108996884993</v>
      </c>
      <c r="R15" s="46">
        <f t="shared" si="2"/>
        <v>12.340108996884993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Data_L!L16</f>
        <v>0</v>
      </c>
      <c r="L16" s="21">
        <f>Data_L!M16</f>
        <v>0</v>
      </c>
      <c r="M16" s="21">
        <f>Data_L!N16</f>
        <v>0</v>
      </c>
      <c r="N16" s="21">
        <f>Data_L!O16</f>
        <v>123.28965128863599</v>
      </c>
      <c r="O16" s="21">
        <f>Data_L!P16</f>
        <v>139.65688844051999</v>
      </c>
      <c r="P16" s="21">
        <f>Data_L!Q16</f>
        <v>0</v>
      </c>
      <c r="Q16" s="46">
        <f t="shared" si="1"/>
        <v>-16.367237151883998</v>
      </c>
      <c r="R16" s="46">
        <f t="shared" si="2"/>
        <v>16.367237151883998</v>
      </c>
      <c r="S16" s="7"/>
    </row>
    <row r="17" spans="2:19" x14ac:dyDescent="0.25">
      <c r="B17" s="8" t="s">
        <v>5</v>
      </c>
      <c r="F17" s="7" t="s">
        <v>5</v>
      </c>
      <c r="G17" s="10">
        <f>D22</f>
        <v>5458510.3698171237</v>
      </c>
      <c r="I17" s="165"/>
      <c r="J17" s="4">
        <v>14</v>
      </c>
      <c r="K17" s="21">
        <f>Data_L!L17</f>
        <v>0</v>
      </c>
      <c r="L17" s="21">
        <f>Data_L!M17</f>
        <v>0</v>
      </c>
      <c r="M17" s="21">
        <f>Data_L!N17</f>
        <v>0</v>
      </c>
      <c r="N17" s="21">
        <f>Data_L!O17</f>
        <v>0</v>
      </c>
      <c r="O17" s="21">
        <f>Data_L!P17</f>
        <v>0</v>
      </c>
      <c r="P17" s="21">
        <f>Data_L!Q17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4286472.3132459596</v>
      </c>
      <c r="F18" s="7" t="s">
        <v>6</v>
      </c>
      <c r="G18" s="10">
        <f>D29</f>
        <v>2079.3396854167231</v>
      </c>
      <c r="I18" s="165" t="s">
        <v>3</v>
      </c>
      <c r="J18" s="4">
        <v>1</v>
      </c>
      <c r="K18" s="21">
        <f>Data_L!L19</f>
        <v>0</v>
      </c>
      <c r="L18" s="21">
        <f>Data_L!M19</f>
        <v>0</v>
      </c>
      <c r="M18" s="21">
        <f>Data_L!N19</f>
        <v>0</v>
      </c>
      <c r="N18" s="21">
        <f>Data_L!O19</f>
        <v>0</v>
      </c>
      <c r="O18" s="21">
        <f>Data_L!P19</f>
        <v>0</v>
      </c>
      <c r="P18" s="21">
        <f>Data_L!Q19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435182.2270201082</v>
      </c>
      <c r="F19" s="39" t="s">
        <v>7</v>
      </c>
      <c r="G19" s="40">
        <v>0</v>
      </c>
      <c r="I19" s="165"/>
      <c r="J19" s="4">
        <v>2</v>
      </c>
      <c r="K19" s="21">
        <f>Data_L!L20</f>
        <v>0</v>
      </c>
      <c r="L19" s="21">
        <f>Data_L!M20</f>
        <v>0</v>
      </c>
      <c r="M19" s="21">
        <f>Data_L!N20</f>
        <v>0</v>
      </c>
      <c r="N19" s="21">
        <f>Data_L!O20</f>
        <v>0</v>
      </c>
      <c r="O19" s="21">
        <f>Data_L!P20</f>
        <v>0</v>
      </c>
      <c r="P19" s="21">
        <f>Data_L!Q20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682981.602195199</v>
      </c>
      <c r="F20" s="11" t="s">
        <v>9</v>
      </c>
      <c r="G20" s="12">
        <f>D57</f>
        <v>28.707346148768991</v>
      </c>
      <c r="I20" s="165"/>
      <c r="J20" s="4">
        <v>3</v>
      </c>
      <c r="K20" s="21">
        <f>Data_L!L21</f>
        <v>0</v>
      </c>
      <c r="L20" s="21">
        <f>Data_L!M21</f>
        <v>0</v>
      </c>
      <c r="M20" s="21">
        <f>Data_L!N21</f>
        <v>0</v>
      </c>
      <c r="N20" s="21">
        <f>Data_L!O21</f>
        <v>0</v>
      </c>
      <c r="O20" s="21">
        <f>Data_L!P21</f>
        <v>0</v>
      </c>
      <c r="P20" s="21">
        <f>Data_L!Q21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53874.227355857198</v>
      </c>
      <c r="F21" s="7" t="s">
        <v>13</v>
      </c>
      <c r="G21" s="10">
        <f>SUM(G17:G20)</f>
        <v>5460618.4168486893</v>
      </c>
      <c r="I21" s="165"/>
      <c r="J21" s="4">
        <v>4</v>
      </c>
      <c r="K21" s="21">
        <f>Data_L!L22</f>
        <v>0</v>
      </c>
      <c r="L21" s="21">
        <f>Data_L!M22</f>
        <v>0</v>
      </c>
      <c r="M21" s="21">
        <f>Data_L!N22</f>
        <v>0</v>
      </c>
      <c r="N21" s="21">
        <f>Data_L!O22</f>
        <v>0</v>
      </c>
      <c r="O21" s="21">
        <f>Data_L!P22</f>
        <v>0</v>
      </c>
      <c r="P21" s="21">
        <f>Data_L!Q22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5458510.3698171237</v>
      </c>
      <c r="G22" s="10"/>
      <c r="I22" s="165"/>
      <c r="J22" s="4">
        <v>5</v>
      </c>
      <c r="K22" s="21">
        <f>Data_L!L23</f>
        <v>0</v>
      </c>
      <c r="L22" s="21">
        <f>Data_L!M23</f>
        <v>0</v>
      </c>
      <c r="M22" s="21">
        <f>Data_L!N23</f>
        <v>0</v>
      </c>
      <c r="N22" s="21">
        <f>Data_L!O23</f>
        <v>0</v>
      </c>
      <c r="O22" s="21">
        <f>Data_L!P23</f>
        <v>0</v>
      </c>
      <c r="P22" s="21">
        <f>Data_L!Q23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1">
        <f>Data_L!L24</f>
        <v>0</v>
      </c>
      <c r="L23" s="21">
        <f>Data_L!M24</f>
        <v>0</v>
      </c>
      <c r="M23" s="21">
        <f>Data_L!N24</f>
        <v>0</v>
      </c>
      <c r="N23" s="21">
        <f>Data_L!O24</f>
        <v>0</v>
      </c>
      <c r="O23" s="21">
        <f>Data_L!P24</f>
        <v>0</v>
      </c>
      <c r="P23" s="21">
        <f>Data_L!Q24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4286472.3132459596</v>
      </c>
      <c r="I24" s="165"/>
      <c r="J24" s="4">
        <v>7</v>
      </c>
      <c r="K24" s="21">
        <f>Data_L!L25</f>
        <v>0</v>
      </c>
      <c r="L24" s="21">
        <f>Data_L!M25</f>
        <v>0</v>
      </c>
      <c r="M24" s="21">
        <f>Data_L!N25</f>
        <v>0</v>
      </c>
      <c r="N24" s="21">
        <f>Data_L!O25</f>
        <v>0</v>
      </c>
      <c r="O24" s="21">
        <f>Data_L!P25</f>
        <v>0</v>
      </c>
      <c r="P24" s="21">
        <f>Data_L!Q25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1937.5744125608437</v>
      </c>
      <c r="F25" s="7" t="s">
        <v>6</v>
      </c>
      <c r="G25" s="10">
        <f>D25</f>
        <v>1937.5744125608437</v>
      </c>
      <c r="I25" s="165"/>
      <c r="J25" s="4">
        <v>8</v>
      </c>
      <c r="K25" s="21">
        <f>Data_L!L26</f>
        <v>0</v>
      </c>
      <c r="L25" s="21">
        <f>Data_L!M26</f>
        <v>0</v>
      </c>
      <c r="M25" s="21">
        <f>Data_L!N26</f>
        <v>0</v>
      </c>
      <c r="N25" s="21">
        <f>Data_L!O26</f>
        <v>0</v>
      </c>
      <c r="O25" s="21">
        <f>Data_L!P26</f>
        <v>0</v>
      </c>
      <c r="P25" s="21">
        <f>Data_L!Q26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107.54497419560691</v>
      </c>
      <c r="F26" s="39" t="s">
        <v>7</v>
      </c>
      <c r="G26" s="40">
        <v>0</v>
      </c>
      <c r="I26" s="165"/>
      <c r="J26" s="4">
        <v>9</v>
      </c>
      <c r="K26" s="21">
        <f>Data_L!L27</f>
        <v>0</v>
      </c>
      <c r="L26" s="21">
        <f>Data_L!M27</f>
        <v>0</v>
      </c>
      <c r="M26" s="21">
        <f>Data_L!N27</f>
        <v>0</v>
      </c>
      <c r="N26" s="21">
        <f>Data_L!O27</f>
        <v>0</v>
      </c>
      <c r="O26" s="21">
        <f>Data_L!P27</f>
        <v>0</v>
      </c>
      <c r="P26" s="21">
        <f>Data_L!Q27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34.220298827379509</v>
      </c>
      <c r="F27" s="7" t="s">
        <v>0</v>
      </c>
      <c r="G27" s="10">
        <f>D39</f>
        <v>-515000</v>
      </c>
      <c r="I27" s="165"/>
      <c r="J27" s="4">
        <v>10</v>
      </c>
      <c r="K27" s="21">
        <f>Data_L!L28</f>
        <v>87036.445404022204</v>
      </c>
      <c r="L27" s="21">
        <f>Data_L!M28</f>
        <v>0</v>
      </c>
      <c r="M27" s="21">
        <f>Data_L!N28</f>
        <v>0</v>
      </c>
      <c r="N27" s="21">
        <f>Data_L!O28</f>
        <v>21.508994839121701</v>
      </c>
      <c r="O27" s="21">
        <f>Data_L!P28</f>
        <v>0</v>
      </c>
      <c r="P27" s="21">
        <f>Data_L!Q28</f>
        <v>0</v>
      </c>
      <c r="Q27" s="46">
        <f t="shared" si="1"/>
        <v>87057.95439886133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-1.6710690054402671E-7</v>
      </c>
      <c r="F28" s="7" t="s">
        <v>8</v>
      </c>
      <c r="G28" s="10">
        <f>D46</f>
        <v>-3326505.5971996104</v>
      </c>
      <c r="I28" s="165"/>
      <c r="J28" s="4">
        <v>11</v>
      </c>
      <c r="K28" s="21">
        <f>Data_L!L29</f>
        <v>87036.445404022204</v>
      </c>
      <c r="L28" s="21">
        <f>Data_L!M29</f>
        <v>0</v>
      </c>
      <c r="M28" s="21">
        <f>Data_L!N29</f>
        <v>0</v>
      </c>
      <c r="N28" s="21">
        <f>Data_L!O29</f>
        <v>21.508994839121701</v>
      </c>
      <c r="O28" s="21">
        <f>Data_L!P29</f>
        <v>0</v>
      </c>
      <c r="P28" s="21">
        <f>Data_L!Q29</f>
        <v>0</v>
      </c>
      <c r="Q28" s="46">
        <f t="shared" si="1"/>
        <v>87057.95439886133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2079.3396854167231</v>
      </c>
      <c r="F29" s="11" t="s">
        <v>9</v>
      </c>
      <c r="G29" s="12">
        <f>D53</f>
        <v>28.707346148768991</v>
      </c>
      <c r="I29" s="165"/>
      <c r="J29" s="4">
        <v>12</v>
      </c>
      <c r="K29" s="21">
        <f>Data_L!L30</f>
        <v>87036.445404021797</v>
      </c>
      <c r="L29" s="21">
        <f>Data_L!M30</f>
        <v>0</v>
      </c>
      <c r="M29" s="21">
        <f>Data_L!N30</f>
        <v>0</v>
      </c>
      <c r="N29" s="21">
        <f>Data_L!O30</f>
        <v>21.5089948391212</v>
      </c>
      <c r="O29" s="21">
        <f>Data_L!P30</f>
        <v>0</v>
      </c>
      <c r="P29" s="21">
        <f>Data_L!Q30</f>
        <v>0</v>
      </c>
      <c r="Q29" s="46">
        <f t="shared" si="1"/>
        <v>87057.954398860922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446932.99780505896</v>
      </c>
      <c r="I30" s="165"/>
      <c r="J30" s="4">
        <v>13</v>
      </c>
      <c r="K30" s="21">
        <f>Data_L!L31</f>
        <v>87036.4454040212</v>
      </c>
      <c r="L30" s="21">
        <f>Data_L!M31</f>
        <v>0</v>
      </c>
      <c r="M30" s="21">
        <f>Data_L!N31</f>
        <v>0</v>
      </c>
      <c r="N30" s="21">
        <f>Data_L!O31</f>
        <v>21.5089948391212</v>
      </c>
      <c r="O30" s="21">
        <f>Data_L!P31</f>
        <v>0</v>
      </c>
      <c r="P30" s="21">
        <f>Data_L!Q31</f>
        <v>0</v>
      </c>
      <c r="Q30" s="46">
        <f t="shared" si="1"/>
        <v>87057.954398860325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1">
        <f>Data_L!L32</f>
        <v>87036.445404020793</v>
      </c>
      <c r="L31" s="21">
        <f>Data_L!M32</f>
        <v>0</v>
      </c>
      <c r="M31" s="21">
        <f>Data_L!N32</f>
        <v>0</v>
      </c>
      <c r="N31" s="21">
        <f>Data_L!O32</f>
        <v>21.508994839121101</v>
      </c>
      <c r="O31" s="21">
        <f>Data_L!P32</f>
        <v>0</v>
      </c>
      <c r="P31" s="21">
        <f>Data_L!Q32</f>
        <v>0</v>
      </c>
      <c r="Q31" s="46">
        <f t="shared" si="1"/>
        <v>87057.954398859918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1">
        <f>Data_L!L33</f>
        <v>0</v>
      </c>
      <c r="L32" s="21">
        <f>Data_L!M33</f>
        <v>0</v>
      </c>
      <c r="M32" s="21">
        <f>Data_L!N33</f>
        <v>0</v>
      </c>
      <c r="N32" s="21">
        <f>Data_L!O33</f>
        <v>0</v>
      </c>
      <c r="O32" s="21">
        <f>Data_L!P33</f>
        <v>0</v>
      </c>
      <c r="P32" s="21">
        <f>Data_L!Q33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435182.2270201082</v>
      </c>
      <c r="I33" s="165" t="s">
        <v>2</v>
      </c>
      <c r="J33" s="4">
        <v>1</v>
      </c>
      <c r="K33" s="21">
        <f>Data_L!L34</f>
        <v>0</v>
      </c>
      <c r="L33" s="21">
        <f>Data_L!M34</f>
        <v>0</v>
      </c>
      <c r="M33" s="21">
        <f>Data_L!N34</f>
        <v>0</v>
      </c>
      <c r="N33" s="21">
        <f>Data_L!O34</f>
        <v>0</v>
      </c>
      <c r="O33" s="21">
        <f>Data_L!P34</f>
        <v>0</v>
      </c>
      <c r="P33" s="21">
        <f>Data_L!Q34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107.54497419560691</v>
      </c>
      <c r="I34" s="165"/>
      <c r="J34" s="4">
        <v>2</v>
      </c>
      <c r="K34" s="21">
        <f>Data_L!L35</f>
        <v>0</v>
      </c>
      <c r="L34" s="21">
        <f>Data_L!M35</f>
        <v>0</v>
      </c>
      <c r="M34" s="21">
        <f>Data_L!N35</f>
        <v>0</v>
      </c>
      <c r="N34" s="21">
        <f>Data_L!O35</f>
        <v>0</v>
      </c>
      <c r="O34" s="21">
        <f>Data_L!P35</f>
        <v>0</v>
      </c>
      <c r="P34" s="21">
        <f>Data_L!Q35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1">
        <f>Data_L!L36</f>
        <v>0</v>
      </c>
      <c r="L35" s="21">
        <f>Data_L!M36</f>
        <v>0</v>
      </c>
      <c r="M35" s="21">
        <f>Data_L!N36</f>
        <v>0</v>
      </c>
      <c r="N35" s="21">
        <f>Data_L!O36</f>
        <v>0</v>
      </c>
      <c r="O35" s="21">
        <f>Data_L!P36</f>
        <v>0</v>
      </c>
      <c r="P35" s="21">
        <f>Data_L!Q36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1">
        <f>Data_L!L37</f>
        <v>0</v>
      </c>
      <c r="L36" s="21">
        <f>Data_L!M37</f>
        <v>0</v>
      </c>
      <c r="M36" s="21">
        <f>Data_L!N37</f>
        <v>0</v>
      </c>
      <c r="N36" s="21">
        <f>Data_L!O37</f>
        <v>0</v>
      </c>
      <c r="O36" s="21">
        <f>Data_L!P37</f>
        <v>0</v>
      </c>
      <c r="P36" s="21">
        <f>Data_L!Q37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1">
        <f>Data_L!L38</f>
        <v>0</v>
      </c>
      <c r="L37" s="21">
        <f>Data_L!M38</f>
        <v>0</v>
      </c>
      <c r="M37" s="21">
        <f>Data_L!N38</f>
        <v>0</v>
      </c>
      <c r="N37" s="21">
        <f>Data_L!O38</f>
        <v>0</v>
      </c>
      <c r="O37" s="21">
        <f>Data_L!P38</f>
        <v>0</v>
      </c>
      <c r="P37" s="21">
        <f>Data_L!Q38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1">
        <f>Data_L!L39</f>
        <v>0</v>
      </c>
      <c r="L38" s="21">
        <f>Data_L!M39</f>
        <v>0</v>
      </c>
      <c r="M38" s="21">
        <f>Data_L!N39</f>
        <v>0</v>
      </c>
      <c r="N38" s="21">
        <f>Data_L!O39</f>
        <v>0</v>
      </c>
      <c r="O38" s="21">
        <f>Data_L!P39</f>
        <v>0</v>
      </c>
      <c r="P38" s="21">
        <f>Data_L!Q39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-515000</v>
      </c>
      <c r="F39" s="7" t="s">
        <v>13</v>
      </c>
      <c r="G39" s="10">
        <f>SUM(G33:G38)</f>
        <v>435289.7719943038</v>
      </c>
      <c r="I39" s="165"/>
      <c r="J39" s="4">
        <v>7</v>
      </c>
      <c r="K39" s="21">
        <f>Data_L!L40</f>
        <v>0</v>
      </c>
      <c r="L39" s="21">
        <f>Data_L!M40</f>
        <v>0</v>
      </c>
      <c r="M39" s="21">
        <f>Data_L!N40</f>
        <v>0</v>
      </c>
      <c r="N39" s="21">
        <f>Data_L!O40</f>
        <v>0</v>
      </c>
      <c r="O39" s="21">
        <f>Data_L!P40</f>
        <v>0</v>
      </c>
      <c r="P39" s="21">
        <f>Data_L!Q40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1">
        <f>Data_L!L41</f>
        <v>0</v>
      </c>
      <c r="L40" s="21">
        <f>Data_L!M41</f>
        <v>0</v>
      </c>
      <c r="M40" s="21">
        <f>Data_L!N41</f>
        <v>0</v>
      </c>
      <c r="N40" s="21">
        <f>Data_L!O41</f>
        <v>0</v>
      </c>
      <c r="O40" s="21">
        <f>Data_L!P41</f>
        <v>0</v>
      </c>
      <c r="P40" s="21">
        <f>Data_L!Q41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1">
        <f>Data_L!L42</f>
        <v>0</v>
      </c>
      <c r="L41" s="21">
        <f>Data_L!M42</f>
        <v>0</v>
      </c>
      <c r="M41" s="21">
        <f>Data_L!N42</f>
        <v>0</v>
      </c>
      <c r="N41" s="21">
        <f>Data_L!O42</f>
        <v>0</v>
      </c>
      <c r="O41" s="21">
        <f>Data_L!P42</f>
        <v>0</v>
      </c>
      <c r="P41" s="21">
        <f>Data_L!Q42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682981.602195199</v>
      </c>
      <c r="I42" s="165"/>
      <c r="J42" s="4">
        <v>10</v>
      </c>
      <c r="K42" s="21">
        <f>Data_L!L43</f>
        <v>136596.32043904101</v>
      </c>
      <c r="L42" s="21">
        <f>Data_L!M43</f>
        <v>0</v>
      </c>
      <c r="M42" s="21">
        <f>Data_L!N43</f>
        <v>0</v>
      </c>
      <c r="N42" s="21">
        <f>Data_L!O43</f>
        <v>6.8440597654756203</v>
      </c>
      <c r="O42" s="21">
        <f>Data_L!P43</f>
        <v>0</v>
      </c>
      <c r="P42" s="21">
        <f>Data_L!Q43</f>
        <v>0</v>
      </c>
      <c r="Q42" s="46">
        <f t="shared" si="1"/>
        <v>136603.16449880649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-515000</v>
      </c>
      <c r="F43" s="7" t="s">
        <v>6</v>
      </c>
      <c r="G43" s="10">
        <f>D27</f>
        <v>34.220298827379509</v>
      </c>
      <c r="I43" s="165"/>
      <c r="J43" s="4">
        <v>11</v>
      </c>
      <c r="K43" s="21">
        <f>Data_L!L44</f>
        <v>136596.32043904101</v>
      </c>
      <c r="L43" s="21">
        <f>Data_L!M44</f>
        <v>0</v>
      </c>
      <c r="M43" s="21">
        <f>Data_L!N44</f>
        <v>0</v>
      </c>
      <c r="N43" s="21">
        <f>Data_L!O44</f>
        <v>6.8440597654756399</v>
      </c>
      <c r="O43" s="21">
        <f>Data_L!P44</f>
        <v>0</v>
      </c>
      <c r="P43" s="21">
        <f>Data_L!Q44</f>
        <v>0</v>
      </c>
      <c r="Q43" s="46">
        <f t="shared" si="1"/>
        <v>136603.16449880649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1">
        <f>Data_L!L45</f>
        <v>136596.32043903999</v>
      </c>
      <c r="L44" s="21">
        <f>Data_L!M45</f>
        <v>0</v>
      </c>
      <c r="M44" s="21">
        <f>Data_L!N45</f>
        <v>0</v>
      </c>
      <c r="N44" s="21">
        <f>Data_L!O45</f>
        <v>6.84405976547602</v>
      </c>
      <c r="O44" s="21">
        <f>Data_L!P45</f>
        <v>0</v>
      </c>
      <c r="P44" s="21">
        <f>Data_L!Q45</f>
        <v>0</v>
      </c>
      <c r="Q44" s="46">
        <f t="shared" si="1"/>
        <v>136603.16449880548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1">
        <f>Data_L!L46</f>
        <v>136596.320439039</v>
      </c>
      <c r="L45" s="21">
        <f>Data_L!M46</f>
        <v>0</v>
      </c>
      <c r="M45" s="21">
        <f>Data_L!N46</f>
        <v>0</v>
      </c>
      <c r="N45" s="21">
        <f>Data_L!O46</f>
        <v>6.8440597654760698</v>
      </c>
      <c r="O45" s="21">
        <f>Data_L!P46</f>
        <v>0</v>
      </c>
      <c r="P45" s="21">
        <f>Data_L!Q46</f>
        <v>0</v>
      </c>
      <c r="Q45" s="46">
        <f t="shared" si="1"/>
        <v>136603.16449880449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-3326505.5971996104</v>
      </c>
      <c r="F46" s="7" t="s">
        <v>8</v>
      </c>
      <c r="G46" s="10">
        <f>D48</f>
        <v>0</v>
      </c>
      <c r="I46" s="165"/>
      <c r="J46" s="4">
        <v>14</v>
      </c>
      <c r="K46" s="21">
        <f>Data_L!L47</f>
        <v>136596.32043903801</v>
      </c>
      <c r="L46" s="21">
        <f>Data_L!M47</f>
        <v>0</v>
      </c>
      <c r="M46" s="21">
        <f>Data_L!N47</f>
        <v>0</v>
      </c>
      <c r="N46" s="21">
        <f>Data_L!O47</f>
        <v>6.8440597654761604</v>
      </c>
      <c r="O46" s="21">
        <f>Data_L!P47</f>
        <v>0</v>
      </c>
      <c r="P46" s="21">
        <f>Data_L!Q47</f>
        <v>0</v>
      </c>
      <c r="Q46" s="46">
        <f t="shared" si="1"/>
        <v>136603.1644988035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1">
        <f>Data_L!L48</f>
        <v>0</v>
      </c>
      <c r="L47" s="21">
        <f>Data_L!M48</f>
        <v>0</v>
      </c>
      <c r="M47" s="21">
        <f>Data_L!N48</f>
        <v>0</v>
      </c>
      <c r="N47" s="21">
        <f>Data_L!O48</f>
        <v>0</v>
      </c>
      <c r="O47" s="21">
        <f>Data_L!P48</f>
        <v>0</v>
      </c>
      <c r="P47" s="21">
        <f>Data_L!Q48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683015.82249402639</v>
      </c>
      <c r="I48" s="165" t="s">
        <v>1</v>
      </c>
      <c r="J48" s="4">
        <v>1</v>
      </c>
      <c r="K48" s="21">
        <f>Data_L!L49</f>
        <v>0</v>
      </c>
      <c r="L48" s="21">
        <f>Data_L!M49</f>
        <v>0</v>
      </c>
      <c r="M48" s="21">
        <f>Data_L!N49</f>
        <v>0</v>
      </c>
      <c r="N48" s="21">
        <f>Data_L!O49</f>
        <v>0</v>
      </c>
      <c r="O48" s="21">
        <f>Data_L!P49</f>
        <v>0</v>
      </c>
      <c r="P48" s="21">
        <f>Data_L!Q49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1">
        <f>Data_L!L50</f>
        <v>0</v>
      </c>
      <c r="L49" s="21">
        <f>Data_L!M50</f>
        <v>0</v>
      </c>
      <c r="M49" s="21">
        <f>Data_L!N50</f>
        <v>0</v>
      </c>
      <c r="N49" s="21">
        <f>Data_L!O50</f>
        <v>0</v>
      </c>
      <c r="O49" s="21">
        <f>Data_L!P50</f>
        <v>0</v>
      </c>
      <c r="P49" s="21">
        <f>Data_L!Q50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-3326505.5971996104</v>
      </c>
      <c r="F50" s="8" t="s">
        <v>18</v>
      </c>
      <c r="I50" s="165"/>
      <c r="J50" s="4">
        <v>3</v>
      </c>
      <c r="K50" s="21">
        <f>Data_L!L51</f>
        <v>0</v>
      </c>
      <c r="L50" s="21">
        <f>Data_L!M51</f>
        <v>0</v>
      </c>
      <c r="M50" s="21">
        <f>Data_L!N51</f>
        <v>0</v>
      </c>
      <c r="N50" s="21">
        <f>Data_L!O51</f>
        <v>0</v>
      </c>
      <c r="O50" s="21">
        <f>Data_L!P51</f>
        <v>0</v>
      </c>
      <c r="P50" s="21">
        <f>Data_L!Q51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53874.227355857198</v>
      </c>
      <c r="I51" s="165"/>
      <c r="J51" s="4">
        <v>4</v>
      </c>
      <c r="K51" s="21">
        <f>Data_L!L52</f>
        <v>0</v>
      </c>
      <c r="L51" s="21">
        <f>Data_L!M52</f>
        <v>0</v>
      </c>
      <c r="M51" s="21">
        <f>Data_L!N52</f>
        <v>0</v>
      </c>
      <c r="N51" s="21">
        <f>Data_L!O52</f>
        <v>0</v>
      </c>
      <c r="O51" s="21">
        <f>Data_L!P52</f>
        <v>0</v>
      </c>
      <c r="P51" s="21">
        <f>Data_L!Q52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-1.6710690054402671E-7</v>
      </c>
      <c r="I52" s="165"/>
      <c r="J52" s="4">
        <v>5</v>
      </c>
      <c r="K52" s="21">
        <f>Data_L!L53</f>
        <v>0</v>
      </c>
      <c r="L52" s="21">
        <f>Data_L!M53</f>
        <v>0</v>
      </c>
      <c r="M52" s="21">
        <f>Data_L!N53</f>
        <v>0</v>
      </c>
      <c r="N52" s="21">
        <f>Data_L!O53</f>
        <v>0</v>
      </c>
      <c r="O52" s="21">
        <f>Data_L!P53</f>
        <v>0</v>
      </c>
      <c r="P52" s="21">
        <f>Data_L!Q53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28.707346148768991</v>
      </c>
      <c r="F53" s="7" t="s">
        <v>7</v>
      </c>
      <c r="G53" s="10">
        <f>D35</f>
        <v>0</v>
      </c>
      <c r="I53" s="165"/>
      <c r="J53" s="4">
        <v>6</v>
      </c>
      <c r="K53" s="21">
        <f>Data_L!L54</f>
        <v>0</v>
      </c>
      <c r="L53" s="21">
        <f>Data_L!M54</f>
        <v>0</v>
      </c>
      <c r="M53" s="21">
        <f>Data_L!N54</f>
        <v>0</v>
      </c>
      <c r="N53" s="21">
        <f>Data_L!O54</f>
        <v>0</v>
      </c>
      <c r="O53" s="21">
        <f>Data_L!P54</f>
        <v>0</v>
      </c>
      <c r="P53" s="21">
        <f>Data_L!Q54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1">
        <f>Data_L!L55</f>
        <v>0</v>
      </c>
      <c r="L54" s="21">
        <f>Data_L!M55</f>
        <v>0</v>
      </c>
      <c r="M54" s="21">
        <f>Data_L!N55</f>
        <v>0</v>
      </c>
      <c r="N54" s="21">
        <f>Data_L!O55</f>
        <v>0</v>
      </c>
      <c r="O54" s="21">
        <f>Data_L!P55</f>
        <v>0</v>
      </c>
      <c r="P54" s="21">
        <f>Data_L!Q55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1">
        <f>Data_L!L56</f>
        <v>0</v>
      </c>
      <c r="L55" s="21">
        <f>Data_L!M56</f>
        <v>0</v>
      </c>
      <c r="M55" s="21">
        <f>Data_L!N56</f>
        <v>0</v>
      </c>
      <c r="N55" s="21">
        <f>Data_L!O56</f>
        <v>0</v>
      </c>
      <c r="O55" s="21">
        <f>Data_L!P56</f>
        <v>0</v>
      </c>
      <c r="P55" s="21">
        <f>Data_L!Q56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1">
        <f>Data_L!L57</f>
        <v>0</v>
      </c>
      <c r="L56" s="21">
        <f>Data_L!M57</f>
        <v>0</v>
      </c>
      <c r="M56" s="21">
        <f>Data_L!N57</f>
        <v>0</v>
      </c>
      <c r="N56" s="21">
        <f>Data_L!O57</f>
        <v>0</v>
      </c>
      <c r="O56" s="21">
        <f>Data_L!P57</f>
        <v>0</v>
      </c>
      <c r="P56" s="21">
        <f>Data_L!Q57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28.707346148768991</v>
      </c>
      <c r="F57" s="7" t="s">
        <v>13</v>
      </c>
      <c r="G57" s="10">
        <f>SUM(G51:G56)</f>
        <v>53874.227355690091</v>
      </c>
      <c r="I57" s="165"/>
      <c r="J57" s="4">
        <v>10</v>
      </c>
      <c r="K57" s="21">
        <f>Data_L!L58</f>
        <v>10774.8454711715</v>
      </c>
      <c r="L57" s="21">
        <f>Data_L!M58</f>
        <v>0</v>
      </c>
      <c r="M57" s="21">
        <f>Data_L!N58</f>
        <v>0</v>
      </c>
      <c r="N57" s="21">
        <f>Data_L!O58</f>
        <v>-3.3321535255054299E-8</v>
      </c>
      <c r="O57" s="21">
        <f>Data_L!P58</f>
        <v>0</v>
      </c>
      <c r="P57" s="21">
        <f>Data_L!Q58</f>
        <v>0</v>
      </c>
      <c r="Q57" s="46">
        <f t="shared" si="1"/>
        <v>10774.845471138178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1">
        <f>Data_L!L59</f>
        <v>10774.8454711715</v>
      </c>
      <c r="L58" s="21">
        <f>Data_L!M59</f>
        <v>0</v>
      </c>
      <c r="M58" s="21">
        <f>Data_L!N59</f>
        <v>0</v>
      </c>
      <c r="N58" s="21">
        <f>Data_L!O59</f>
        <v>-3.3459674660532497E-8</v>
      </c>
      <c r="O58" s="21">
        <f>Data_L!P59</f>
        <v>0</v>
      </c>
      <c r="P58" s="21">
        <f>Data_L!Q59</f>
        <v>0</v>
      </c>
      <c r="Q58" s="46">
        <f t="shared" si="1"/>
        <v>10774.84547113804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1">
        <f>Data_L!L60</f>
        <v>10774.8454711715</v>
      </c>
      <c r="L59" s="21">
        <f>Data_L!M60</f>
        <v>0</v>
      </c>
      <c r="M59" s="21">
        <f>Data_L!N60</f>
        <v>0</v>
      </c>
      <c r="N59" s="21">
        <f>Data_L!O60</f>
        <v>-3.3442883199714801E-8</v>
      </c>
      <c r="O59" s="21">
        <f>Data_L!P60</f>
        <v>0</v>
      </c>
      <c r="P59" s="21">
        <f>Data_L!Q60</f>
        <v>0</v>
      </c>
      <c r="Q59" s="46">
        <f t="shared" si="1"/>
        <v>10774.845471138058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1">
        <f>Data_L!L61</f>
        <v>10774.8454711714</v>
      </c>
      <c r="L60" s="21">
        <f>Data_L!M61</f>
        <v>0</v>
      </c>
      <c r="M60" s="21">
        <f>Data_L!N61</f>
        <v>0</v>
      </c>
      <c r="N60" s="21">
        <f>Data_L!O61</f>
        <v>-3.3442003681641499E-8</v>
      </c>
      <c r="O60" s="21">
        <f>Data_L!P61</f>
        <v>0</v>
      </c>
      <c r="P60" s="21">
        <f>Data_L!Q61</f>
        <v>0</v>
      </c>
      <c r="Q60" s="46">
        <f t="shared" si="1"/>
        <v>10774.845471137958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1">
        <f>Data_L!L62</f>
        <v>10774.8454711713</v>
      </c>
      <c r="L61" s="21">
        <f>Data_L!M62</f>
        <v>0</v>
      </c>
      <c r="M61" s="21">
        <f>Data_L!N62</f>
        <v>0</v>
      </c>
      <c r="N61" s="21">
        <f>Data_L!O62</f>
        <v>-3.3440803747083597E-8</v>
      </c>
      <c r="O61" s="21">
        <f>Data_L!P62</f>
        <v>0</v>
      </c>
      <c r="P61" s="21">
        <f>Data_L!Q62</f>
        <v>0</v>
      </c>
      <c r="Q61" s="46">
        <f t="shared" si="1"/>
        <v>10774.84547113786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1">
        <f>Data_L!L63</f>
        <v>0</v>
      </c>
      <c r="L62" s="21">
        <f>Data_L!M63</f>
        <v>0</v>
      </c>
      <c r="M62" s="21">
        <f>Data_L!N63</f>
        <v>0</v>
      </c>
      <c r="N62" s="21">
        <f>Data_L!O63</f>
        <v>0</v>
      </c>
      <c r="O62" s="21">
        <f>Data_L!P63</f>
        <v>0</v>
      </c>
      <c r="P62" s="21">
        <f>Data_L!Q63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C3EB-F16E-4719-B274-D179F0249AA6}">
  <sheetPr>
    <tabColor theme="9" tint="0.39997558519241921"/>
  </sheetPr>
  <dimension ref="A1:AN239"/>
  <sheetViews>
    <sheetView workbookViewId="0">
      <selection activeCell="L3" sqref="L3:M3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Data_H!C3</f>
        <v>0</v>
      </c>
      <c r="F3" s="7" t="s">
        <v>0</v>
      </c>
      <c r="G3" s="10">
        <f>-D43</f>
        <v>0</v>
      </c>
      <c r="I3" s="166"/>
      <c r="J3" s="166"/>
      <c r="K3" s="5">
        <f t="shared" ref="K3:R3" si="0">SUM(K4:K62)</f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45">
        <f t="shared" si="0"/>
        <v>0</v>
      </c>
      <c r="R3" s="45">
        <f t="shared" si="0"/>
        <v>0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Data_H!C4</f>
        <v>0</v>
      </c>
      <c r="F4" s="11" t="s">
        <v>8</v>
      </c>
      <c r="G4" s="12">
        <f>-D50</f>
        <v>0</v>
      </c>
      <c r="I4" s="165" t="s">
        <v>4</v>
      </c>
      <c r="J4" s="4">
        <v>1</v>
      </c>
      <c r="K4" s="21">
        <f>Data_H!L4</f>
        <v>0</v>
      </c>
      <c r="L4" s="21">
        <f>Data_H!M4</f>
        <v>0</v>
      </c>
      <c r="M4" s="21">
        <f>Data_H!N4</f>
        <v>0</v>
      </c>
      <c r="N4" s="21">
        <f>Data_H!O4</f>
        <v>0</v>
      </c>
      <c r="O4" s="21">
        <f>Data_H!P4</f>
        <v>0</v>
      </c>
      <c r="P4" s="21">
        <f>Data_H!Q4</f>
        <v>0</v>
      </c>
      <c r="Q4" s="46">
        <f>K4+N4-O4-P4</f>
        <v>0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Data_H!C5</f>
        <v>0</v>
      </c>
      <c r="F5" s="7" t="s">
        <v>13</v>
      </c>
      <c r="G5" s="10">
        <f>SUM(G3:G4)</f>
        <v>0</v>
      </c>
      <c r="I5" s="165"/>
      <c r="J5" s="4">
        <v>2</v>
      </c>
      <c r="K5" s="21">
        <f>Data_H!L5</f>
        <v>0</v>
      </c>
      <c r="L5" s="21">
        <f>Data_H!M5</f>
        <v>0</v>
      </c>
      <c r="M5" s="21">
        <f>Data_H!N5</f>
        <v>0</v>
      </c>
      <c r="N5" s="21">
        <f>Data_H!O5</f>
        <v>0</v>
      </c>
      <c r="O5" s="21">
        <f>Data_H!P5</f>
        <v>0</v>
      </c>
      <c r="P5" s="21">
        <f>Data_H!Q5</f>
        <v>0</v>
      </c>
      <c r="Q5" s="46">
        <f t="shared" ref="Q5:Q62" si="1">K5+N5-O5-P5</f>
        <v>0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Data_H!C6</f>
        <v>0</v>
      </c>
      <c r="I6" s="165"/>
      <c r="J6" s="4">
        <v>3</v>
      </c>
      <c r="K6" s="21">
        <f>Data_H!L6</f>
        <v>0</v>
      </c>
      <c r="L6" s="21">
        <f>Data_H!M6</f>
        <v>0</v>
      </c>
      <c r="M6" s="21">
        <f>Data_H!N6</f>
        <v>0</v>
      </c>
      <c r="N6" s="21">
        <f>Data_H!O6</f>
        <v>0</v>
      </c>
      <c r="O6" s="21">
        <f>Data_H!P6</f>
        <v>0</v>
      </c>
      <c r="P6" s="21">
        <f>Data_H!Q6</f>
        <v>0</v>
      </c>
      <c r="Q6" s="46">
        <f t="shared" si="1"/>
        <v>0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Data_H!C7</f>
        <v>0</v>
      </c>
      <c r="F7" s="8" t="s">
        <v>20</v>
      </c>
      <c r="I7" s="165"/>
      <c r="J7" s="4">
        <v>4</v>
      </c>
      <c r="K7" s="21">
        <f>Data_H!L7</f>
        <v>0</v>
      </c>
      <c r="L7" s="21">
        <f>Data_H!M7</f>
        <v>0</v>
      </c>
      <c r="M7" s="21">
        <f>Data_H!N7</f>
        <v>0</v>
      </c>
      <c r="N7" s="21">
        <f>Data_H!O7</f>
        <v>0</v>
      </c>
      <c r="O7" s="21">
        <f>Data_H!P7</f>
        <v>0</v>
      </c>
      <c r="P7" s="21">
        <f>Data_H!Q7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Data_H!C8</f>
        <v>0</v>
      </c>
      <c r="F8" s="7" t="s">
        <v>0</v>
      </c>
      <c r="G8" s="10">
        <f>M3</f>
        <v>0</v>
      </c>
      <c r="I8" s="165"/>
      <c r="J8" s="4">
        <v>5</v>
      </c>
      <c r="K8" s="21">
        <f>Data_H!L8</f>
        <v>0</v>
      </c>
      <c r="L8" s="21">
        <f>Data_H!M8</f>
        <v>0</v>
      </c>
      <c r="M8" s="21">
        <f>Data_H!N8</f>
        <v>0</v>
      </c>
      <c r="N8" s="21">
        <f>Data_H!O8</f>
        <v>0</v>
      </c>
      <c r="O8" s="21">
        <f>Data_H!P8</f>
        <v>0</v>
      </c>
      <c r="P8" s="21">
        <f>Data_H!Q8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Data_H!C9</f>
        <v>0</v>
      </c>
      <c r="F9" s="11" t="s">
        <v>8</v>
      </c>
      <c r="G9" s="12">
        <f>L3</f>
        <v>0</v>
      </c>
      <c r="I9" s="165"/>
      <c r="J9" s="4">
        <v>6</v>
      </c>
      <c r="K9" s="21">
        <f>Data_H!L9</f>
        <v>0</v>
      </c>
      <c r="L9" s="21">
        <f>Data_H!M9</f>
        <v>0</v>
      </c>
      <c r="M9" s="21">
        <f>Data_H!N9</f>
        <v>0</v>
      </c>
      <c r="N9" s="21">
        <f>Data_H!O9</f>
        <v>0</v>
      </c>
      <c r="O9" s="21">
        <f>Data_H!P9</f>
        <v>0</v>
      </c>
      <c r="P9" s="21">
        <f>Data_H!Q9</f>
        <v>0</v>
      </c>
      <c r="Q9" s="46">
        <f t="shared" si="1"/>
        <v>0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Data_H!C10</f>
        <v>0</v>
      </c>
      <c r="F10" s="7" t="s">
        <v>13</v>
      </c>
      <c r="G10" s="10">
        <f>SUM(G8:G9)</f>
        <v>0</v>
      </c>
      <c r="I10" s="165"/>
      <c r="J10" s="4">
        <v>7</v>
      </c>
      <c r="K10" s="21">
        <f>Data_H!L10</f>
        <v>0</v>
      </c>
      <c r="L10" s="21">
        <f>Data_H!M10</f>
        <v>0</v>
      </c>
      <c r="M10" s="21">
        <f>Data_H!N10</f>
        <v>0</v>
      </c>
      <c r="N10" s="21">
        <f>Data_H!O10</f>
        <v>0</v>
      </c>
      <c r="O10" s="21">
        <f>Data_H!P10</f>
        <v>0</v>
      </c>
      <c r="P10" s="21">
        <f>Data_H!Q10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Data_H!C11</f>
        <v>0</v>
      </c>
      <c r="I11" s="165"/>
      <c r="J11" s="4">
        <v>8</v>
      </c>
      <c r="K11" s="21">
        <f>Data_H!L11</f>
        <v>0</v>
      </c>
      <c r="L11" s="21">
        <f>Data_H!M11</f>
        <v>0</v>
      </c>
      <c r="M11" s="21">
        <f>Data_H!N11</f>
        <v>0</v>
      </c>
      <c r="N11" s="21">
        <f>Data_H!O11</f>
        <v>0</v>
      </c>
      <c r="O11" s="21">
        <f>Data_H!P11</f>
        <v>0</v>
      </c>
      <c r="P11" s="21">
        <f>Data_H!Q11</f>
        <v>0</v>
      </c>
      <c r="Q11" s="46">
        <f t="shared" si="1"/>
        <v>0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Data_H!C12</f>
        <v>0</v>
      </c>
      <c r="F12" s="8" t="s">
        <v>39</v>
      </c>
      <c r="I12" s="165"/>
      <c r="J12" s="4">
        <v>9</v>
      </c>
      <c r="K12" s="21">
        <f>Data_H!L12</f>
        <v>0</v>
      </c>
      <c r="L12" s="21">
        <f>Data_H!M12</f>
        <v>0</v>
      </c>
      <c r="M12" s="21">
        <f>Data_H!N12</f>
        <v>0</v>
      </c>
      <c r="N12" s="21">
        <f>Data_H!O12</f>
        <v>0</v>
      </c>
      <c r="O12" s="21">
        <f>Data_H!P12</f>
        <v>0</v>
      </c>
      <c r="P12" s="21">
        <f>Data_H!Q12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Data_H!C13</f>
        <v>0</v>
      </c>
      <c r="F13" s="7" t="s">
        <v>40</v>
      </c>
      <c r="G13" s="35">
        <f>D7-G10</f>
        <v>0</v>
      </c>
      <c r="I13" s="165"/>
      <c r="J13" s="4">
        <v>10</v>
      </c>
      <c r="K13" s="21">
        <f>Data_H!L13</f>
        <v>0</v>
      </c>
      <c r="L13" s="21">
        <f>Data_H!M13</f>
        <v>0</v>
      </c>
      <c r="M13" s="21">
        <f>Data_H!N13</f>
        <v>0</v>
      </c>
      <c r="N13" s="21">
        <f>Data_H!O13</f>
        <v>0</v>
      </c>
      <c r="O13" s="21">
        <f>Data_H!P13</f>
        <v>0</v>
      </c>
      <c r="P13" s="21">
        <f>Data_H!Q13</f>
        <v>0</v>
      </c>
      <c r="Q13" s="46">
        <f t="shared" si="1"/>
        <v>0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Data_H!L14</f>
        <v>0</v>
      </c>
      <c r="L14" s="21">
        <f>Data_H!M14</f>
        <v>0</v>
      </c>
      <c r="M14" s="21">
        <f>Data_H!N14</f>
        <v>0</v>
      </c>
      <c r="N14" s="21">
        <f>Data_H!O14</f>
        <v>0</v>
      </c>
      <c r="O14" s="21">
        <f>Data_H!P14</f>
        <v>0</v>
      </c>
      <c r="P14" s="21">
        <f>Data_H!Q14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Data_H!L15</f>
        <v>0</v>
      </c>
      <c r="L15" s="21">
        <f>Data_H!M15</f>
        <v>0</v>
      </c>
      <c r="M15" s="21">
        <f>Data_H!N15</f>
        <v>0</v>
      </c>
      <c r="N15" s="21">
        <f>Data_H!O15</f>
        <v>0</v>
      </c>
      <c r="O15" s="21">
        <f>Data_H!P15</f>
        <v>0</v>
      </c>
      <c r="P15" s="21">
        <f>Data_H!Q15</f>
        <v>0</v>
      </c>
      <c r="Q15" s="46">
        <f t="shared" si="1"/>
        <v>0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Data_H!L16</f>
        <v>0</v>
      </c>
      <c r="L16" s="21">
        <f>Data_H!M16</f>
        <v>0</v>
      </c>
      <c r="M16" s="21">
        <f>Data_H!N16</f>
        <v>0</v>
      </c>
      <c r="N16" s="21">
        <f>Data_H!O16</f>
        <v>0</v>
      </c>
      <c r="O16" s="21">
        <f>Data_H!P16</f>
        <v>0</v>
      </c>
      <c r="P16" s="21">
        <f>Data_H!Q16</f>
        <v>0</v>
      </c>
      <c r="Q16" s="46">
        <f t="shared" si="1"/>
        <v>0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0</v>
      </c>
      <c r="I17" s="165"/>
      <c r="J17" s="4">
        <v>14</v>
      </c>
      <c r="K17" s="21">
        <f>Data_H!L17</f>
        <v>0</v>
      </c>
      <c r="L17" s="21">
        <f>Data_H!M17</f>
        <v>0</v>
      </c>
      <c r="M17" s="21">
        <f>Data_H!N17</f>
        <v>0</v>
      </c>
      <c r="N17" s="21">
        <f>Data_H!O17</f>
        <v>0</v>
      </c>
      <c r="O17" s="21">
        <f>Data_H!P17</f>
        <v>0</v>
      </c>
      <c r="P17" s="21">
        <f>Data_H!Q17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0</v>
      </c>
      <c r="F18" s="7" t="s">
        <v>6</v>
      </c>
      <c r="G18" s="10">
        <f>D29</f>
        <v>0</v>
      </c>
      <c r="I18" s="165" t="s">
        <v>3</v>
      </c>
      <c r="J18" s="4">
        <v>1</v>
      </c>
      <c r="K18" s="22">
        <f>Data_H!L19</f>
        <v>0</v>
      </c>
      <c r="L18" s="22">
        <f>Data_H!M19</f>
        <v>0</v>
      </c>
      <c r="M18" s="22">
        <f>Data_H!N19</f>
        <v>0</v>
      </c>
      <c r="N18" s="22">
        <f>Data_H!O19</f>
        <v>0</v>
      </c>
      <c r="O18" s="22">
        <f>Data_H!P19</f>
        <v>0</v>
      </c>
      <c r="P18" s="22">
        <f>Data_H!Q19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0</v>
      </c>
      <c r="F19" s="39" t="s">
        <v>7</v>
      </c>
      <c r="G19" s="40">
        <v>0</v>
      </c>
      <c r="I19" s="165"/>
      <c r="J19" s="4">
        <v>2</v>
      </c>
      <c r="K19" s="22">
        <f>Data_H!L20</f>
        <v>0</v>
      </c>
      <c r="L19" s="22">
        <f>Data_H!M20</f>
        <v>0</v>
      </c>
      <c r="M19" s="22">
        <f>Data_H!N20</f>
        <v>0</v>
      </c>
      <c r="N19" s="22">
        <f>Data_H!O20</f>
        <v>0</v>
      </c>
      <c r="O19" s="22">
        <f>Data_H!P20</f>
        <v>0</v>
      </c>
      <c r="P19" s="22">
        <f>Data_H!Q20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0</v>
      </c>
      <c r="F20" s="11" t="s">
        <v>9</v>
      </c>
      <c r="G20" s="12">
        <f>D57</f>
        <v>0</v>
      </c>
      <c r="I20" s="165"/>
      <c r="J20" s="4">
        <v>3</v>
      </c>
      <c r="K20" s="22">
        <f>Data_H!L21</f>
        <v>0</v>
      </c>
      <c r="L20" s="22">
        <f>Data_H!M21</f>
        <v>0</v>
      </c>
      <c r="M20" s="22">
        <f>Data_H!N21</f>
        <v>0</v>
      </c>
      <c r="N20" s="22">
        <f>Data_H!O21</f>
        <v>0</v>
      </c>
      <c r="O20" s="22">
        <f>Data_H!P21</f>
        <v>0</v>
      </c>
      <c r="P20" s="22">
        <f>Data_H!Q21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0</v>
      </c>
      <c r="F21" s="7" t="s">
        <v>13</v>
      </c>
      <c r="G21" s="10">
        <f>SUM(G17:G20)</f>
        <v>0</v>
      </c>
      <c r="I21" s="165"/>
      <c r="J21" s="4">
        <v>4</v>
      </c>
      <c r="K21" s="22">
        <f>Data_H!L22</f>
        <v>0</v>
      </c>
      <c r="L21" s="22">
        <f>Data_H!M22</f>
        <v>0</v>
      </c>
      <c r="M21" s="22">
        <f>Data_H!N22</f>
        <v>0</v>
      </c>
      <c r="N21" s="22">
        <f>Data_H!O22</f>
        <v>0</v>
      </c>
      <c r="O21" s="22">
        <f>Data_H!P22</f>
        <v>0</v>
      </c>
      <c r="P21" s="22">
        <f>Data_H!Q22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0</v>
      </c>
      <c r="G22" s="10"/>
      <c r="I22" s="165"/>
      <c r="J22" s="4">
        <v>5</v>
      </c>
      <c r="K22" s="22">
        <f>Data_H!L23</f>
        <v>0</v>
      </c>
      <c r="L22" s="22">
        <f>Data_H!M23</f>
        <v>0</v>
      </c>
      <c r="M22" s="22">
        <f>Data_H!N23</f>
        <v>0</v>
      </c>
      <c r="N22" s="22">
        <f>Data_H!O23</f>
        <v>0</v>
      </c>
      <c r="O22" s="22">
        <f>Data_H!P23</f>
        <v>0</v>
      </c>
      <c r="P22" s="22">
        <f>Data_H!Q23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Data_H!L24</f>
        <v>0</v>
      </c>
      <c r="L23" s="22">
        <f>Data_H!M24</f>
        <v>0</v>
      </c>
      <c r="M23" s="22">
        <f>Data_H!N24</f>
        <v>0</v>
      </c>
      <c r="N23" s="22">
        <f>Data_H!O24</f>
        <v>0</v>
      </c>
      <c r="O23" s="22">
        <f>Data_H!P24</f>
        <v>0</v>
      </c>
      <c r="P23" s="22">
        <f>Data_H!Q24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0</v>
      </c>
      <c r="I24" s="165"/>
      <c r="J24" s="4">
        <v>7</v>
      </c>
      <c r="K24" s="22">
        <f>Data_H!L25</f>
        <v>0</v>
      </c>
      <c r="L24" s="22">
        <f>Data_H!M25</f>
        <v>0</v>
      </c>
      <c r="M24" s="22">
        <f>Data_H!N25</f>
        <v>0</v>
      </c>
      <c r="N24" s="22">
        <f>Data_H!O25</f>
        <v>0</v>
      </c>
      <c r="O24" s="22">
        <f>Data_H!P25</f>
        <v>0</v>
      </c>
      <c r="P24" s="22">
        <f>Data_H!Q25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0</v>
      </c>
      <c r="F25" s="7" t="s">
        <v>6</v>
      </c>
      <c r="G25" s="10">
        <f>D25</f>
        <v>0</v>
      </c>
      <c r="I25" s="165"/>
      <c r="J25" s="4">
        <v>8</v>
      </c>
      <c r="K25" s="22">
        <f>Data_H!L26</f>
        <v>0</v>
      </c>
      <c r="L25" s="22">
        <f>Data_H!M26</f>
        <v>0</v>
      </c>
      <c r="M25" s="22">
        <f>Data_H!N26</f>
        <v>0</v>
      </c>
      <c r="N25" s="22">
        <f>Data_H!O26</f>
        <v>0</v>
      </c>
      <c r="O25" s="22">
        <f>Data_H!P26</f>
        <v>0</v>
      </c>
      <c r="P25" s="22">
        <f>Data_H!Q26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0</v>
      </c>
      <c r="F26" s="39" t="s">
        <v>7</v>
      </c>
      <c r="G26" s="40">
        <v>0</v>
      </c>
      <c r="I26" s="165"/>
      <c r="J26" s="4">
        <v>9</v>
      </c>
      <c r="K26" s="22">
        <f>Data_H!L27</f>
        <v>0</v>
      </c>
      <c r="L26" s="22">
        <f>Data_H!M27</f>
        <v>0</v>
      </c>
      <c r="M26" s="22">
        <f>Data_H!N27</f>
        <v>0</v>
      </c>
      <c r="N26" s="22">
        <f>Data_H!O27</f>
        <v>0</v>
      </c>
      <c r="O26" s="22">
        <f>Data_H!P27</f>
        <v>0</v>
      </c>
      <c r="P26" s="22">
        <f>Data_H!Q27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0</v>
      </c>
      <c r="F27" s="7" t="s">
        <v>0</v>
      </c>
      <c r="G27" s="10">
        <f>D39</f>
        <v>0</v>
      </c>
      <c r="I27" s="165"/>
      <c r="J27" s="4">
        <v>10</v>
      </c>
      <c r="K27" s="22">
        <f>Data_H!L28</f>
        <v>0</v>
      </c>
      <c r="L27" s="22">
        <f>Data_H!M28</f>
        <v>0</v>
      </c>
      <c r="M27" s="22">
        <f>Data_H!N28</f>
        <v>0</v>
      </c>
      <c r="N27" s="22">
        <f>Data_H!O28</f>
        <v>0</v>
      </c>
      <c r="O27" s="22">
        <f>Data_H!P28</f>
        <v>0</v>
      </c>
      <c r="P27" s="22">
        <f>Data_H!Q28</f>
        <v>0</v>
      </c>
      <c r="Q27" s="46">
        <f t="shared" si="1"/>
        <v>0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0</v>
      </c>
      <c r="F28" s="7" t="s">
        <v>8</v>
      </c>
      <c r="G28" s="10">
        <f>D46</f>
        <v>0</v>
      </c>
      <c r="I28" s="165"/>
      <c r="J28" s="4">
        <v>11</v>
      </c>
      <c r="K28" s="22">
        <f>Data_H!L29</f>
        <v>0</v>
      </c>
      <c r="L28" s="22">
        <f>Data_H!M29</f>
        <v>0</v>
      </c>
      <c r="M28" s="22">
        <f>Data_H!N29</f>
        <v>0</v>
      </c>
      <c r="N28" s="22">
        <f>Data_H!O29</f>
        <v>0</v>
      </c>
      <c r="O28" s="22">
        <f>Data_H!P29</f>
        <v>0</v>
      </c>
      <c r="P28" s="22">
        <f>Data_H!Q29</f>
        <v>0</v>
      </c>
      <c r="Q28" s="46">
        <f t="shared" si="1"/>
        <v>0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0</v>
      </c>
      <c r="F29" s="11" t="s">
        <v>9</v>
      </c>
      <c r="G29" s="12">
        <f>D53</f>
        <v>0</v>
      </c>
      <c r="I29" s="165"/>
      <c r="J29" s="4">
        <v>12</v>
      </c>
      <c r="K29" s="22">
        <f>Data_H!L30</f>
        <v>0</v>
      </c>
      <c r="L29" s="22">
        <f>Data_H!M30</f>
        <v>0</v>
      </c>
      <c r="M29" s="22">
        <f>Data_H!N30</f>
        <v>0</v>
      </c>
      <c r="N29" s="22">
        <f>Data_H!O30</f>
        <v>0</v>
      </c>
      <c r="O29" s="22">
        <f>Data_H!P30</f>
        <v>0</v>
      </c>
      <c r="P29" s="22">
        <f>Data_H!Q30</f>
        <v>0</v>
      </c>
      <c r="Q29" s="46">
        <f t="shared" si="1"/>
        <v>0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0</v>
      </c>
      <c r="I30" s="165"/>
      <c r="J30" s="4">
        <v>13</v>
      </c>
      <c r="K30" s="22">
        <f>Data_H!L31</f>
        <v>0</v>
      </c>
      <c r="L30" s="22">
        <f>Data_H!M31</f>
        <v>0</v>
      </c>
      <c r="M30" s="22">
        <f>Data_H!N31</f>
        <v>0</v>
      </c>
      <c r="N30" s="22">
        <f>Data_H!O31</f>
        <v>0</v>
      </c>
      <c r="O30" s="22">
        <f>Data_H!P31</f>
        <v>0</v>
      </c>
      <c r="P30" s="22">
        <f>Data_H!Q31</f>
        <v>0</v>
      </c>
      <c r="Q30" s="46">
        <f t="shared" si="1"/>
        <v>0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Data_H!L32</f>
        <v>0</v>
      </c>
      <c r="L31" s="22">
        <f>Data_H!M32</f>
        <v>0</v>
      </c>
      <c r="M31" s="22">
        <f>Data_H!N32</f>
        <v>0</v>
      </c>
      <c r="N31" s="22">
        <f>Data_H!O32</f>
        <v>0</v>
      </c>
      <c r="O31" s="22">
        <f>Data_H!P32</f>
        <v>0</v>
      </c>
      <c r="P31" s="22">
        <f>Data_H!Q32</f>
        <v>0</v>
      </c>
      <c r="Q31" s="46">
        <f t="shared" si="1"/>
        <v>0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Data_H!L33</f>
        <v>0</v>
      </c>
      <c r="L32" s="22">
        <f>Data_H!M33</f>
        <v>0</v>
      </c>
      <c r="M32" s="22">
        <f>Data_H!N33</f>
        <v>0</v>
      </c>
      <c r="N32" s="22">
        <f>Data_H!O33</f>
        <v>0</v>
      </c>
      <c r="O32" s="22">
        <f>Data_H!P33</f>
        <v>0</v>
      </c>
      <c r="P32" s="22">
        <f>Data_H!Q33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0</v>
      </c>
      <c r="I33" s="165" t="s">
        <v>2</v>
      </c>
      <c r="J33" s="4">
        <v>1</v>
      </c>
      <c r="K33" s="23">
        <f>Data_H!L34</f>
        <v>0</v>
      </c>
      <c r="L33" s="23">
        <f>Data_H!M34</f>
        <v>0</v>
      </c>
      <c r="M33" s="23">
        <f>Data_H!N34</f>
        <v>0</v>
      </c>
      <c r="N33" s="23">
        <f>Data_H!O34</f>
        <v>0</v>
      </c>
      <c r="O33" s="23">
        <f>Data_H!P34</f>
        <v>0</v>
      </c>
      <c r="P33" s="23">
        <f>Data_H!Q34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0</v>
      </c>
      <c r="I34" s="165"/>
      <c r="J34" s="4">
        <v>2</v>
      </c>
      <c r="K34" s="23">
        <f>Data_H!L35</f>
        <v>0</v>
      </c>
      <c r="L34" s="23">
        <f>Data_H!M35</f>
        <v>0</v>
      </c>
      <c r="M34" s="23">
        <f>Data_H!N35</f>
        <v>0</v>
      </c>
      <c r="N34" s="23">
        <f>Data_H!O35</f>
        <v>0</v>
      </c>
      <c r="O34" s="23">
        <f>Data_H!P35</f>
        <v>0</v>
      </c>
      <c r="P34" s="23">
        <f>Data_H!Q35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Data_H!L36</f>
        <v>0</v>
      </c>
      <c r="L35" s="23">
        <f>Data_H!M36</f>
        <v>0</v>
      </c>
      <c r="M35" s="23">
        <f>Data_H!N36</f>
        <v>0</v>
      </c>
      <c r="N35" s="23">
        <f>Data_H!O36</f>
        <v>0</v>
      </c>
      <c r="O35" s="23">
        <f>Data_H!P36</f>
        <v>0</v>
      </c>
      <c r="P35" s="23">
        <f>Data_H!Q36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Data_H!L37</f>
        <v>0</v>
      </c>
      <c r="L36" s="23">
        <f>Data_H!M37</f>
        <v>0</v>
      </c>
      <c r="M36" s="23">
        <f>Data_H!N37</f>
        <v>0</v>
      </c>
      <c r="N36" s="23">
        <f>Data_H!O37</f>
        <v>0</v>
      </c>
      <c r="O36" s="23">
        <f>Data_H!P37</f>
        <v>0</v>
      </c>
      <c r="P36" s="23">
        <f>Data_H!Q37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Data_H!L38</f>
        <v>0</v>
      </c>
      <c r="L37" s="23">
        <f>Data_H!M38</f>
        <v>0</v>
      </c>
      <c r="M37" s="23">
        <f>Data_H!N38</f>
        <v>0</v>
      </c>
      <c r="N37" s="23">
        <f>Data_H!O38</f>
        <v>0</v>
      </c>
      <c r="O37" s="23">
        <f>Data_H!P38</f>
        <v>0</v>
      </c>
      <c r="P37" s="23">
        <f>Data_H!Q38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Data_H!L39</f>
        <v>0</v>
      </c>
      <c r="L38" s="23">
        <f>Data_H!M39</f>
        <v>0</v>
      </c>
      <c r="M38" s="23">
        <f>Data_H!N39</f>
        <v>0</v>
      </c>
      <c r="N38" s="23">
        <f>Data_H!O39</f>
        <v>0</v>
      </c>
      <c r="O38" s="23">
        <f>Data_H!P39</f>
        <v>0</v>
      </c>
      <c r="P38" s="23">
        <f>Data_H!Q39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0</v>
      </c>
      <c r="F39" s="7" t="s">
        <v>13</v>
      </c>
      <c r="G39" s="10">
        <f>SUM(G33:G38)</f>
        <v>0</v>
      </c>
      <c r="I39" s="165"/>
      <c r="J39" s="4">
        <v>7</v>
      </c>
      <c r="K39" s="23">
        <f>Data_H!L40</f>
        <v>0</v>
      </c>
      <c r="L39" s="23">
        <f>Data_H!M40</f>
        <v>0</v>
      </c>
      <c r="M39" s="23">
        <f>Data_H!N40</f>
        <v>0</v>
      </c>
      <c r="N39" s="23">
        <f>Data_H!O40</f>
        <v>0</v>
      </c>
      <c r="O39" s="23">
        <f>Data_H!P40</f>
        <v>0</v>
      </c>
      <c r="P39" s="23">
        <f>Data_H!Q40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Data_H!L41</f>
        <v>0</v>
      </c>
      <c r="L40" s="23">
        <f>Data_H!M41</f>
        <v>0</v>
      </c>
      <c r="M40" s="23">
        <f>Data_H!N41</f>
        <v>0</v>
      </c>
      <c r="N40" s="23">
        <f>Data_H!O41</f>
        <v>0</v>
      </c>
      <c r="O40" s="23">
        <f>Data_H!P41</f>
        <v>0</v>
      </c>
      <c r="P40" s="23">
        <f>Data_H!Q41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Data_H!L42</f>
        <v>0</v>
      </c>
      <c r="L41" s="23">
        <f>Data_H!M42</f>
        <v>0</v>
      </c>
      <c r="M41" s="23">
        <f>Data_H!N42</f>
        <v>0</v>
      </c>
      <c r="N41" s="23">
        <f>Data_H!O42</f>
        <v>0</v>
      </c>
      <c r="O41" s="23">
        <f>Data_H!P42</f>
        <v>0</v>
      </c>
      <c r="P41" s="23">
        <f>Data_H!Q42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0</v>
      </c>
      <c r="I42" s="165"/>
      <c r="J42" s="4">
        <v>10</v>
      </c>
      <c r="K42" s="23">
        <f>Data_H!L43</f>
        <v>0</v>
      </c>
      <c r="L42" s="23">
        <f>Data_H!M43</f>
        <v>0</v>
      </c>
      <c r="M42" s="23">
        <f>Data_H!N43</f>
        <v>0</v>
      </c>
      <c r="N42" s="23">
        <f>Data_H!O43</f>
        <v>0</v>
      </c>
      <c r="O42" s="23">
        <f>Data_H!P43</f>
        <v>0</v>
      </c>
      <c r="P42" s="23">
        <f>Data_H!Q43</f>
        <v>0</v>
      </c>
      <c r="Q42" s="46">
        <f t="shared" si="1"/>
        <v>0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0</v>
      </c>
      <c r="F43" s="7" t="s">
        <v>6</v>
      </c>
      <c r="G43" s="10">
        <f>D27</f>
        <v>0</v>
      </c>
      <c r="I43" s="165"/>
      <c r="J43" s="4">
        <v>11</v>
      </c>
      <c r="K43" s="23">
        <f>Data_H!L44</f>
        <v>0</v>
      </c>
      <c r="L43" s="23">
        <f>Data_H!M44</f>
        <v>0</v>
      </c>
      <c r="M43" s="23">
        <f>Data_H!N44</f>
        <v>0</v>
      </c>
      <c r="N43" s="23">
        <f>Data_H!O44</f>
        <v>0</v>
      </c>
      <c r="O43" s="23">
        <f>Data_H!P44</f>
        <v>0</v>
      </c>
      <c r="P43" s="23">
        <f>Data_H!Q44</f>
        <v>0</v>
      </c>
      <c r="Q43" s="46">
        <f t="shared" si="1"/>
        <v>0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Data_H!L45</f>
        <v>0</v>
      </c>
      <c r="L44" s="23">
        <f>Data_H!M45</f>
        <v>0</v>
      </c>
      <c r="M44" s="23">
        <f>Data_H!N45</f>
        <v>0</v>
      </c>
      <c r="N44" s="23">
        <f>Data_H!O45</f>
        <v>0</v>
      </c>
      <c r="O44" s="23">
        <f>Data_H!P45</f>
        <v>0</v>
      </c>
      <c r="P44" s="23">
        <f>Data_H!Q45</f>
        <v>0</v>
      </c>
      <c r="Q44" s="46">
        <f t="shared" si="1"/>
        <v>0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Data_H!L46</f>
        <v>0</v>
      </c>
      <c r="L45" s="23">
        <f>Data_H!M46</f>
        <v>0</v>
      </c>
      <c r="M45" s="23">
        <f>Data_H!N46</f>
        <v>0</v>
      </c>
      <c r="N45" s="23">
        <f>Data_H!O46</f>
        <v>0</v>
      </c>
      <c r="O45" s="23">
        <f>Data_H!P46</f>
        <v>0</v>
      </c>
      <c r="P45" s="23">
        <f>Data_H!Q46</f>
        <v>0</v>
      </c>
      <c r="Q45" s="46">
        <f t="shared" si="1"/>
        <v>0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0</v>
      </c>
      <c r="F46" s="7" t="s">
        <v>8</v>
      </c>
      <c r="G46" s="10">
        <f>D48</f>
        <v>0</v>
      </c>
      <c r="I46" s="165"/>
      <c r="J46" s="4">
        <v>14</v>
      </c>
      <c r="K46" s="23">
        <f>Data_H!L47</f>
        <v>0</v>
      </c>
      <c r="L46" s="23">
        <f>Data_H!M47</f>
        <v>0</v>
      </c>
      <c r="M46" s="23">
        <f>Data_H!N47</f>
        <v>0</v>
      </c>
      <c r="N46" s="23">
        <f>Data_H!O47</f>
        <v>0</v>
      </c>
      <c r="O46" s="23">
        <f>Data_H!P47</f>
        <v>0</v>
      </c>
      <c r="P46" s="23">
        <f>Data_H!Q47</f>
        <v>0</v>
      </c>
      <c r="Q46" s="46">
        <f t="shared" si="1"/>
        <v>0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Data_H!L48</f>
        <v>0</v>
      </c>
      <c r="L47" s="23">
        <f>Data_H!M48</f>
        <v>0</v>
      </c>
      <c r="M47" s="23">
        <f>Data_H!N48</f>
        <v>0</v>
      </c>
      <c r="N47" s="23">
        <f>Data_H!O48</f>
        <v>0</v>
      </c>
      <c r="O47" s="23">
        <f>Data_H!P48</f>
        <v>0</v>
      </c>
      <c r="P47" s="23">
        <f>Data_H!Q48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0</v>
      </c>
      <c r="I48" s="165" t="s">
        <v>1</v>
      </c>
      <c r="J48" s="4">
        <v>1</v>
      </c>
      <c r="K48" s="24">
        <f>Data_H!L49</f>
        <v>0</v>
      </c>
      <c r="L48" s="24">
        <f>Data_H!M49</f>
        <v>0</v>
      </c>
      <c r="M48" s="24">
        <f>Data_H!N49</f>
        <v>0</v>
      </c>
      <c r="N48" s="24">
        <f>Data_H!O49</f>
        <v>0</v>
      </c>
      <c r="O48" s="24">
        <f>Data_H!P49</f>
        <v>0</v>
      </c>
      <c r="P48" s="24">
        <f>Data_H!Q49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Data_H!L50</f>
        <v>0</v>
      </c>
      <c r="L49" s="24">
        <f>Data_H!M50</f>
        <v>0</v>
      </c>
      <c r="M49" s="24">
        <f>Data_H!N50</f>
        <v>0</v>
      </c>
      <c r="N49" s="24">
        <f>Data_H!O50</f>
        <v>0</v>
      </c>
      <c r="O49" s="24">
        <f>Data_H!P50</f>
        <v>0</v>
      </c>
      <c r="P49" s="24">
        <f>Data_H!Q50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0</v>
      </c>
      <c r="F50" s="8" t="s">
        <v>18</v>
      </c>
      <c r="I50" s="165"/>
      <c r="J50" s="4">
        <v>3</v>
      </c>
      <c r="K50" s="24">
        <f>Data_H!L51</f>
        <v>0</v>
      </c>
      <c r="L50" s="24">
        <f>Data_H!M51</f>
        <v>0</v>
      </c>
      <c r="M50" s="24">
        <f>Data_H!N51</f>
        <v>0</v>
      </c>
      <c r="N50" s="24">
        <f>Data_H!O51</f>
        <v>0</v>
      </c>
      <c r="O50" s="24">
        <f>Data_H!P51</f>
        <v>0</v>
      </c>
      <c r="P50" s="24">
        <f>Data_H!Q51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0</v>
      </c>
      <c r="I51" s="165"/>
      <c r="J51" s="4">
        <v>4</v>
      </c>
      <c r="K51" s="24">
        <f>Data_H!L52</f>
        <v>0</v>
      </c>
      <c r="L51" s="24">
        <f>Data_H!M52</f>
        <v>0</v>
      </c>
      <c r="M51" s="24">
        <f>Data_H!N52</f>
        <v>0</v>
      </c>
      <c r="N51" s="24">
        <f>Data_H!O52</f>
        <v>0</v>
      </c>
      <c r="O51" s="24">
        <f>Data_H!P52</f>
        <v>0</v>
      </c>
      <c r="P51" s="24">
        <f>Data_H!Q52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0</v>
      </c>
      <c r="I52" s="165"/>
      <c r="J52" s="4">
        <v>5</v>
      </c>
      <c r="K52" s="24">
        <f>Data_H!L53</f>
        <v>0</v>
      </c>
      <c r="L52" s="24">
        <f>Data_H!M53</f>
        <v>0</v>
      </c>
      <c r="M52" s="24">
        <f>Data_H!N53</f>
        <v>0</v>
      </c>
      <c r="N52" s="24">
        <f>Data_H!O53</f>
        <v>0</v>
      </c>
      <c r="O52" s="24">
        <f>Data_H!P53</f>
        <v>0</v>
      </c>
      <c r="P52" s="24">
        <f>Data_H!Q53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0</v>
      </c>
      <c r="F53" s="7" t="s">
        <v>7</v>
      </c>
      <c r="G53" s="10">
        <f>D35</f>
        <v>0</v>
      </c>
      <c r="I53" s="165"/>
      <c r="J53" s="4">
        <v>6</v>
      </c>
      <c r="K53" s="24">
        <f>Data_H!L54</f>
        <v>0</v>
      </c>
      <c r="L53" s="24">
        <f>Data_H!M54</f>
        <v>0</v>
      </c>
      <c r="M53" s="24">
        <f>Data_H!N54</f>
        <v>0</v>
      </c>
      <c r="N53" s="24">
        <f>Data_H!O54</f>
        <v>0</v>
      </c>
      <c r="O53" s="24">
        <f>Data_H!P54</f>
        <v>0</v>
      </c>
      <c r="P53" s="24">
        <f>Data_H!Q54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Data_H!L55</f>
        <v>0</v>
      </c>
      <c r="L54" s="24">
        <f>Data_H!M55</f>
        <v>0</v>
      </c>
      <c r="M54" s="24">
        <f>Data_H!N55</f>
        <v>0</v>
      </c>
      <c r="N54" s="24">
        <f>Data_H!O55</f>
        <v>0</v>
      </c>
      <c r="O54" s="24">
        <f>Data_H!P55</f>
        <v>0</v>
      </c>
      <c r="P54" s="24">
        <f>Data_H!Q55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Data_H!L56</f>
        <v>0</v>
      </c>
      <c r="L55" s="24">
        <f>Data_H!M56</f>
        <v>0</v>
      </c>
      <c r="M55" s="24">
        <f>Data_H!N56</f>
        <v>0</v>
      </c>
      <c r="N55" s="24">
        <f>Data_H!O56</f>
        <v>0</v>
      </c>
      <c r="O55" s="24">
        <f>Data_H!P56</f>
        <v>0</v>
      </c>
      <c r="P55" s="24">
        <f>Data_H!Q56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Data_H!L57</f>
        <v>0</v>
      </c>
      <c r="L56" s="24">
        <f>Data_H!M57</f>
        <v>0</v>
      </c>
      <c r="M56" s="24">
        <f>Data_H!N57</f>
        <v>0</v>
      </c>
      <c r="N56" s="24">
        <f>Data_H!O57</f>
        <v>0</v>
      </c>
      <c r="O56" s="24">
        <f>Data_H!P57</f>
        <v>0</v>
      </c>
      <c r="P56" s="24">
        <f>Data_H!Q57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0</v>
      </c>
      <c r="F57" s="7" t="s">
        <v>13</v>
      </c>
      <c r="G57" s="10">
        <f>SUM(G51:G56)</f>
        <v>0</v>
      </c>
      <c r="I57" s="165"/>
      <c r="J57" s="4">
        <v>10</v>
      </c>
      <c r="K57" s="24">
        <f>Data_H!L58</f>
        <v>0</v>
      </c>
      <c r="L57" s="24">
        <f>Data_H!M58</f>
        <v>0</v>
      </c>
      <c r="M57" s="24">
        <f>Data_H!N58</f>
        <v>0</v>
      </c>
      <c r="N57" s="24">
        <f>Data_H!O58</f>
        <v>0</v>
      </c>
      <c r="O57" s="24">
        <f>Data_H!P58</f>
        <v>0</v>
      </c>
      <c r="P57" s="24">
        <f>Data_H!Q58</f>
        <v>0</v>
      </c>
      <c r="Q57" s="46">
        <f t="shared" si="1"/>
        <v>0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Data_H!L59</f>
        <v>0</v>
      </c>
      <c r="L58" s="24">
        <f>Data_H!M59</f>
        <v>0</v>
      </c>
      <c r="M58" s="24">
        <f>Data_H!N59</f>
        <v>0</v>
      </c>
      <c r="N58" s="24">
        <f>Data_H!O59</f>
        <v>0</v>
      </c>
      <c r="O58" s="24">
        <f>Data_H!P59</f>
        <v>0</v>
      </c>
      <c r="P58" s="24">
        <f>Data_H!Q59</f>
        <v>0</v>
      </c>
      <c r="Q58" s="46">
        <f t="shared" si="1"/>
        <v>0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Data_H!L60</f>
        <v>0</v>
      </c>
      <c r="L59" s="24">
        <f>Data_H!M60</f>
        <v>0</v>
      </c>
      <c r="M59" s="24">
        <f>Data_H!N60</f>
        <v>0</v>
      </c>
      <c r="N59" s="24">
        <f>Data_H!O60</f>
        <v>0</v>
      </c>
      <c r="O59" s="24">
        <f>Data_H!P60</f>
        <v>0</v>
      </c>
      <c r="P59" s="24">
        <f>Data_H!Q60</f>
        <v>0</v>
      </c>
      <c r="Q59" s="46">
        <f t="shared" si="1"/>
        <v>0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Data_H!L61</f>
        <v>0</v>
      </c>
      <c r="L60" s="24">
        <f>Data_H!M61</f>
        <v>0</v>
      </c>
      <c r="M60" s="24">
        <f>Data_H!N61</f>
        <v>0</v>
      </c>
      <c r="N60" s="24">
        <f>Data_H!O61</f>
        <v>0</v>
      </c>
      <c r="O60" s="24">
        <f>Data_H!P61</f>
        <v>0</v>
      </c>
      <c r="P60" s="24">
        <f>Data_H!Q61</f>
        <v>0</v>
      </c>
      <c r="Q60" s="46">
        <f t="shared" si="1"/>
        <v>0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Data_H!L62</f>
        <v>0</v>
      </c>
      <c r="L61" s="24">
        <f>Data_H!M62</f>
        <v>0</v>
      </c>
      <c r="M61" s="24">
        <f>Data_H!N62</f>
        <v>0</v>
      </c>
      <c r="N61" s="24">
        <f>Data_H!O62</f>
        <v>0</v>
      </c>
      <c r="O61" s="24">
        <f>Data_H!P62</f>
        <v>0</v>
      </c>
      <c r="P61" s="24">
        <f>Data_H!Q62</f>
        <v>0</v>
      </c>
      <c r="Q61" s="46">
        <f t="shared" si="1"/>
        <v>0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Data_H!L63</f>
        <v>0</v>
      </c>
      <c r="L62" s="24">
        <f>Data_H!M63</f>
        <v>0</v>
      </c>
      <c r="M62" s="24">
        <f>Data_H!N63</f>
        <v>0</v>
      </c>
      <c r="N62" s="24">
        <f>Data_H!O63</f>
        <v>0</v>
      </c>
      <c r="O62" s="24">
        <f>Data_H!P63</f>
        <v>0</v>
      </c>
      <c r="P62" s="24">
        <f>Data_H!Q63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98B0-4998-4E4F-8B13-1A42F06A2ED0}">
  <sheetPr>
    <tabColor theme="5" tint="0.39997558519241921"/>
  </sheetPr>
  <dimension ref="A1:AN239"/>
  <sheetViews>
    <sheetView topLeftCell="D1" workbookViewId="0">
      <selection activeCell="Q9" sqref="Q9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Data_L!G3</f>
        <v>1</v>
      </c>
      <c r="F3" s="7" t="s">
        <v>0</v>
      </c>
      <c r="G3" s="10">
        <f>-D43</f>
        <v>382000</v>
      </c>
      <c r="I3" s="166"/>
      <c r="J3" s="166"/>
      <c r="K3" s="5">
        <f t="shared" ref="K3:R3" si="0">SUM(K4:K62)</f>
        <v>4907252.0655591032</v>
      </c>
      <c r="L3" s="5">
        <f t="shared" si="0"/>
        <v>1925043.9535829644</v>
      </c>
      <c r="M3" s="5">
        <f t="shared" si="0"/>
        <v>377000</v>
      </c>
      <c r="N3" s="5">
        <f t="shared" si="0"/>
        <v>3522.9906815090399</v>
      </c>
      <c r="O3" s="5">
        <f t="shared" si="0"/>
        <v>1931700.4319951374</v>
      </c>
      <c r="P3" s="5">
        <f t="shared" si="0"/>
        <v>382000</v>
      </c>
      <c r="Q3" s="45">
        <f t="shared" si="0"/>
        <v>2597074.6242454741</v>
      </c>
      <c r="R3" s="45">
        <f t="shared" si="0"/>
        <v>6842.8662527466213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Data_L!G4</f>
        <v>1</v>
      </c>
      <c r="F4" s="11" t="s">
        <v>8</v>
      </c>
      <c r="G4" s="12">
        <f>-D50</f>
        <v>1931700.4319951374</v>
      </c>
      <c r="I4" s="165" t="s">
        <v>4</v>
      </c>
      <c r="J4" s="4">
        <v>1</v>
      </c>
      <c r="K4" s="21">
        <f>Data_L!AR4</f>
        <v>793795.49921790196</v>
      </c>
      <c r="L4" s="21">
        <f>Data_L!AS4</f>
        <v>575799.362629988</v>
      </c>
      <c r="M4" s="21">
        <f>Data_L!AT4</f>
        <v>80000</v>
      </c>
      <c r="N4" s="21">
        <f>Data_L!AU4</f>
        <v>-12925.032163207001</v>
      </c>
      <c r="O4" s="21">
        <f>Data_L!AV4</f>
        <v>562714.16091369803</v>
      </c>
      <c r="P4" s="21">
        <f>Data_L!AW4</f>
        <v>80000</v>
      </c>
      <c r="Q4" s="46">
        <f>K4+N4-O4-P4</f>
        <v>138156.30614099698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Data_L!G5</f>
        <v>4917617.92251202</v>
      </c>
      <c r="F5" s="7" t="s">
        <v>13</v>
      </c>
      <c r="G5" s="10">
        <f>SUM(G3:G4)</f>
        <v>2313700.4319951376</v>
      </c>
      <c r="I5" s="165"/>
      <c r="J5" s="4">
        <v>2</v>
      </c>
      <c r="K5" s="21">
        <f>Data_L!AR5</f>
        <v>270411.666085959</v>
      </c>
      <c r="L5" s="21">
        <f>Data_L!AS5</f>
        <v>172215</v>
      </c>
      <c r="M5" s="21">
        <f>Data_L!AT5</f>
        <v>80000</v>
      </c>
      <c r="N5" s="21">
        <f>Data_L!AU5</f>
        <v>-5.7625728203084003</v>
      </c>
      <c r="O5" s="21">
        <f>Data_L!AV5</f>
        <v>172199.96293988201</v>
      </c>
      <c r="P5" s="21">
        <f>Data_L!AW5</f>
        <v>80000</v>
      </c>
      <c r="Q5" s="46">
        <f t="shared" ref="Q5:Q62" si="1">K5+N5-O5-P5</f>
        <v>18205.940573256696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Data_L!G6</f>
        <v>5299617.92249336</v>
      </c>
      <c r="I6" s="165"/>
      <c r="J6" s="4">
        <v>3</v>
      </c>
      <c r="K6" s="21">
        <f>Data_L!AR6</f>
        <v>270411.66608596197</v>
      </c>
      <c r="L6" s="21">
        <f>Data_L!AS6</f>
        <v>162540</v>
      </c>
      <c r="M6" s="21">
        <f>Data_L!AT6</f>
        <v>80000</v>
      </c>
      <c r="N6" s="21">
        <f>Data_L!AU6</f>
        <v>-5.1439316305515499</v>
      </c>
      <c r="O6" s="21">
        <f>Data_L!AV6</f>
        <v>162526.74005552501</v>
      </c>
      <c r="P6" s="21">
        <f>Data_L!AW6</f>
        <v>80000</v>
      </c>
      <c r="Q6" s="46">
        <f t="shared" si="1"/>
        <v>27879.782098806434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Data_L!G7</f>
        <v>2539275.2502504098</v>
      </c>
      <c r="F7" s="8" t="s">
        <v>20</v>
      </c>
      <c r="I7" s="165"/>
      <c r="J7" s="4">
        <v>4</v>
      </c>
      <c r="K7" s="21">
        <f>Data_L!AR7</f>
        <v>0</v>
      </c>
      <c r="L7" s="21">
        <f>Data_L!AS7</f>
        <v>0</v>
      </c>
      <c r="M7" s="21">
        <f>Data_L!AT7</f>
        <v>0</v>
      </c>
      <c r="N7" s="21">
        <f>Data_L!AU7</f>
        <v>0</v>
      </c>
      <c r="O7" s="21">
        <f>Data_L!AV7</f>
        <v>0</v>
      </c>
      <c r="P7" s="21">
        <f>Data_L!AW7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Data_L!G8</f>
        <v>-8.6401996668428196E-11</v>
      </c>
      <c r="F8" s="7" t="s">
        <v>0</v>
      </c>
      <c r="G8" s="10">
        <f>M3</f>
        <v>377000</v>
      </c>
      <c r="I8" s="165"/>
      <c r="J8" s="4">
        <v>5</v>
      </c>
      <c r="K8" s="21">
        <f>Data_L!AR8</f>
        <v>0</v>
      </c>
      <c r="L8" s="21">
        <f>Data_L!AS8</f>
        <v>0</v>
      </c>
      <c r="M8" s="21">
        <f>Data_L!AT8</f>
        <v>0</v>
      </c>
      <c r="N8" s="21">
        <f>Data_L!AU8</f>
        <v>0</v>
      </c>
      <c r="O8" s="21">
        <f>Data_L!AV8</f>
        <v>0</v>
      </c>
      <c r="P8" s="21">
        <f>Data_L!AW8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Data_L!G9</f>
        <v>-4.3200998334214098E-11</v>
      </c>
      <c r="F9" s="11" t="s">
        <v>8</v>
      </c>
      <c r="G9" s="12">
        <f>L3</f>
        <v>1925043.9535829644</v>
      </c>
      <c r="I9" s="165"/>
      <c r="J9" s="4">
        <v>6</v>
      </c>
      <c r="K9" s="21">
        <f>Data_L!AR9</f>
        <v>497387.59522413299</v>
      </c>
      <c r="L9" s="21">
        <f>Data_L!AS9</f>
        <v>409741.62278166501</v>
      </c>
      <c r="M9" s="21">
        <f>Data_L!AT9</f>
        <v>60000</v>
      </c>
      <c r="N9" s="21">
        <f>Data_L!AU9</f>
        <v>17496.9596623908</v>
      </c>
      <c r="O9" s="21">
        <f>Data_L!AV9</f>
        <v>426208.04424904502</v>
      </c>
      <c r="P9" s="21">
        <f>Data_L!AW9</f>
        <v>60000</v>
      </c>
      <c r="Q9" s="46">
        <f t="shared" si="1"/>
        <v>28676.510637478787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Data_L!G10</f>
        <v>-2.8990143619012101E-11</v>
      </c>
      <c r="F10" s="7" t="s">
        <v>13</v>
      </c>
      <c r="G10" s="10">
        <f>SUM(G8:G9)</f>
        <v>2302043.9535829644</v>
      </c>
      <c r="I10" s="165"/>
      <c r="J10" s="4">
        <v>7</v>
      </c>
      <c r="K10" s="21">
        <f>Data_L!AR10</f>
        <v>0</v>
      </c>
      <c r="L10" s="21">
        <f>Data_L!AS10</f>
        <v>0</v>
      </c>
      <c r="M10" s="21">
        <f>Data_L!AT10</f>
        <v>0</v>
      </c>
      <c r="N10" s="21">
        <f>Data_L!AU10</f>
        <v>0</v>
      </c>
      <c r="O10" s="21">
        <f>Data_L!AV10</f>
        <v>0</v>
      </c>
      <c r="P10" s="21">
        <f>Data_L!AW10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Data_L!G11</f>
        <v>17.71090226978</v>
      </c>
      <c r="I11" s="165"/>
      <c r="J11" s="4">
        <v>8</v>
      </c>
      <c r="K11" s="21">
        <f>Data_L!AR11</f>
        <v>433972.699307164</v>
      </c>
      <c r="L11" s="21">
        <f>Data_L!AS11</f>
        <v>365891.87249787798</v>
      </c>
      <c r="M11" s="21">
        <f>Data_L!AT11</f>
        <v>60000</v>
      </c>
      <c r="N11" s="21">
        <f>Data_L!AU11</f>
        <v>12580.6052602484</v>
      </c>
      <c r="O11" s="21">
        <f>Data_L!AV11</f>
        <v>378130.26112087502</v>
      </c>
      <c r="P11" s="21">
        <f>Data_L!AW11</f>
        <v>60000</v>
      </c>
      <c r="Q11" s="46">
        <f t="shared" si="1"/>
        <v>8423.0434465373983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Data_L!G12</f>
        <v>14.260798919146</v>
      </c>
      <c r="F12" s="8" t="s">
        <v>39</v>
      </c>
      <c r="I12" s="165"/>
      <c r="J12" s="4">
        <v>9</v>
      </c>
      <c r="K12" s="21">
        <f>Data_L!AR12</f>
        <v>0</v>
      </c>
      <c r="L12" s="21">
        <f>Data_L!AS12</f>
        <v>0</v>
      </c>
      <c r="M12" s="21">
        <f>Data_L!AT12</f>
        <v>0</v>
      </c>
      <c r="N12" s="21">
        <f>Data_L!AU12</f>
        <v>0</v>
      </c>
      <c r="O12" s="21">
        <f>Data_L!AV12</f>
        <v>0</v>
      </c>
      <c r="P12" s="21">
        <f>Data_L!AW12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Data_L!G13</f>
        <v>38.683417371740703</v>
      </c>
      <c r="F13" s="7" t="s">
        <v>40</v>
      </c>
      <c r="G13" s="35">
        <f>D7-G10</f>
        <v>237231.29666744545</v>
      </c>
      <c r="I13" s="165"/>
      <c r="J13" s="4">
        <v>10</v>
      </c>
      <c r="K13" s="21">
        <f>Data_L!AR13</f>
        <v>238721.20495525599</v>
      </c>
      <c r="L13" s="21">
        <f>Data_L!AS13</f>
        <v>217394.14586887701</v>
      </c>
      <c r="M13" s="21">
        <f>Data_L!AT13</f>
        <v>15000</v>
      </c>
      <c r="N13" s="21">
        <f>Data_L!AU13</f>
        <v>-25910.353445183999</v>
      </c>
      <c r="O13" s="21">
        <f>Data_L!AV13</f>
        <v>195393.29342008199</v>
      </c>
      <c r="P13" s="21">
        <f>Data_L!AW13</f>
        <v>15000</v>
      </c>
      <c r="Q13" s="46">
        <f t="shared" si="1"/>
        <v>2417.5580899899942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Data_L!AR14</f>
        <v>0</v>
      </c>
      <c r="L14" s="21">
        <f>Data_L!AS14</f>
        <v>0</v>
      </c>
      <c r="M14" s="21">
        <f>Data_L!AT14</f>
        <v>0</v>
      </c>
      <c r="N14" s="21">
        <f>Data_L!AU14</f>
        <v>0</v>
      </c>
      <c r="O14" s="21">
        <f>Data_L!AV14</f>
        <v>0</v>
      </c>
      <c r="P14" s="21">
        <f>Data_L!AW14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Data_L!AR15</f>
        <v>21593.796090574699</v>
      </c>
      <c r="L15" s="21">
        <f>Data_L!AS15</f>
        <v>21461.949804556301</v>
      </c>
      <c r="M15" s="21">
        <f>Data_L!AT15</f>
        <v>2000</v>
      </c>
      <c r="N15" s="21">
        <f>Data_L!AU15</f>
        <v>7509.4595356584996</v>
      </c>
      <c r="O15" s="21">
        <f>Data_L!AV15</f>
        <v>28811.790582739501</v>
      </c>
      <c r="P15" s="21">
        <f>Data_L!AW15</f>
        <v>5000</v>
      </c>
      <c r="Q15" s="46">
        <f t="shared" si="1"/>
        <v>-4708.5349565063007</v>
      </c>
      <c r="R15" s="46">
        <f t="shared" si="2"/>
        <v>4708.5349565063007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Data_L!AR16</f>
        <v>0</v>
      </c>
      <c r="L16" s="21">
        <f>Data_L!AS16</f>
        <v>0</v>
      </c>
      <c r="M16" s="21">
        <f>Data_L!AT16</f>
        <v>0</v>
      </c>
      <c r="N16" s="21">
        <f>Data_L!AU16</f>
        <v>5581.8474170506497</v>
      </c>
      <c r="O16" s="21">
        <f>Data_L!AV16</f>
        <v>5716.1787132909703</v>
      </c>
      <c r="P16" s="21">
        <f>Data_L!AW16</f>
        <v>2000</v>
      </c>
      <c r="Q16" s="46">
        <f t="shared" si="1"/>
        <v>-2134.3312962403206</v>
      </c>
      <c r="R16" s="46">
        <f t="shared" si="2"/>
        <v>2134.3312962403206</v>
      </c>
      <c r="S16" s="7"/>
    </row>
    <row r="17" spans="2:19" x14ac:dyDescent="0.25">
      <c r="B17" s="8" t="s">
        <v>5</v>
      </c>
      <c r="F17" s="7" t="s">
        <v>5</v>
      </c>
      <c r="G17" s="10">
        <f>D22</f>
        <v>4907252.0655591041</v>
      </c>
      <c r="I17" s="165"/>
      <c r="J17" s="4">
        <v>14</v>
      </c>
      <c r="K17" s="21">
        <f>Data_L!AR17</f>
        <v>0</v>
      </c>
      <c r="L17" s="21">
        <f>Data_L!AS17</f>
        <v>0</v>
      </c>
      <c r="M17" s="21">
        <f>Data_L!AT17</f>
        <v>0</v>
      </c>
      <c r="N17" s="21">
        <f>Data_L!AU17</f>
        <v>0</v>
      </c>
      <c r="O17" s="21">
        <f>Data_L!AV17</f>
        <v>0</v>
      </c>
      <c r="P17" s="21">
        <f>Data_L!AW17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2526294.1269669505</v>
      </c>
      <c r="F18" s="7" t="s">
        <v>6</v>
      </c>
      <c r="G18" s="10">
        <f>D29</f>
        <v>3522.9906815090394</v>
      </c>
      <c r="I18" s="165" t="s">
        <v>3</v>
      </c>
      <c r="J18" s="4">
        <v>1</v>
      </c>
      <c r="K18" s="22">
        <f>Data_L!AR19</f>
        <v>0</v>
      </c>
      <c r="L18" s="22">
        <f>Data_L!AS19</f>
        <v>0</v>
      </c>
      <c r="M18" s="22">
        <f>Data_L!AT19</f>
        <v>0</v>
      </c>
      <c r="N18" s="22">
        <f>Data_L!AU19</f>
        <v>0</v>
      </c>
      <c r="O18" s="22">
        <f>Data_L!AV19</f>
        <v>0</v>
      </c>
      <c r="P18" s="22">
        <f>Data_L!AW19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1508867.1101199917</v>
      </c>
      <c r="F19" s="39" t="s">
        <v>7</v>
      </c>
      <c r="G19" s="40">
        <v>0</v>
      </c>
      <c r="I19" s="165"/>
      <c r="J19" s="4">
        <v>2</v>
      </c>
      <c r="K19" s="22">
        <f>Data_L!AR20</f>
        <v>12891.288904200401</v>
      </c>
      <c r="L19" s="22">
        <f>Data_L!AS20</f>
        <v>0</v>
      </c>
      <c r="M19" s="22">
        <f>Data_L!AT20</f>
        <v>0</v>
      </c>
      <c r="N19" s="22">
        <f>Data_L!AU20</f>
        <v>-55.9798724507611</v>
      </c>
      <c r="O19" s="22">
        <f>Data_L!AV20</f>
        <v>0</v>
      </c>
      <c r="P19" s="22">
        <f>Data_L!AW20</f>
        <v>0</v>
      </c>
      <c r="Q19" s="46">
        <f t="shared" si="1"/>
        <v>12835.309031749639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702605.32487317058</v>
      </c>
      <c r="F20" s="11" t="s">
        <v>9</v>
      </c>
      <c r="G20" s="12">
        <f>D57</f>
        <v>6842.8662527466213</v>
      </c>
      <c r="I20" s="165"/>
      <c r="J20" s="4">
        <v>3</v>
      </c>
      <c r="K20" s="22">
        <f>Data_L!AR21</f>
        <v>12891.288904200501</v>
      </c>
      <c r="L20" s="22">
        <f>Data_L!AS21</f>
        <v>0</v>
      </c>
      <c r="M20" s="22">
        <f>Data_L!AT21</f>
        <v>0</v>
      </c>
      <c r="N20" s="22">
        <f>Data_L!AU21</f>
        <v>-55.979872470780201</v>
      </c>
      <c r="O20" s="22">
        <f>Data_L!AV21</f>
        <v>0</v>
      </c>
      <c r="P20" s="22">
        <f>Data_L!AW21</f>
        <v>0</v>
      </c>
      <c r="Q20" s="46">
        <f t="shared" si="1"/>
        <v>12835.309031729721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169485.50359899073</v>
      </c>
      <c r="F21" s="7" t="s">
        <v>13</v>
      </c>
      <c r="G21" s="10">
        <f>SUM(G17:G20)</f>
        <v>4917617.92249336</v>
      </c>
      <c r="I21" s="165"/>
      <c r="J21" s="4">
        <v>4</v>
      </c>
      <c r="K21" s="22">
        <f>Data_L!AR22</f>
        <v>12891.288904200501</v>
      </c>
      <c r="L21" s="22">
        <f>Data_L!AS22</f>
        <v>0</v>
      </c>
      <c r="M21" s="22">
        <f>Data_L!AT22</f>
        <v>0</v>
      </c>
      <c r="N21" s="22">
        <f>Data_L!AU22</f>
        <v>-55.979872450734597</v>
      </c>
      <c r="O21" s="22">
        <f>Data_L!AV22</f>
        <v>0</v>
      </c>
      <c r="P21" s="22">
        <f>Data_L!AW22</f>
        <v>0</v>
      </c>
      <c r="Q21" s="46">
        <f t="shared" si="1"/>
        <v>12835.309031749766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4907252.0655591041</v>
      </c>
      <c r="G22" s="10"/>
      <c r="I22" s="165"/>
      <c r="J22" s="4">
        <v>5</v>
      </c>
      <c r="K22" s="22">
        <f>Data_L!AR23</f>
        <v>54741.750309445</v>
      </c>
      <c r="L22" s="22">
        <f>Data_L!AS23</f>
        <v>0</v>
      </c>
      <c r="M22" s="22">
        <f>Data_L!AT23</f>
        <v>0</v>
      </c>
      <c r="N22" s="22">
        <f>Data_L!AU23</f>
        <v>-114.009495637551</v>
      </c>
      <c r="O22" s="22">
        <f>Data_L!AV23</f>
        <v>0</v>
      </c>
      <c r="P22" s="22">
        <f>Data_L!AW23</f>
        <v>0</v>
      </c>
      <c r="Q22" s="46">
        <f t="shared" si="1"/>
        <v>54627.740813807446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Data_L!AR24</f>
        <v>54741.750309445</v>
      </c>
      <c r="L23" s="22">
        <f>Data_L!AS24</f>
        <v>0</v>
      </c>
      <c r="M23" s="22">
        <f>Data_L!AT24</f>
        <v>0</v>
      </c>
      <c r="N23" s="22">
        <f>Data_L!AU24</f>
        <v>-114.00949563676301</v>
      </c>
      <c r="O23" s="22">
        <f>Data_L!AV24</f>
        <v>0</v>
      </c>
      <c r="P23" s="22">
        <f>Data_L!AW24</f>
        <v>0</v>
      </c>
      <c r="Q23" s="46">
        <f t="shared" si="1"/>
        <v>54627.740813808239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2526294.1269669505</v>
      </c>
      <c r="I24" s="165"/>
      <c r="J24" s="4">
        <v>7</v>
      </c>
      <c r="K24" s="22">
        <f>Data_L!AR25</f>
        <v>0</v>
      </c>
      <c r="L24" s="22">
        <f>Data_L!AS25</f>
        <v>0</v>
      </c>
      <c r="M24" s="22">
        <f>Data_L!AT25</f>
        <v>0</v>
      </c>
      <c r="N24" s="22">
        <f>Data_L!AU25</f>
        <v>0</v>
      </c>
      <c r="O24" s="22">
        <f>Data_L!AV25</f>
        <v>0</v>
      </c>
      <c r="P24" s="22">
        <f>Data_L!AW25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4322.5797625064906</v>
      </c>
      <c r="F25" s="7" t="s">
        <v>6</v>
      </c>
      <c r="G25" s="10">
        <f>D25</f>
        <v>4322.5797625064906</v>
      </c>
      <c r="I25" s="165"/>
      <c r="J25" s="4">
        <v>8</v>
      </c>
      <c r="K25" s="22">
        <f>Data_L!AR26</f>
        <v>0</v>
      </c>
      <c r="L25" s="22">
        <f>Data_L!AS26</f>
        <v>0</v>
      </c>
      <c r="M25" s="22">
        <f>Data_L!AT26</f>
        <v>0</v>
      </c>
      <c r="N25" s="22">
        <f>Data_L!AU26</f>
        <v>0</v>
      </c>
      <c r="O25" s="22">
        <f>Data_L!AV26</f>
        <v>0</v>
      </c>
      <c r="P25" s="22">
        <f>Data_L!AW26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-588.14949327797899</v>
      </c>
      <c r="F26" s="39" t="s">
        <v>7</v>
      </c>
      <c r="G26" s="40">
        <v>0</v>
      </c>
      <c r="I26" s="165"/>
      <c r="J26" s="4">
        <v>9</v>
      </c>
      <c r="K26" s="22">
        <f>Data_L!AR27</f>
        <v>0</v>
      </c>
      <c r="L26" s="22">
        <f>Data_L!AS27</f>
        <v>0</v>
      </c>
      <c r="M26" s="22">
        <f>Data_L!AT27</f>
        <v>0</v>
      </c>
      <c r="N26" s="22">
        <f>Data_L!AU27</f>
        <v>0</v>
      </c>
      <c r="O26" s="22">
        <f>Data_L!AV27</f>
        <v>0</v>
      </c>
      <c r="P26" s="22">
        <f>Data_L!AW27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34.765165454110928</v>
      </c>
      <c r="F27" s="7" t="s">
        <v>0</v>
      </c>
      <c r="G27" s="10">
        <f>D39</f>
        <v>-382000</v>
      </c>
      <c r="I27" s="165"/>
      <c r="J27" s="4">
        <v>10</v>
      </c>
      <c r="K27" s="22">
        <f>Data_L!AR28</f>
        <v>271961.98209170299</v>
      </c>
      <c r="L27" s="22">
        <f>Data_L!AS28</f>
        <v>0</v>
      </c>
      <c r="M27" s="22">
        <f>Data_L!AT28</f>
        <v>0</v>
      </c>
      <c r="N27" s="22">
        <f>Data_L!AU28</f>
        <v>-38.605841130804897</v>
      </c>
      <c r="O27" s="22">
        <f>Data_L!AV28</f>
        <v>0</v>
      </c>
      <c r="P27" s="22">
        <f>Data_L!AW28</f>
        <v>0</v>
      </c>
      <c r="Q27" s="46">
        <f t="shared" si="1"/>
        <v>271923.37625057215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-246.20475317358347</v>
      </c>
      <c r="F28" s="7" t="s">
        <v>8</v>
      </c>
      <c r="G28" s="10">
        <f>D46</f>
        <v>-1931700.4319951374</v>
      </c>
      <c r="I28" s="165"/>
      <c r="J28" s="4">
        <v>11</v>
      </c>
      <c r="K28" s="22">
        <f>Data_L!AR29</f>
        <v>271961.98209170299</v>
      </c>
      <c r="L28" s="22">
        <f>Data_L!AS29</f>
        <v>0</v>
      </c>
      <c r="M28" s="22">
        <f>Data_L!AT29</f>
        <v>0</v>
      </c>
      <c r="N28" s="22">
        <f>Data_L!AU29</f>
        <v>-38.605841132370998</v>
      </c>
      <c r="O28" s="22">
        <f>Data_L!AV29</f>
        <v>0</v>
      </c>
      <c r="P28" s="22">
        <f>Data_L!AW29</f>
        <v>0</v>
      </c>
      <c r="Q28" s="46">
        <f t="shared" si="1"/>
        <v>271923.37625057064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3522.9906815090394</v>
      </c>
      <c r="F29" s="11" t="s">
        <v>9</v>
      </c>
      <c r="G29" s="12">
        <f>D53</f>
        <v>6842.8662527466213</v>
      </c>
      <c r="I29" s="165"/>
      <c r="J29" s="4">
        <v>12</v>
      </c>
      <c r="K29" s="22">
        <f>Data_L!AR30</f>
        <v>271961.98209170002</v>
      </c>
      <c r="L29" s="22">
        <f>Data_L!AS30</f>
        <v>0</v>
      </c>
      <c r="M29" s="22">
        <f>Data_L!AT30</f>
        <v>0</v>
      </c>
      <c r="N29" s="22">
        <f>Data_L!AU30</f>
        <v>-38.605841151015497</v>
      </c>
      <c r="O29" s="22">
        <f>Data_L!AV30</f>
        <v>0</v>
      </c>
      <c r="P29" s="22">
        <f>Data_L!AW30</f>
        <v>0</v>
      </c>
      <c r="Q29" s="46">
        <f t="shared" si="1"/>
        <v>271923.37625054899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223759.14098706603</v>
      </c>
      <c r="I30" s="165"/>
      <c r="J30" s="4">
        <v>13</v>
      </c>
      <c r="K30" s="22">
        <f>Data_L!AR31</f>
        <v>271961.98209169798</v>
      </c>
      <c r="L30" s="22">
        <f>Data_L!AS31</f>
        <v>0</v>
      </c>
      <c r="M30" s="22">
        <f>Data_L!AT31</f>
        <v>0</v>
      </c>
      <c r="N30" s="22">
        <f>Data_L!AU31</f>
        <v>-38.605841130812202</v>
      </c>
      <c r="O30" s="22">
        <f>Data_L!AV31</f>
        <v>0</v>
      </c>
      <c r="P30" s="22">
        <f>Data_L!AW31</f>
        <v>0</v>
      </c>
      <c r="Q30" s="46">
        <f t="shared" si="1"/>
        <v>271923.37625056715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Data_L!AR32</f>
        <v>271961.982091696</v>
      </c>
      <c r="L31" s="22">
        <f>Data_L!AS32</f>
        <v>0</v>
      </c>
      <c r="M31" s="22">
        <f>Data_L!AT32</f>
        <v>0</v>
      </c>
      <c r="N31" s="22">
        <f>Data_L!AU32</f>
        <v>-38.605841130811498</v>
      </c>
      <c r="O31" s="22">
        <f>Data_L!AV32</f>
        <v>0</v>
      </c>
      <c r="P31" s="22">
        <f>Data_L!AW32</f>
        <v>0</v>
      </c>
      <c r="Q31" s="46">
        <f t="shared" si="1"/>
        <v>271923.37625056517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Data_L!AR33</f>
        <v>899.83233000039604</v>
      </c>
      <c r="L32" s="22">
        <f>Data_L!AS33</f>
        <v>0</v>
      </c>
      <c r="M32" s="22">
        <f>Data_L!AT33</f>
        <v>0</v>
      </c>
      <c r="N32" s="22">
        <f>Data_L!AU33</f>
        <v>0.83832104442609401</v>
      </c>
      <c r="O32" s="22">
        <f>Data_L!AV33</f>
        <v>0</v>
      </c>
      <c r="P32" s="22">
        <f>Data_L!AW33</f>
        <v>0</v>
      </c>
      <c r="Q32" s="46">
        <f t="shared" si="1"/>
        <v>900.67065104482208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1508867.1101199917</v>
      </c>
      <c r="I33" s="165" t="s">
        <v>2</v>
      </c>
      <c r="J33" s="4">
        <v>1</v>
      </c>
      <c r="K33" s="23">
        <f>Data_L!AR34</f>
        <v>899.83233000038604</v>
      </c>
      <c r="L33" s="23">
        <f>Data_L!AS34</f>
        <v>0</v>
      </c>
      <c r="M33" s="23">
        <f>Data_L!AT34</f>
        <v>0</v>
      </c>
      <c r="N33" s="23">
        <f>Data_L!AU34</f>
        <v>0.83832102712492995</v>
      </c>
      <c r="O33" s="23">
        <f>Data_L!AV34</f>
        <v>0</v>
      </c>
      <c r="P33" s="23">
        <f>Data_L!AW34</f>
        <v>0</v>
      </c>
      <c r="Q33" s="46">
        <f t="shared" si="1"/>
        <v>900.67065102751098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-588.14949327797899</v>
      </c>
      <c r="I34" s="165"/>
      <c r="J34" s="4">
        <v>2</v>
      </c>
      <c r="K34" s="23">
        <f>Data_L!AR35</f>
        <v>0</v>
      </c>
      <c r="L34" s="23">
        <f>Data_L!AS35</f>
        <v>0</v>
      </c>
      <c r="M34" s="23">
        <f>Data_L!AT35</f>
        <v>0</v>
      </c>
      <c r="N34" s="23">
        <f>Data_L!AU35</f>
        <v>0</v>
      </c>
      <c r="O34" s="23">
        <f>Data_L!AV35</f>
        <v>0</v>
      </c>
      <c r="P34" s="23">
        <f>Data_L!AW35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Data_L!AR36</f>
        <v>0</v>
      </c>
      <c r="L35" s="23">
        <f>Data_L!AS36</f>
        <v>0</v>
      </c>
      <c r="M35" s="23">
        <f>Data_L!AT36</f>
        <v>0</v>
      </c>
      <c r="N35" s="23">
        <f>Data_L!AU36</f>
        <v>0</v>
      </c>
      <c r="O35" s="23">
        <f>Data_L!AV36</f>
        <v>0</v>
      </c>
      <c r="P35" s="23">
        <f>Data_L!AW36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Data_L!AR37</f>
        <v>0</v>
      </c>
      <c r="L36" s="23">
        <f>Data_L!AS37</f>
        <v>0</v>
      </c>
      <c r="M36" s="23">
        <f>Data_L!AT37</f>
        <v>0</v>
      </c>
      <c r="N36" s="23">
        <f>Data_L!AU37</f>
        <v>0</v>
      </c>
      <c r="O36" s="23">
        <f>Data_L!AV37</f>
        <v>0</v>
      </c>
      <c r="P36" s="23">
        <f>Data_L!AW37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Data_L!AR38</f>
        <v>0</v>
      </c>
      <c r="L37" s="23">
        <f>Data_L!AS38</f>
        <v>0</v>
      </c>
      <c r="M37" s="23">
        <f>Data_L!AT38</f>
        <v>0</v>
      </c>
      <c r="N37" s="23">
        <f>Data_L!AU38</f>
        <v>0</v>
      </c>
      <c r="O37" s="23">
        <f>Data_L!AV38</f>
        <v>0</v>
      </c>
      <c r="P37" s="23">
        <f>Data_L!AW38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Data_L!AR39</f>
        <v>0</v>
      </c>
      <c r="L38" s="23">
        <f>Data_L!AS39</f>
        <v>0</v>
      </c>
      <c r="M38" s="23">
        <f>Data_L!AT39</f>
        <v>0</v>
      </c>
      <c r="N38" s="23">
        <f>Data_L!AU39</f>
        <v>0</v>
      </c>
      <c r="O38" s="23">
        <f>Data_L!AV39</f>
        <v>0</v>
      </c>
      <c r="P38" s="23">
        <f>Data_L!AW39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-382000</v>
      </c>
      <c r="F39" s="7" t="s">
        <v>13</v>
      </c>
      <c r="G39" s="10">
        <f>SUM(G33:G38)</f>
        <v>1508278.9606267137</v>
      </c>
      <c r="I39" s="165"/>
      <c r="J39" s="4">
        <v>7</v>
      </c>
      <c r="K39" s="23">
        <f>Data_L!AR40</f>
        <v>899.83233000039604</v>
      </c>
      <c r="L39" s="23">
        <f>Data_L!AS40</f>
        <v>0</v>
      </c>
      <c r="M39" s="23">
        <f>Data_L!AT40</f>
        <v>0</v>
      </c>
      <c r="N39" s="23">
        <f>Data_L!AU40</f>
        <v>0.83832102249364204</v>
      </c>
      <c r="O39" s="23">
        <f>Data_L!AV40</f>
        <v>0</v>
      </c>
      <c r="P39" s="23">
        <f>Data_L!AW40</f>
        <v>0</v>
      </c>
      <c r="Q39" s="46">
        <f t="shared" si="1"/>
        <v>900.67065102288973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Data_L!AR41</f>
        <v>0</v>
      </c>
      <c r="L40" s="23">
        <f>Data_L!AS41</f>
        <v>0</v>
      </c>
      <c r="M40" s="23">
        <f>Data_L!AT41</f>
        <v>0</v>
      </c>
      <c r="N40" s="23">
        <f>Data_L!AU41</f>
        <v>0</v>
      </c>
      <c r="O40" s="23">
        <f>Data_L!AV41</f>
        <v>0</v>
      </c>
      <c r="P40" s="23">
        <f>Data_L!AW41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Data_L!AR42</f>
        <v>0</v>
      </c>
      <c r="L41" s="23">
        <f>Data_L!AS42</f>
        <v>0</v>
      </c>
      <c r="M41" s="23">
        <f>Data_L!AT42</f>
        <v>0</v>
      </c>
      <c r="N41" s="23">
        <f>Data_L!AU42</f>
        <v>0</v>
      </c>
      <c r="O41" s="23">
        <f>Data_L!AV42</f>
        <v>0</v>
      </c>
      <c r="P41" s="23">
        <f>Data_L!AW42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702605.32487317058</v>
      </c>
      <c r="I42" s="165"/>
      <c r="J42" s="4">
        <v>10</v>
      </c>
      <c r="K42" s="23">
        <f>Data_L!AR43</f>
        <v>139150.814838814</v>
      </c>
      <c r="L42" s="23">
        <f>Data_L!AS43</f>
        <v>0</v>
      </c>
      <c r="M42" s="23">
        <f>Data_L!AT43</f>
        <v>0</v>
      </c>
      <c r="N42" s="23">
        <f>Data_L!AU43</f>
        <v>8.9128539053143303</v>
      </c>
      <c r="O42" s="23">
        <f>Data_L!AV43</f>
        <v>0</v>
      </c>
      <c r="P42" s="23">
        <f>Data_L!AW43</f>
        <v>0</v>
      </c>
      <c r="Q42" s="46">
        <f t="shared" si="1"/>
        <v>139159.72769271932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-382000</v>
      </c>
      <c r="F43" s="7" t="s">
        <v>6</v>
      </c>
      <c r="G43" s="10">
        <f>D27</f>
        <v>34.765165454110928</v>
      </c>
      <c r="I43" s="165"/>
      <c r="J43" s="4">
        <v>11</v>
      </c>
      <c r="K43" s="23">
        <f>Data_L!AR44</f>
        <v>139150.814838814</v>
      </c>
      <c r="L43" s="23">
        <f>Data_L!AS44</f>
        <v>0</v>
      </c>
      <c r="M43" s="23">
        <f>Data_L!AT44</f>
        <v>0</v>
      </c>
      <c r="N43" s="23">
        <f>Data_L!AU44</f>
        <v>8.9128539068794392</v>
      </c>
      <c r="O43" s="23">
        <f>Data_L!AV44</f>
        <v>0</v>
      </c>
      <c r="P43" s="23">
        <f>Data_L!AW44</f>
        <v>0</v>
      </c>
      <c r="Q43" s="46">
        <f t="shared" si="1"/>
        <v>139159.72769272089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Data_L!AR45</f>
        <v>139150.81483881199</v>
      </c>
      <c r="L44" s="23">
        <f>Data_L!AS45</f>
        <v>0</v>
      </c>
      <c r="M44" s="23">
        <f>Data_L!AT45</f>
        <v>0</v>
      </c>
      <c r="N44" s="23">
        <f>Data_L!AU45</f>
        <v>8.9128539053047504</v>
      </c>
      <c r="O44" s="23">
        <f>Data_L!AV45</f>
        <v>0</v>
      </c>
      <c r="P44" s="23">
        <f>Data_L!AW45</f>
        <v>0</v>
      </c>
      <c r="Q44" s="46">
        <f t="shared" si="1"/>
        <v>139159.72769271728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Data_L!AR46</f>
        <v>139150.814838811</v>
      </c>
      <c r="L45" s="23">
        <f>Data_L!AS46</f>
        <v>0</v>
      </c>
      <c r="M45" s="23">
        <f>Data_L!AT46</f>
        <v>0</v>
      </c>
      <c r="N45" s="23">
        <f>Data_L!AU46</f>
        <v>8.9128538852538899</v>
      </c>
      <c r="O45" s="23">
        <f>Data_L!AV46</f>
        <v>0</v>
      </c>
      <c r="P45" s="23">
        <f>Data_L!AW46</f>
        <v>0</v>
      </c>
      <c r="Q45" s="46">
        <f t="shared" si="1"/>
        <v>139159.72769269627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-1931700.4319951374</v>
      </c>
      <c r="F46" s="7" t="s">
        <v>8</v>
      </c>
      <c r="G46" s="10">
        <f>D48</f>
        <v>0</v>
      </c>
      <c r="I46" s="165"/>
      <c r="J46" s="4">
        <v>14</v>
      </c>
      <c r="K46" s="23">
        <f>Data_L!AR47</f>
        <v>139150.81483881001</v>
      </c>
      <c r="L46" s="23">
        <f>Data_L!AS47</f>
        <v>0</v>
      </c>
      <c r="M46" s="23">
        <f>Data_L!AT47</f>
        <v>0</v>
      </c>
      <c r="N46" s="23">
        <f>Data_L!AU47</f>
        <v>8.9128539068687491</v>
      </c>
      <c r="O46" s="23">
        <f>Data_L!AV47</f>
        <v>0</v>
      </c>
      <c r="P46" s="23">
        <f>Data_L!AW47</f>
        <v>0</v>
      </c>
      <c r="Q46" s="46">
        <f t="shared" si="1"/>
        <v>139159.72769271687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Data_L!AR48</f>
        <v>5051.5860191089096</v>
      </c>
      <c r="L47" s="23">
        <f>Data_L!AS48</f>
        <v>0</v>
      </c>
      <c r="M47" s="23">
        <f>Data_L!AT48</f>
        <v>0</v>
      </c>
      <c r="N47" s="23">
        <f>Data_L!AU48</f>
        <v>-11.475746105128801</v>
      </c>
      <c r="O47" s="23">
        <f>Data_L!AV48</f>
        <v>0</v>
      </c>
      <c r="P47" s="23">
        <f>Data_L!AW48</f>
        <v>0</v>
      </c>
      <c r="Q47" s="46">
        <f t="shared" si="1"/>
        <v>5040.110273003781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702640.09003862471</v>
      </c>
      <c r="I48" s="165" t="s">
        <v>1</v>
      </c>
      <c r="J48" s="4">
        <v>1</v>
      </c>
      <c r="K48" s="24">
        <f>Data_L!AR49</f>
        <v>5051.5860191089196</v>
      </c>
      <c r="L48" s="24">
        <f>Data_L!AS49</f>
        <v>0</v>
      </c>
      <c r="M48" s="24">
        <f>Data_L!AT49</f>
        <v>0</v>
      </c>
      <c r="N48" s="24">
        <f>Data_L!AU49</f>
        <v>-11.475746084825699</v>
      </c>
      <c r="O48" s="24">
        <f>Data_L!AV49</f>
        <v>0</v>
      </c>
      <c r="P48" s="24">
        <f>Data_L!AW49</f>
        <v>0</v>
      </c>
      <c r="Q48" s="46">
        <f t="shared" si="1"/>
        <v>5040.1102730240937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Data_L!AR50</f>
        <v>1950.2417129836001</v>
      </c>
      <c r="L49" s="24">
        <f>Data_L!AS50</f>
        <v>0</v>
      </c>
      <c r="M49" s="24">
        <f>Data_L!AT50</f>
        <v>0</v>
      </c>
      <c r="N49" s="24">
        <f>Data_L!AU50</f>
        <v>-2.02701401916791E-8</v>
      </c>
      <c r="O49" s="24">
        <f>Data_L!AV50</f>
        <v>0</v>
      </c>
      <c r="P49" s="24">
        <f>Data_L!AW50</f>
        <v>0</v>
      </c>
      <c r="Q49" s="46">
        <f t="shared" si="1"/>
        <v>1950.24171296333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-1931700.4319951374</v>
      </c>
      <c r="F50" s="8" t="s">
        <v>18</v>
      </c>
      <c r="I50" s="165"/>
      <c r="J50" s="4">
        <v>3</v>
      </c>
      <c r="K50" s="24">
        <f>Data_L!AR51</f>
        <v>1950.2417129836099</v>
      </c>
      <c r="L50" s="24">
        <f>Data_L!AS51</f>
        <v>0</v>
      </c>
      <c r="M50" s="24">
        <f>Data_L!AT51</f>
        <v>0</v>
      </c>
      <c r="N50" s="24">
        <f>Data_L!AU51</f>
        <v>-1.60094258631449E-9</v>
      </c>
      <c r="O50" s="24">
        <f>Data_L!AV51</f>
        <v>0</v>
      </c>
      <c r="P50" s="24">
        <f>Data_L!AW51</f>
        <v>0</v>
      </c>
      <c r="Q50" s="46">
        <f t="shared" si="1"/>
        <v>1950.2417129820089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169485.50359899073</v>
      </c>
      <c r="I51" s="165"/>
      <c r="J51" s="4">
        <v>4</v>
      </c>
      <c r="K51" s="24">
        <f>Data_L!AR52</f>
        <v>1950.2417129836099</v>
      </c>
      <c r="L51" s="24">
        <f>Data_L!AS52</f>
        <v>0</v>
      </c>
      <c r="M51" s="24">
        <f>Data_L!AT52</f>
        <v>0</v>
      </c>
      <c r="N51" s="24">
        <f>Data_L!AU52</f>
        <v>-1.43073145566696E-11</v>
      </c>
      <c r="O51" s="24">
        <f>Data_L!AV52</f>
        <v>0</v>
      </c>
      <c r="P51" s="24">
        <f>Data_L!AW52</f>
        <v>0</v>
      </c>
      <c r="Q51" s="46">
        <f t="shared" si="1"/>
        <v>1950.2417129835956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-246.20475317358347</v>
      </c>
      <c r="I52" s="165"/>
      <c r="J52" s="4">
        <v>5</v>
      </c>
      <c r="K52" s="24">
        <f>Data_L!AR53</f>
        <v>7419.5968536336904</v>
      </c>
      <c r="L52" s="24">
        <f>Data_L!AS53</f>
        <v>0</v>
      </c>
      <c r="M52" s="24">
        <f>Data_L!AT53</f>
        <v>0</v>
      </c>
      <c r="N52" s="24">
        <f>Data_L!AU53</f>
        <v>-14.8598935635474</v>
      </c>
      <c r="O52" s="24">
        <f>Data_L!AV53</f>
        <v>0</v>
      </c>
      <c r="P52" s="24">
        <f>Data_L!AW53</f>
        <v>0</v>
      </c>
      <c r="Q52" s="46">
        <f t="shared" si="1"/>
        <v>7404.7369600701431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6842.8662527466213</v>
      </c>
      <c r="F53" s="7" t="s">
        <v>7</v>
      </c>
      <c r="G53" s="10">
        <f>D35</f>
        <v>0</v>
      </c>
      <c r="I53" s="165"/>
      <c r="J53" s="4">
        <v>6</v>
      </c>
      <c r="K53" s="24">
        <f>Data_L!AR54</f>
        <v>7419.5968536336904</v>
      </c>
      <c r="L53" s="24">
        <f>Data_L!AS54</f>
        <v>0</v>
      </c>
      <c r="M53" s="24">
        <f>Data_L!AT54</f>
        <v>0</v>
      </c>
      <c r="N53" s="24">
        <f>Data_L!AU54</f>
        <v>-14.859893563548299</v>
      </c>
      <c r="O53" s="24">
        <f>Data_L!AV54</f>
        <v>0</v>
      </c>
      <c r="P53" s="24">
        <f>Data_L!AW54</f>
        <v>0</v>
      </c>
      <c r="Q53" s="46">
        <f t="shared" si="1"/>
        <v>7404.7369600701422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Data_L!AR55</f>
        <v>5051.5860191089096</v>
      </c>
      <c r="L54" s="24">
        <f>Data_L!AS55</f>
        <v>0</v>
      </c>
      <c r="M54" s="24">
        <f>Data_L!AT55</f>
        <v>0</v>
      </c>
      <c r="N54" s="24">
        <f>Data_L!AU55</f>
        <v>-11.4757460832659</v>
      </c>
      <c r="O54" s="24">
        <f>Data_L!AV55</f>
        <v>0</v>
      </c>
      <c r="P54" s="24">
        <f>Data_L!AW55</f>
        <v>0</v>
      </c>
      <c r="Q54" s="46">
        <f t="shared" si="1"/>
        <v>5040.1102730256434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Data_L!AR56</f>
        <v>0</v>
      </c>
      <c r="L55" s="24">
        <f>Data_L!AS56</f>
        <v>0</v>
      </c>
      <c r="M55" s="24">
        <f>Data_L!AT56</f>
        <v>0</v>
      </c>
      <c r="N55" s="24">
        <f>Data_L!AU56</f>
        <v>0</v>
      </c>
      <c r="O55" s="24">
        <f>Data_L!AV56</f>
        <v>0</v>
      </c>
      <c r="P55" s="24">
        <f>Data_L!AW56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Data_L!AR57</f>
        <v>0</v>
      </c>
      <c r="L56" s="24">
        <f>Data_L!AS57</f>
        <v>0</v>
      </c>
      <c r="M56" s="24">
        <f>Data_L!AT57</f>
        <v>0</v>
      </c>
      <c r="N56" s="24">
        <f>Data_L!AU57</f>
        <v>0</v>
      </c>
      <c r="O56" s="24">
        <f>Data_L!AV57</f>
        <v>0</v>
      </c>
      <c r="P56" s="24">
        <f>Data_L!AW57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6842.8662527466213</v>
      </c>
      <c r="F57" s="7" t="s">
        <v>13</v>
      </c>
      <c r="G57" s="10">
        <f>SUM(G51:G56)</f>
        <v>169239.29884581716</v>
      </c>
      <c r="I57" s="165"/>
      <c r="J57" s="4">
        <v>10</v>
      </c>
      <c r="K57" s="24">
        <f>Data_L!AR58</f>
        <v>27738.482542911501</v>
      </c>
      <c r="L57" s="24">
        <f>Data_L!AS58</f>
        <v>0</v>
      </c>
      <c r="M57" s="24">
        <f>Data_L!AT58</f>
        <v>0</v>
      </c>
      <c r="N57" s="24">
        <f>Data_L!AU58</f>
        <v>-38.706694778975702</v>
      </c>
      <c r="O57" s="24">
        <f>Data_L!AV58</f>
        <v>0</v>
      </c>
      <c r="P57" s="24">
        <f>Data_L!AW58</f>
        <v>0</v>
      </c>
      <c r="Q57" s="46">
        <f t="shared" si="1"/>
        <v>27699.775848132525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Data_L!AR59</f>
        <v>27738.482542911399</v>
      </c>
      <c r="L58" s="24">
        <f>Data_L!AS59</f>
        <v>0</v>
      </c>
      <c r="M58" s="24">
        <f>Data_L!AT59</f>
        <v>0</v>
      </c>
      <c r="N58" s="24">
        <f>Data_L!AU59</f>
        <v>-38.706694778191199</v>
      </c>
      <c r="O58" s="24">
        <f>Data_L!AV59</f>
        <v>0</v>
      </c>
      <c r="P58" s="24">
        <f>Data_L!AW59</f>
        <v>0</v>
      </c>
      <c r="Q58" s="46">
        <f t="shared" si="1"/>
        <v>27699.775848133209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Data_L!AR60</f>
        <v>27738.482542910799</v>
      </c>
      <c r="L59" s="24">
        <f>Data_L!AS60</f>
        <v>0</v>
      </c>
      <c r="M59" s="24">
        <f>Data_L!AT60</f>
        <v>0</v>
      </c>
      <c r="N59" s="24">
        <f>Data_L!AU60</f>
        <v>-38.706694758193102</v>
      </c>
      <c r="O59" s="24">
        <f>Data_L!AV60</f>
        <v>0</v>
      </c>
      <c r="P59" s="24">
        <f>Data_L!AW60</f>
        <v>0</v>
      </c>
      <c r="Q59" s="46">
        <f t="shared" si="1"/>
        <v>27699.775848152607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Data_L!AR61</f>
        <v>27738.482542910599</v>
      </c>
      <c r="L60" s="24">
        <f>Data_L!AS61</f>
        <v>0</v>
      </c>
      <c r="M60" s="24">
        <f>Data_L!AT61</f>
        <v>0</v>
      </c>
      <c r="N60" s="24">
        <f>Data_L!AU61</f>
        <v>-38.706694759758498</v>
      </c>
      <c r="O60" s="24">
        <f>Data_L!AV61</f>
        <v>0</v>
      </c>
      <c r="P60" s="24">
        <f>Data_L!AW61</f>
        <v>0</v>
      </c>
      <c r="Q60" s="46">
        <f t="shared" si="1"/>
        <v>27699.775848150839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Data_L!AR62</f>
        <v>27738.482542910398</v>
      </c>
      <c r="L61" s="24">
        <f>Data_L!AS62</f>
        <v>0</v>
      </c>
      <c r="M61" s="24">
        <f>Data_L!AT62</f>
        <v>0</v>
      </c>
      <c r="N61" s="24">
        <f>Data_L!AU62</f>
        <v>-38.706694781392301</v>
      </c>
      <c r="O61" s="24">
        <f>Data_L!AV62</f>
        <v>0</v>
      </c>
      <c r="P61" s="24">
        <f>Data_L!AW62</f>
        <v>0</v>
      </c>
      <c r="Q61" s="46">
        <f t="shared" si="1"/>
        <v>27699.775848129007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Data_L!AR63</f>
        <v>0</v>
      </c>
      <c r="L62" s="24">
        <f>Data_L!AS63</f>
        <v>0</v>
      </c>
      <c r="M62" s="24">
        <f>Data_L!AT63</f>
        <v>0</v>
      </c>
      <c r="N62" s="24">
        <f>Data_L!AU63</f>
        <v>0</v>
      </c>
      <c r="O62" s="24">
        <f>Data_L!AV63</f>
        <v>0</v>
      </c>
      <c r="P62" s="24">
        <f>Data_L!AW63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9040-2BC3-4BB9-B8E0-2FDFD4AF4C73}">
  <sheetPr>
    <tabColor theme="5" tint="0.39997558519241921"/>
  </sheetPr>
  <dimension ref="A1:AN239"/>
  <sheetViews>
    <sheetView topLeftCell="C1" workbookViewId="0">
      <selection activeCell="S6" sqref="S6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Data_H!G3</f>
        <v>0</v>
      </c>
      <c r="F3" s="7" t="s">
        <v>0</v>
      </c>
      <c r="G3" s="10">
        <f>-D43</f>
        <v>0</v>
      </c>
      <c r="I3" s="166"/>
      <c r="J3" s="166"/>
      <c r="K3" s="5">
        <f t="shared" ref="K3:R3" si="0">SUM(K4:K62)</f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45">
        <f t="shared" si="0"/>
        <v>0</v>
      </c>
      <c r="R3" s="45">
        <f t="shared" si="0"/>
        <v>0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Data_H!G4</f>
        <v>0</v>
      </c>
      <c r="F4" s="11" t="s">
        <v>8</v>
      </c>
      <c r="G4" s="12">
        <f>-D50</f>
        <v>0</v>
      </c>
      <c r="I4" s="165" t="s">
        <v>4</v>
      </c>
      <c r="J4" s="4">
        <v>1</v>
      </c>
      <c r="K4" s="21">
        <f>Data_H!AR4</f>
        <v>0</v>
      </c>
      <c r="L4" s="21">
        <f>Data_H!AS4</f>
        <v>0</v>
      </c>
      <c r="M4" s="21">
        <f>Data_H!AT4</f>
        <v>0</v>
      </c>
      <c r="N4" s="21">
        <f>Data_H!AU4</f>
        <v>0</v>
      </c>
      <c r="O4" s="21">
        <f>Data_H!AV4</f>
        <v>0</v>
      </c>
      <c r="P4" s="21">
        <f>Data_H!AW4</f>
        <v>0</v>
      </c>
      <c r="Q4" s="46">
        <f>K4+N4-O4-P4</f>
        <v>0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Data_H!G5</f>
        <v>0</v>
      </c>
      <c r="F5" s="7" t="s">
        <v>13</v>
      </c>
      <c r="G5" s="10">
        <f>SUM(G3:G4)</f>
        <v>0</v>
      </c>
      <c r="I5" s="165"/>
      <c r="J5" s="4">
        <v>2</v>
      </c>
      <c r="K5" s="21">
        <f>Data_H!AR5</f>
        <v>0</v>
      </c>
      <c r="L5" s="21">
        <f>Data_H!AS5</f>
        <v>0</v>
      </c>
      <c r="M5" s="21">
        <f>Data_H!AT5</f>
        <v>0</v>
      </c>
      <c r="N5" s="21">
        <f>Data_H!AU5</f>
        <v>0</v>
      </c>
      <c r="O5" s="21">
        <f>Data_H!AV5</f>
        <v>0</v>
      </c>
      <c r="P5" s="21">
        <f>Data_H!AW5</f>
        <v>0</v>
      </c>
      <c r="Q5" s="46">
        <f t="shared" ref="Q5:Q62" si="1">K5+N5-O5-P5</f>
        <v>0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Data_H!G6</f>
        <v>0</v>
      </c>
      <c r="I6" s="165"/>
      <c r="J6" s="4">
        <v>3</v>
      </c>
      <c r="K6" s="21">
        <f>Data_H!AR6</f>
        <v>0</v>
      </c>
      <c r="L6" s="21">
        <f>Data_H!AS6</f>
        <v>0</v>
      </c>
      <c r="M6" s="21">
        <f>Data_H!AT6</f>
        <v>0</v>
      </c>
      <c r="N6" s="21">
        <f>Data_H!AU6</f>
        <v>0</v>
      </c>
      <c r="O6" s="21">
        <f>Data_H!AV6</f>
        <v>0</v>
      </c>
      <c r="P6" s="21">
        <f>Data_H!AW6</f>
        <v>0</v>
      </c>
      <c r="Q6" s="46">
        <f t="shared" si="1"/>
        <v>0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Data_H!G7</f>
        <v>0</v>
      </c>
      <c r="F7" s="8" t="s">
        <v>20</v>
      </c>
      <c r="I7" s="165"/>
      <c r="J7" s="4">
        <v>4</v>
      </c>
      <c r="K7" s="21">
        <f>Data_H!AR7</f>
        <v>0</v>
      </c>
      <c r="L7" s="21">
        <f>Data_H!AS7</f>
        <v>0</v>
      </c>
      <c r="M7" s="21">
        <f>Data_H!AT7</f>
        <v>0</v>
      </c>
      <c r="N7" s="21">
        <f>Data_H!AU7</f>
        <v>0</v>
      </c>
      <c r="O7" s="21">
        <f>Data_H!AV7</f>
        <v>0</v>
      </c>
      <c r="P7" s="21">
        <f>Data_H!AW7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Data_H!G8</f>
        <v>0</v>
      </c>
      <c r="F8" s="7" t="s">
        <v>0</v>
      </c>
      <c r="G8" s="10">
        <f>M3</f>
        <v>0</v>
      </c>
      <c r="I8" s="165"/>
      <c r="J8" s="4">
        <v>5</v>
      </c>
      <c r="K8" s="21">
        <f>Data_H!AR8</f>
        <v>0</v>
      </c>
      <c r="L8" s="21">
        <f>Data_H!AS8</f>
        <v>0</v>
      </c>
      <c r="M8" s="21">
        <f>Data_H!AT8</f>
        <v>0</v>
      </c>
      <c r="N8" s="21">
        <f>Data_H!AU8</f>
        <v>0</v>
      </c>
      <c r="O8" s="21">
        <f>Data_H!AV8</f>
        <v>0</v>
      </c>
      <c r="P8" s="21">
        <f>Data_H!AW8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Data_H!G9</f>
        <v>0</v>
      </c>
      <c r="F9" s="11" t="s">
        <v>8</v>
      </c>
      <c r="G9" s="12">
        <f>L3</f>
        <v>0</v>
      </c>
      <c r="I9" s="165"/>
      <c r="J9" s="4">
        <v>6</v>
      </c>
      <c r="K9" s="21">
        <f>Data_H!AR9</f>
        <v>0</v>
      </c>
      <c r="L9" s="21">
        <f>Data_H!AS9</f>
        <v>0</v>
      </c>
      <c r="M9" s="21">
        <f>Data_H!AT9</f>
        <v>0</v>
      </c>
      <c r="N9" s="21">
        <f>Data_H!AU9</f>
        <v>0</v>
      </c>
      <c r="O9" s="21">
        <f>Data_H!AV9</f>
        <v>0</v>
      </c>
      <c r="P9" s="21">
        <f>Data_H!AW9</f>
        <v>0</v>
      </c>
      <c r="Q9" s="46">
        <f t="shared" si="1"/>
        <v>0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Data_H!G10</f>
        <v>0</v>
      </c>
      <c r="F10" s="7" t="s">
        <v>13</v>
      </c>
      <c r="G10" s="10">
        <f>SUM(G8:G9)</f>
        <v>0</v>
      </c>
      <c r="I10" s="165"/>
      <c r="J10" s="4">
        <v>7</v>
      </c>
      <c r="K10" s="21">
        <f>Data_H!AR10</f>
        <v>0</v>
      </c>
      <c r="L10" s="21">
        <f>Data_H!AS10</f>
        <v>0</v>
      </c>
      <c r="M10" s="21">
        <f>Data_H!AT10</f>
        <v>0</v>
      </c>
      <c r="N10" s="21">
        <f>Data_H!AU10</f>
        <v>0</v>
      </c>
      <c r="O10" s="21">
        <f>Data_H!AV10</f>
        <v>0</v>
      </c>
      <c r="P10" s="21">
        <f>Data_H!AW10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Data_H!G11</f>
        <v>0</v>
      </c>
      <c r="I11" s="165"/>
      <c r="J11" s="4">
        <v>8</v>
      </c>
      <c r="K11" s="21">
        <f>Data_H!AR11</f>
        <v>0</v>
      </c>
      <c r="L11" s="21">
        <f>Data_H!AS11</f>
        <v>0</v>
      </c>
      <c r="M11" s="21">
        <f>Data_H!AT11</f>
        <v>0</v>
      </c>
      <c r="N11" s="21">
        <f>Data_H!AU11</f>
        <v>0</v>
      </c>
      <c r="O11" s="21">
        <f>Data_H!AV11</f>
        <v>0</v>
      </c>
      <c r="P11" s="21">
        <f>Data_H!AW11</f>
        <v>0</v>
      </c>
      <c r="Q11" s="46">
        <f t="shared" si="1"/>
        <v>0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Data_H!G12</f>
        <v>0</v>
      </c>
      <c r="F12" s="8" t="s">
        <v>39</v>
      </c>
      <c r="I12" s="165"/>
      <c r="J12" s="4">
        <v>9</v>
      </c>
      <c r="K12" s="21">
        <f>Data_H!AR12</f>
        <v>0</v>
      </c>
      <c r="L12" s="21">
        <f>Data_H!AS12</f>
        <v>0</v>
      </c>
      <c r="M12" s="21">
        <f>Data_H!AT12</f>
        <v>0</v>
      </c>
      <c r="N12" s="21">
        <f>Data_H!AU12</f>
        <v>0</v>
      </c>
      <c r="O12" s="21">
        <f>Data_H!AV12</f>
        <v>0</v>
      </c>
      <c r="P12" s="21">
        <f>Data_H!AW12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Data_H!G13</f>
        <v>0</v>
      </c>
      <c r="F13" s="7" t="s">
        <v>40</v>
      </c>
      <c r="G13" s="35">
        <f>D7-G10</f>
        <v>0</v>
      </c>
      <c r="I13" s="165"/>
      <c r="J13" s="4">
        <v>10</v>
      </c>
      <c r="K13" s="21">
        <f>Data_H!AR13</f>
        <v>0</v>
      </c>
      <c r="L13" s="21">
        <f>Data_H!AS13</f>
        <v>0</v>
      </c>
      <c r="M13" s="21">
        <f>Data_H!AT13</f>
        <v>0</v>
      </c>
      <c r="N13" s="21">
        <f>Data_H!AU13</f>
        <v>0</v>
      </c>
      <c r="O13" s="21">
        <f>Data_H!AV13</f>
        <v>0</v>
      </c>
      <c r="P13" s="21">
        <f>Data_H!AW13</f>
        <v>0</v>
      </c>
      <c r="Q13" s="46">
        <f t="shared" si="1"/>
        <v>0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Data_H!AR14</f>
        <v>0</v>
      </c>
      <c r="L14" s="21">
        <f>Data_H!AS14</f>
        <v>0</v>
      </c>
      <c r="M14" s="21">
        <f>Data_H!AT14</f>
        <v>0</v>
      </c>
      <c r="N14" s="21">
        <f>Data_H!AU14</f>
        <v>0</v>
      </c>
      <c r="O14" s="21">
        <f>Data_H!AV14</f>
        <v>0</v>
      </c>
      <c r="P14" s="21">
        <f>Data_H!AW14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Data_H!AR15</f>
        <v>0</v>
      </c>
      <c r="L15" s="21">
        <f>Data_H!AS15</f>
        <v>0</v>
      </c>
      <c r="M15" s="21">
        <f>Data_H!AT15</f>
        <v>0</v>
      </c>
      <c r="N15" s="21">
        <f>Data_H!AU15</f>
        <v>0</v>
      </c>
      <c r="O15" s="21">
        <f>Data_H!AV15</f>
        <v>0</v>
      </c>
      <c r="P15" s="21">
        <f>Data_H!AW15</f>
        <v>0</v>
      </c>
      <c r="Q15" s="46">
        <f t="shared" si="1"/>
        <v>0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Data_H!AR16</f>
        <v>0</v>
      </c>
      <c r="L16" s="21">
        <f>Data_H!AS16</f>
        <v>0</v>
      </c>
      <c r="M16" s="21">
        <f>Data_H!AT16</f>
        <v>0</v>
      </c>
      <c r="N16" s="21">
        <f>Data_H!AU16</f>
        <v>0</v>
      </c>
      <c r="O16" s="21">
        <f>Data_H!AV16</f>
        <v>0</v>
      </c>
      <c r="P16" s="21">
        <f>Data_H!AW16</f>
        <v>0</v>
      </c>
      <c r="Q16" s="46">
        <f t="shared" si="1"/>
        <v>0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0</v>
      </c>
      <c r="I17" s="165"/>
      <c r="J17" s="4">
        <v>14</v>
      </c>
      <c r="K17" s="21">
        <f>Data_H!AR17</f>
        <v>0</v>
      </c>
      <c r="L17" s="21">
        <f>Data_H!AS17</f>
        <v>0</v>
      </c>
      <c r="M17" s="21">
        <f>Data_H!AT17</f>
        <v>0</v>
      </c>
      <c r="N17" s="21">
        <f>Data_H!AU17</f>
        <v>0</v>
      </c>
      <c r="O17" s="21">
        <f>Data_H!AV17</f>
        <v>0</v>
      </c>
      <c r="P17" s="21">
        <f>Data_H!AW17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0</v>
      </c>
      <c r="F18" s="7" t="s">
        <v>6</v>
      </c>
      <c r="G18" s="10">
        <f>D29</f>
        <v>0</v>
      </c>
      <c r="I18" s="165" t="s">
        <v>3</v>
      </c>
      <c r="J18" s="4">
        <v>1</v>
      </c>
      <c r="K18" s="22">
        <f>Data_H!AR19</f>
        <v>0</v>
      </c>
      <c r="L18" s="22">
        <f>Data_H!AS19</f>
        <v>0</v>
      </c>
      <c r="M18" s="22">
        <f>Data_H!AT19</f>
        <v>0</v>
      </c>
      <c r="N18" s="22">
        <f>Data_H!AU19</f>
        <v>0</v>
      </c>
      <c r="O18" s="22">
        <f>Data_H!AV19</f>
        <v>0</v>
      </c>
      <c r="P18" s="22">
        <f>Data_H!AW19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0</v>
      </c>
      <c r="F19" s="39" t="s">
        <v>7</v>
      </c>
      <c r="G19" s="40">
        <v>0</v>
      </c>
      <c r="I19" s="165"/>
      <c r="J19" s="4">
        <v>2</v>
      </c>
      <c r="K19" s="22">
        <f>Data_H!AR20</f>
        <v>0</v>
      </c>
      <c r="L19" s="22">
        <f>Data_H!AS20</f>
        <v>0</v>
      </c>
      <c r="M19" s="22">
        <f>Data_H!AT20</f>
        <v>0</v>
      </c>
      <c r="N19" s="22">
        <f>Data_H!AU20</f>
        <v>0</v>
      </c>
      <c r="O19" s="22">
        <f>Data_H!AV20</f>
        <v>0</v>
      </c>
      <c r="P19" s="22">
        <f>Data_H!AW20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0</v>
      </c>
      <c r="F20" s="11" t="s">
        <v>9</v>
      </c>
      <c r="G20" s="12">
        <f>D57</f>
        <v>0</v>
      </c>
      <c r="I20" s="165"/>
      <c r="J20" s="4">
        <v>3</v>
      </c>
      <c r="K20" s="22">
        <f>Data_H!AR21</f>
        <v>0</v>
      </c>
      <c r="L20" s="22">
        <f>Data_H!AS21</f>
        <v>0</v>
      </c>
      <c r="M20" s="22">
        <f>Data_H!AT21</f>
        <v>0</v>
      </c>
      <c r="N20" s="22">
        <f>Data_H!AU21</f>
        <v>0</v>
      </c>
      <c r="O20" s="22">
        <f>Data_H!AV21</f>
        <v>0</v>
      </c>
      <c r="P20" s="22">
        <f>Data_H!AW21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0</v>
      </c>
      <c r="F21" s="7" t="s">
        <v>13</v>
      </c>
      <c r="G21" s="10">
        <f>SUM(G17:G20)</f>
        <v>0</v>
      </c>
      <c r="I21" s="165"/>
      <c r="J21" s="4">
        <v>4</v>
      </c>
      <c r="K21" s="22">
        <f>Data_H!AR22</f>
        <v>0</v>
      </c>
      <c r="L21" s="22">
        <f>Data_H!AS22</f>
        <v>0</v>
      </c>
      <c r="M21" s="22">
        <f>Data_H!AT22</f>
        <v>0</v>
      </c>
      <c r="N21" s="22">
        <f>Data_H!AU22</f>
        <v>0</v>
      </c>
      <c r="O21" s="22">
        <f>Data_H!AV22</f>
        <v>0</v>
      </c>
      <c r="P21" s="22">
        <f>Data_H!AW22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0</v>
      </c>
      <c r="G22" s="10"/>
      <c r="I22" s="165"/>
      <c r="J22" s="4">
        <v>5</v>
      </c>
      <c r="K22" s="22">
        <f>Data_H!AR23</f>
        <v>0</v>
      </c>
      <c r="L22" s="22">
        <f>Data_H!AS23</f>
        <v>0</v>
      </c>
      <c r="M22" s="22">
        <f>Data_H!AT23</f>
        <v>0</v>
      </c>
      <c r="N22" s="22">
        <f>Data_H!AU23</f>
        <v>0</v>
      </c>
      <c r="O22" s="22">
        <f>Data_H!AV23</f>
        <v>0</v>
      </c>
      <c r="P22" s="22">
        <f>Data_H!AW23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Data_H!AR24</f>
        <v>0</v>
      </c>
      <c r="L23" s="22">
        <f>Data_H!AS24</f>
        <v>0</v>
      </c>
      <c r="M23" s="22">
        <f>Data_H!AT24</f>
        <v>0</v>
      </c>
      <c r="N23" s="22">
        <f>Data_H!AU24</f>
        <v>0</v>
      </c>
      <c r="O23" s="22">
        <f>Data_H!AV24</f>
        <v>0</v>
      </c>
      <c r="P23" s="22">
        <f>Data_H!AW24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0</v>
      </c>
      <c r="I24" s="165"/>
      <c r="J24" s="4">
        <v>7</v>
      </c>
      <c r="K24" s="22">
        <f>Data_H!AR25</f>
        <v>0</v>
      </c>
      <c r="L24" s="22">
        <f>Data_H!AS25</f>
        <v>0</v>
      </c>
      <c r="M24" s="22">
        <f>Data_H!AT25</f>
        <v>0</v>
      </c>
      <c r="N24" s="22">
        <f>Data_H!AU25</f>
        <v>0</v>
      </c>
      <c r="O24" s="22">
        <f>Data_H!AV25</f>
        <v>0</v>
      </c>
      <c r="P24" s="22">
        <f>Data_H!AW25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0</v>
      </c>
      <c r="F25" s="7" t="s">
        <v>6</v>
      </c>
      <c r="G25" s="10">
        <f>D25</f>
        <v>0</v>
      </c>
      <c r="I25" s="165"/>
      <c r="J25" s="4">
        <v>8</v>
      </c>
      <c r="K25" s="22">
        <f>Data_H!AR26</f>
        <v>0</v>
      </c>
      <c r="L25" s="22">
        <f>Data_H!AS26</f>
        <v>0</v>
      </c>
      <c r="M25" s="22">
        <f>Data_H!AT26</f>
        <v>0</v>
      </c>
      <c r="N25" s="22">
        <f>Data_H!AU26</f>
        <v>0</v>
      </c>
      <c r="O25" s="22">
        <f>Data_H!AV26</f>
        <v>0</v>
      </c>
      <c r="P25" s="22">
        <f>Data_H!AW26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0</v>
      </c>
      <c r="F26" s="39" t="s">
        <v>7</v>
      </c>
      <c r="G26" s="40">
        <v>0</v>
      </c>
      <c r="I26" s="165"/>
      <c r="J26" s="4">
        <v>9</v>
      </c>
      <c r="K26" s="22">
        <f>Data_H!AR27</f>
        <v>0</v>
      </c>
      <c r="L26" s="22">
        <f>Data_H!AS27</f>
        <v>0</v>
      </c>
      <c r="M26" s="22">
        <f>Data_H!AT27</f>
        <v>0</v>
      </c>
      <c r="N26" s="22">
        <f>Data_H!AU27</f>
        <v>0</v>
      </c>
      <c r="O26" s="22">
        <f>Data_H!AV27</f>
        <v>0</v>
      </c>
      <c r="P26" s="22">
        <f>Data_H!AW27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0</v>
      </c>
      <c r="F27" s="7" t="s">
        <v>0</v>
      </c>
      <c r="G27" s="10">
        <f>D39</f>
        <v>0</v>
      </c>
      <c r="I27" s="165"/>
      <c r="J27" s="4">
        <v>10</v>
      </c>
      <c r="K27" s="22">
        <f>Data_H!AR28</f>
        <v>0</v>
      </c>
      <c r="L27" s="22">
        <f>Data_H!AS28</f>
        <v>0</v>
      </c>
      <c r="M27" s="22">
        <f>Data_H!AT28</f>
        <v>0</v>
      </c>
      <c r="N27" s="22">
        <f>Data_H!AU28</f>
        <v>0</v>
      </c>
      <c r="O27" s="22">
        <f>Data_H!AV28</f>
        <v>0</v>
      </c>
      <c r="P27" s="22">
        <f>Data_H!AW28</f>
        <v>0</v>
      </c>
      <c r="Q27" s="46">
        <f t="shared" si="1"/>
        <v>0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0</v>
      </c>
      <c r="F28" s="7" t="s">
        <v>8</v>
      </c>
      <c r="G28" s="10">
        <f>D46</f>
        <v>0</v>
      </c>
      <c r="I28" s="165"/>
      <c r="J28" s="4">
        <v>11</v>
      </c>
      <c r="K28" s="22">
        <f>Data_H!AR29</f>
        <v>0</v>
      </c>
      <c r="L28" s="22">
        <f>Data_H!AS29</f>
        <v>0</v>
      </c>
      <c r="M28" s="22">
        <f>Data_H!AT29</f>
        <v>0</v>
      </c>
      <c r="N28" s="22">
        <f>Data_H!AU29</f>
        <v>0</v>
      </c>
      <c r="O28" s="22">
        <f>Data_H!AV29</f>
        <v>0</v>
      </c>
      <c r="P28" s="22">
        <f>Data_H!AW29</f>
        <v>0</v>
      </c>
      <c r="Q28" s="46">
        <f t="shared" si="1"/>
        <v>0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0</v>
      </c>
      <c r="F29" s="11" t="s">
        <v>9</v>
      </c>
      <c r="G29" s="12">
        <f>D53</f>
        <v>0</v>
      </c>
      <c r="I29" s="165"/>
      <c r="J29" s="4">
        <v>12</v>
      </c>
      <c r="K29" s="22">
        <f>Data_H!AR30</f>
        <v>0</v>
      </c>
      <c r="L29" s="22">
        <f>Data_H!AS30</f>
        <v>0</v>
      </c>
      <c r="M29" s="22">
        <f>Data_H!AT30</f>
        <v>0</v>
      </c>
      <c r="N29" s="22">
        <f>Data_H!AU30</f>
        <v>0</v>
      </c>
      <c r="O29" s="22">
        <f>Data_H!AV30</f>
        <v>0</v>
      </c>
      <c r="P29" s="22">
        <f>Data_H!AW30</f>
        <v>0</v>
      </c>
      <c r="Q29" s="46">
        <f t="shared" si="1"/>
        <v>0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0</v>
      </c>
      <c r="I30" s="165"/>
      <c r="J30" s="4">
        <v>13</v>
      </c>
      <c r="K30" s="22">
        <f>Data_H!AR31</f>
        <v>0</v>
      </c>
      <c r="L30" s="22">
        <f>Data_H!AS31</f>
        <v>0</v>
      </c>
      <c r="M30" s="22">
        <f>Data_H!AT31</f>
        <v>0</v>
      </c>
      <c r="N30" s="22">
        <f>Data_H!AU31</f>
        <v>0</v>
      </c>
      <c r="O30" s="22">
        <f>Data_H!AV31</f>
        <v>0</v>
      </c>
      <c r="P30" s="22">
        <f>Data_H!AW31</f>
        <v>0</v>
      </c>
      <c r="Q30" s="46">
        <f t="shared" si="1"/>
        <v>0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Data_H!AR32</f>
        <v>0</v>
      </c>
      <c r="L31" s="22">
        <f>Data_H!AS32</f>
        <v>0</v>
      </c>
      <c r="M31" s="22">
        <f>Data_H!AT32</f>
        <v>0</v>
      </c>
      <c r="N31" s="22">
        <f>Data_H!AU32</f>
        <v>0</v>
      </c>
      <c r="O31" s="22">
        <f>Data_H!AV32</f>
        <v>0</v>
      </c>
      <c r="P31" s="22">
        <f>Data_H!AW32</f>
        <v>0</v>
      </c>
      <c r="Q31" s="46">
        <f t="shared" si="1"/>
        <v>0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Data_H!AR33</f>
        <v>0</v>
      </c>
      <c r="L32" s="22">
        <f>Data_H!AS33</f>
        <v>0</v>
      </c>
      <c r="M32" s="22">
        <f>Data_H!AT33</f>
        <v>0</v>
      </c>
      <c r="N32" s="22">
        <f>Data_H!AU33</f>
        <v>0</v>
      </c>
      <c r="O32" s="22">
        <f>Data_H!AV33</f>
        <v>0</v>
      </c>
      <c r="P32" s="22">
        <f>Data_H!AW33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0</v>
      </c>
      <c r="I33" s="165" t="s">
        <v>2</v>
      </c>
      <c r="J33" s="4">
        <v>1</v>
      </c>
      <c r="K33" s="23">
        <f>Data_H!AR34</f>
        <v>0</v>
      </c>
      <c r="L33" s="23">
        <f>Data_H!AS34</f>
        <v>0</v>
      </c>
      <c r="M33" s="23">
        <f>Data_H!AT34</f>
        <v>0</v>
      </c>
      <c r="N33" s="23">
        <f>Data_H!AU34</f>
        <v>0</v>
      </c>
      <c r="O33" s="23">
        <f>Data_H!AV34</f>
        <v>0</v>
      </c>
      <c r="P33" s="23">
        <f>Data_H!AW34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0</v>
      </c>
      <c r="I34" s="165"/>
      <c r="J34" s="4">
        <v>2</v>
      </c>
      <c r="K34" s="23">
        <f>Data_H!AR35</f>
        <v>0</v>
      </c>
      <c r="L34" s="23">
        <f>Data_H!AS35</f>
        <v>0</v>
      </c>
      <c r="M34" s="23">
        <f>Data_H!AT35</f>
        <v>0</v>
      </c>
      <c r="N34" s="23">
        <f>Data_H!AU35</f>
        <v>0</v>
      </c>
      <c r="O34" s="23">
        <f>Data_H!AV35</f>
        <v>0</v>
      </c>
      <c r="P34" s="23">
        <f>Data_H!AW35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Data_H!AR36</f>
        <v>0</v>
      </c>
      <c r="L35" s="23">
        <f>Data_H!AS36</f>
        <v>0</v>
      </c>
      <c r="M35" s="23">
        <f>Data_H!AT36</f>
        <v>0</v>
      </c>
      <c r="N35" s="23">
        <f>Data_H!AU36</f>
        <v>0</v>
      </c>
      <c r="O35" s="23">
        <f>Data_H!AV36</f>
        <v>0</v>
      </c>
      <c r="P35" s="23">
        <f>Data_H!AW36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Data_H!AR37</f>
        <v>0</v>
      </c>
      <c r="L36" s="23">
        <f>Data_H!AS37</f>
        <v>0</v>
      </c>
      <c r="M36" s="23">
        <f>Data_H!AT37</f>
        <v>0</v>
      </c>
      <c r="N36" s="23">
        <f>Data_H!AU37</f>
        <v>0</v>
      </c>
      <c r="O36" s="23">
        <f>Data_H!AV37</f>
        <v>0</v>
      </c>
      <c r="P36" s="23">
        <f>Data_H!AW37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Data_H!AR38</f>
        <v>0</v>
      </c>
      <c r="L37" s="23">
        <f>Data_H!AS38</f>
        <v>0</v>
      </c>
      <c r="M37" s="23">
        <f>Data_H!AT38</f>
        <v>0</v>
      </c>
      <c r="N37" s="23">
        <f>Data_H!AU38</f>
        <v>0</v>
      </c>
      <c r="O37" s="23">
        <f>Data_H!AV38</f>
        <v>0</v>
      </c>
      <c r="P37" s="23">
        <f>Data_H!AW38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Data_H!AR39</f>
        <v>0</v>
      </c>
      <c r="L38" s="23">
        <f>Data_H!AS39</f>
        <v>0</v>
      </c>
      <c r="M38" s="23">
        <f>Data_H!AT39</f>
        <v>0</v>
      </c>
      <c r="N38" s="23">
        <f>Data_H!AU39</f>
        <v>0</v>
      </c>
      <c r="O38" s="23">
        <f>Data_H!AV39</f>
        <v>0</v>
      </c>
      <c r="P38" s="23">
        <f>Data_H!AW39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0</v>
      </c>
      <c r="F39" s="7" t="s">
        <v>13</v>
      </c>
      <c r="G39" s="10">
        <f>SUM(G33:G38)</f>
        <v>0</v>
      </c>
      <c r="I39" s="165"/>
      <c r="J39" s="4">
        <v>7</v>
      </c>
      <c r="K39" s="23">
        <f>Data_H!AR40</f>
        <v>0</v>
      </c>
      <c r="L39" s="23">
        <f>Data_H!AS40</f>
        <v>0</v>
      </c>
      <c r="M39" s="23">
        <f>Data_H!AT40</f>
        <v>0</v>
      </c>
      <c r="N39" s="23">
        <f>Data_H!AU40</f>
        <v>0</v>
      </c>
      <c r="O39" s="23">
        <f>Data_H!AV40</f>
        <v>0</v>
      </c>
      <c r="P39" s="23">
        <f>Data_H!AW40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Data_H!AR41</f>
        <v>0</v>
      </c>
      <c r="L40" s="23">
        <f>Data_H!AS41</f>
        <v>0</v>
      </c>
      <c r="M40" s="23">
        <f>Data_H!AT41</f>
        <v>0</v>
      </c>
      <c r="N40" s="23">
        <f>Data_H!AU41</f>
        <v>0</v>
      </c>
      <c r="O40" s="23">
        <f>Data_H!AV41</f>
        <v>0</v>
      </c>
      <c r="P40" s="23">
        <f>Data_H!AW41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Data_H!AR42</f>
        <v>0</v>
      </c>
      <c r="L41" s="23">
        <f>Data_H!AS42</f>
        <v>0</v>
      </c>
      <c r="M41" s="23">
        <f>Data_H!AT42</f>
        <v>0</v>
      </c>
      <c r="N41" s="23">
        <f>Data_H!AU42</f>
        <v>0</v>
      </c>
      <c r="O41" s="23">
        <f>Data_H!AV42</f>
        <v>0</v>
      </c>
      <c r="P41" s="23">
        <f>Data_H!AW42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0</v>
      </c>
      <c r="I42" s="165"/>
      <c r="J42" s="4">
        <v>10</v>
      </c>
      <c r="K42" s="23">
        <f>Data_H!AR43</f>
        <v>0</v>
      </c>
      <c r="L42" s="23">
        <f>Data_H!AS43</f>
        <v>0</v>
      </c>
      <c r="M42" s="23">
        <f>Data_H!AT43</f>
        <v>0</v>
      </c>
      <c r="N42" s="23">
        <f>Data_H!AU43</f>
        <v>0</v>
      </c>
      <c r="O42" s="23">
        <f>Data_H!AV43</f>
        <v>0</v>
      </c>
      <c r="P42" s="23">
        <f>Data_H!AW43</f>
        <v>0</v>
      </c>
      <c r="Q42" s="46">
        <f t="shared" si="1"/>
        <v>0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0</v>
      </c>
      <c r="F43" s="7" t="s">
        <v>6</v>
      </c>
      <c r="G43" s="10">
        <f>D27</f>
        <v>0</v>
      </c>
      <c r="I43" s="165"/>
      <c r="J43" s="4">
        <v>11</v>
      </c>
      <c r="K43" s="23">
        <f>Data_H!AR44</f>
        <v>0</v>
      </c>
      <c r="L43" s="23">
        <f>Data_H!AS44</f>
        <v>0</v>
      </c>
      <c r="M43" s="23">
        <f>Data_H!AT44</f>
        <v>0</v>
      </c>
      <c r="N43" s="23">
        <f>Data_H!AU44</f>
        <v>0</v>
      </c>
      <c r="O43" s="23">
        <f>Data_H!AV44</f>
        <v>0</v>
      </c>
      <c r="P43" s="23">
        <f>Data_H!AW44</f>
        <v>0</v>
      </c>
      <c r="Q43" s="46">
        <f t="shared" si="1"/>
        <v>0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Data_H!AR45</f>
        <v>0</v>
      </c>
      <c r="L44" s="23">
        <f>Data_H!AS45</f>
        <v>0</v>
      </c>
      <c r="M44" s="23">
        <f>Data_H!AT45</f>
        <v>0</v>
      </c>
      <c r="N44" s="23">
        <f>Data_H!AU45</f>
        <v>0</v>
      </c>
      <c r="O44" s="23">
        <f>Data_H!AV45</f>
        <v>0</v>
      </c>
      <c r="P44" s="23">
        <f>Data_H!AW45</f>
        <v>0</v>
      </c>
      <c r="Q44" s="46">
        <f t="shared" si="1"/>
        <v>0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Data_H!AR46</f>
        <v>0</v>
      </c>
      <c r="L45" s="23">
        <f>Data_H!AS46</f>
        <v>0</v>
      </c>
      <c r="M45" s="23">
        <f>Data_H!AT46</f>
        <v>0</v>
      </c>
      <c r="N45" s="23">
        <f>Data_H!AU46</f>
        <v>0</v>
      </c>
      <c r="O45" s="23">
        <f>Data_H!AV46</f>
        <v>0</v>
      </c>
      <c r="P45" s="23">
        <f>Data_H!AW46</f>
        <v>0</v>
      </c>
      <c r="Q45" s="46">
        <f t="shared" si="1"/>
        <v>0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0</v>
      </c>
      <c r="F46" s="7" t="s">
        <v>8</v>
      </c>
      <c r="G46" s="10">
        <f>D48</f>
        <v>0</v>
      </c>
      <c r="I46" s="165"/>
      <c r="J46" s="4">
        <v>14</v>
      </c>
      <c r="K46" s="23">
        <f>Data_H!AR47</f>
        <v>0</v>
      </c>
      <c r="L46" s="23">
        <f>Data_H!AS47</f>
        <v>0</v>
      </c>
      <c r="M46" s="23">
        <f>Data_H!AT47</f>
        <v>0</v>
      </c>
      <c r="N46" s="23">
        <f>Data_H!AU47</f>
        <v>0</v>
      </c>
      <c r="O46" s="23">
        <f>Data_H!AV47</f>
        <v>0</v>
      </c>
      <c r="P46" s="23">
        <f>Data_H!AW47</f>
        <v>0</v>
      </c>
      <c r="Q46" s="46">
        <f t="shared" si="1"/>
        <v>0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Data_H!AR48</f>
        <v>0</v>
      </c>
      <c r="L47" s="23">
        <f>Data_H!AS48</f>
        <v>0</v>
      </c>
      <c r="M47" s="23">
        <f>Data_H!AT48</f>
        <v>0</v>
      </c>
      <c r="N47" s="23">
        <f>Data_H!AU48</f>
        <v>0</v>
      </c>
      <c r="O47" s="23">
        <f>Data_H!AV48</f>
        <v>0</v>
      </c>
      <c r="P47" s="23">
        <f>Data_H!AW48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0</v>
      </c>
      <c r="I48" s="165" t="s">
        <v>1</v>
      </c>
      <c r="J48" s="4">
        <v>1</v>
      </c>
      <c r="K48" s="24">
        <f>Data_H!AR49</f>
        <v>0</v>
      </c>
      <c r="L48" s="24">
        <f>Data_H!AS49</f>
        <v>0</v>
      </c>
      <c r="M48" s="24">
        <f>Data_H!AT49</f>
        <v>0</v>
      </c>
      <c r="N48" s="24">
        <f>Data_H!AU49</f>
        <v>0</v>
      </c>
      <c r="O48" s="24">
        <f>Data_H!AV49</f>
        <v>0</v>
      </c>
      <c r="P48" s="24">
        <f>Data_H!AW49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Data_H!AR50</f>
        <v>0</v>
      </c>
      <c r="L49" s="24">
        <f>Data_H!AS50</f>
        <v>0</v>
      </c>
      <c r="M49" s="24">
        <f>Data_H!AT50</f>
        <v>0</v>
      </c>
      <c r="N49" s="24">
        <f>Data_H!AU50</f>
        <v>0</v>
      </c>
      <c r="O49" s="24">
        <f>Data_H!AV50</f>
        <v>0</v>
      </c>
      <c r="P49" s="24">
        <f>Data_H!AW50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0</v>
      </c>
      <c r="F50" s="8" t="s">
        <v>18</v>
      </c>
      <c r="I50" s="165"/>
      <c r="J50" s="4">
        <v>3</v>
      </c>
      <c r="K50" s="24">
        <f>Data_H!AR51</f>
        <v>0</v>
      </c>
      <c r="L50" s="24">
        <f>Data_H!AS51</f>
        <v>0</v>
      </c>
      <c r="M50" s="24">
        <f>Data_H!AT51</f>
        <v>0</v>
      </c>
      <c r="N50" s="24">
        <f>Data_H!AU51</f>
        <v>0</v>
      </c>
      <c r="O50" s="24">
        <f>Data_H!AV51</f>
        <v>0</v>
      </c>
      <c r="P50" s="24">
        <f>Data_H!AW51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0</v>
      </c>
      <c r="I51" s="165"/>
      <c r="J51" s="4">
        <v>4</v>
      </c>
      <c r="K51" s="24">
        <f>Data_H!AR52</f>
        <v>0</v>
      </c>
      <c r="L51" s="24">
        <f>Data_H!AS52</f>
        <v>0</v>
      </c>
      <c r="M51" s="24">
        <f>Data_H!AT52</f>
        <v>0</v>
      </c>
      <c r="N51" s="24">
        <f>Data_H!AU52</f>
        <v>0</v>
      </c>
      <c r="O51" s="24">
        <f>Data_H!AV52</f>
        <v>0</v>
      </c>
      <c r="P51" s="24">
        <f>Data_H!AW52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0</v>
      </c>
      <c r="I52" s="165"/>
      <c r="J52" s="4">
        <v>5</v>
      </c>
      <c r="K52" s="24">
        <f>Data_H!AR53</f>
        <v>0</v>
      </c>
      <c r="L52" s="24">
        <f>Data_H!AS53</f>
        <v>0</v>
      </c>
      <c r="M52" s="24">
        <f>Data_H!AT53</f>
        <v>0</v>
      </c>
      <c r="N52" s="24">
        <f>Data_H!AU53</f>
        <v>0</v>
      </c>
      <c r="O52" s="24">
        <f>Data_H!AV53</f>
        <v>0</v>
      </c>
      <c r="P52" s="24">
        <f>Data_H!AW53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0</v>
      </c>
      <c r="F53" s="7" t="s">
        <v>7</v>
      </c>
      <c r="G53" s="10">
        <f>D35</f>
        <v>0</v>
      </c>
      <c r="I53" s="165"/>
      <c r="J53" s="4">
        <v>6</v>
      </c>
      <c r="K53" s="24">
        <f>Data_H!AR54</f>
        <v>0</v>
      </c>
      <c r="L53" s="24">
        <f>Data_H!AS54</f>
        <v>0</v>
      </c>
      <c r="M53" s="24">
        <f>Data_H!AT54</f>
        <v>0</v>
      </c>
      <c r="N53" s="24">
        <f>Data_H!AU54</f>
        <v>0</v>
      </c>
      <c r="O53" s="24">
        <f>Data_H!AV54</f>
        <v>0</v>
      </c>
      <c r="P53" s="24">
        <f>Data_H!AW54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Data_H!AR55</f>
        <v>0</v>
      </c>
      <c r="L54" s="24">
        <f>Data_H!AS55</f>
        <v>0</v>
      </c>
      <c r="M54" s="24">
        <f>Data_H!AT55</f>
        <v>0</v>
      </c>
      <c r="N54" s="24">
        <f>Data_H!AU55</f>
        <v>0</v>
      </c>
      <c r="O54" s="24">
        <f>Data_H!AV55</f>
        <v>0</v>
      </c>
      <c r="P54" s="24">
        <f>Data_H!AW55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Data_H!AR56</f>
        <v>0</v>
      </c>
      <c r="L55" s="24">
        <f>Data_H!AS56</f>
        <v>0</v>
      </c>
      <c r="M55" s="24">
        <f>Data_H!AT56</f>
        <v>0</v>
      </c>
      <c r="N55" s="24">
        <f>Data_H!AU56</f>
        <v>0</v>
      </c>
      <c r="O55" s="24">
        <f>Data_H!AV56</f>
        <v>0</v>
      </c>
      <c r="P55" s="24">
        <f>Data_H!AW56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Data_H!AR57</f>
        <v>0</v>
      </c>
      <c r="L56" s="24">
        <f>Data_H!AS57</f>
        <v>0</v>
      </c>
      <c r="M56" s="24">
        <f>Data_H!AT57</f>
        <v>0</v>
      </c>
      <c r="N56" s="24">
        <f>Data_H!AU57</f>
        <v>0</v>
      </c>
      <c r="O56" s="24">
        <f>Data_H!AV57</f>
        <v>0</v>
      </c>
      <c r="P56" s="24">
        <f>Data_H!AW57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0</v>
      </c>
      <c r="F57" s="7" t="s">
        <v>13</v>
      </c>
      <c r="G57" s="10">
        <f>SUM(G51:G56)</f>
        <v>0</v>
      </c>
      <c r="I57" s="165"/>
      <c r="J57" s="4">
        <v>10</v>
      </c>
      <c r="K57" s="24">
        <f>Data_H!AR58</f>
        <v>0</v>
      </c>
      <c r="L57" s="24">
        <f>Data_H!AS58</f>
        <v>0</v>
      </c>
      <c r="M57" s="24">
        <f>Data_H!AT58</f>
        <v>0</v>
      </c>
      <c r="N57" s="24">
        <f>Data_H!AU58</f>
        <v>0</v>
      </c>
      <c r="O57" s="24">
        <f>Data_H!AV58</f>
        <v>0</v>
      </c>
      <c r="P57" s="24">
        <f>Data_H!AW58</f>
        <v>0</v>
      </c>
      <c r="Q57" s="46">
        <f t="shared" si="1"/>
        <v>0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Data_H!AR59</f>
        <v>0</v>
      </c>
      <c r="L58" s="24">
        <f>Data_H!AS59</f>
        <v>0</v>
      </c>
      <c r="M58" s="24">
        <f>Data_H!AT59</f>
        <v>0</v>
      </c>
      <c r="N58" s="24">
        <f>Data_H!AU59</f>
        <v>0</v>
      </c>
      <c r="O58" s="24">
        <f>Data_H!AV59</f>
        <v>0</v>
      </c>
      <c r="P58" s="24">
        <f>Data_H!AW59</f>
        <v>0</v>
      </c>
      <c r="Q58" s="46">
        <f t="shared" si="1"/>
        <v>0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Data_H!AR60</f>
        <v>0</v>
      </c>
      <c r="L59" s="24">
        <f>Data_H!AS60</f>
        <v>0</v>
      </c>
      <c r="M59" s="24">
        <f>Data_H!AT60</f>
        <v>0</v>
      </c>
      <c r="N59" s="24">
        <f>Data_H!AU60</f>
        <v>0</v>
      </c>
      <c r="O59" s="24">
        <f>Data_H!AV60</f>
        <v>0</v>
      </c>
      <c r="P59" s="24">
        <f>Data_H!AW60</f>
        <v>0</v>
      </c>
      <c r="Q59" s="46">
        <f t="shared" si="1"/>
        <v>0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Data_H!AR61</f>
        <v>0</v>
      </c>
      <c r="L60" s="24">
        <f>Data_H!AS61</f>
        <v>0</v>
      </c>
      <c r="M60" s="24">
        <f>Data_H!AT61</f>
        <v>0</v>
      </c>
      <c r="N60" s="24">
        <f>Data_H!AU61</f>
        <v>0</v>
      </c>
      <c r="O60" s="24">
        <f>Data_H!AV61</f>
        <v>0</v>
      </c>
      <c r="P60" s="24">
        <f>Data_H!AW61</f>
        <v>0</v>
      </c>
      <c r="Q60" s="46">
        <f t="shared" si="1"/>
        <v>0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Data_H!AR62</f>
        <v>0</v>
      </c>
      <c r="L61" s="24">
        <f>Data_H!AS62</f>
        <v>0</v>
      </c>
      <c r="M61" s="24">
        <f>Data_H!AT62</f>
        <v>0</v>
      </c>
      <c r="N61" s="24">
        <f>Data_H!AU62</f>
        <v>0</v>
      </c>
      <c r="O61" s="24">
        <f>Data_H!AV62</f>
        <v>0</v>
      </c>
      <c r="P61" s="24">
        <f>Data_H!AW62</f>
        <v>0</v>
      </c>
      <c r="Q61" s="46">
        <f t="shared" si="1"/>
        <v>0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Data_H!AR63</f>
        <v>0</v>
      </c>
      <c r="L62" s="24">
        <f>Data_H!AS63</f>
        <v>0</v>
      </c>
      <c r="M62" s="24">
        <f>Data_H!AT63</f>
        <v>0</v>
      </c>
      <c r="N62" s="24">
        <f>Data_H!AU63</f>
        <v>0</v>
      </c>
      <c r="O62" s="24">
        <f>Data_H!AV63</f>
        <v>0</v>
      </c>
      <c r="P62" s="24">
        <f>Data_H!AW63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76F9-3D99-429A-ADD0-DE50B399FC2E}">
  <sheetPr>
    <tabColor theme="9" tint="0.39997558519241921"/>
  </sheetPr>
  <dimension ref="A1:AN239"/>
  <sheetViews>
    <sheetView topLeftCell="C1" workbookViewId="0">
      <selection activeCell="S6" sqref="S6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Data_L!D3</f>
        <v>2</v>
      </c>
      <c r="F3" s="7" t="s">
        <v>0</v>
      </c>
      <c r="G3" s="10">
        <f>-D43</f>
        <v>457000</v>
      </c>
      <c r="I3" s="166"/>
      <c r="J3" s="166"/>
      <c r="K3" s="5">
        <f t="shared" ref="K3:R3" si="0">SUM(K4:K62)</f>
        <v>4386359.9335129913</v>
      </c>
      <c r="L3" s="5">
        <f t="shared" si="0"/>
        <v>2595560.8833425422</v>
      </c>
      <c r="M3" s="5">
        <f t="shared" si="0"/>
        <v>455000</v>
      </c>
      <c r="N3" s="5">
        <f t="shared" si="0"/>
        <v>1617.2298980246924</v>
      </c>
      <c r="O3" s="5">
        <f t="shared" si="0"/>
        <v>2598825.4087240738</v>
      </c>
      <c r="P3" s="5">
        <f t="shared" si="0"/>
        <v>457000</v>
      </c>
      <c r="Q3" s="45">
        <f t="shared" si="0"/>
        <v>1332151.7546869407</v>
      </c>
      <c r="R3" s="45">
        <f t="shared" si="0"/>
        <v>11042.298286696128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Data_L!D4</f>
        <v>0</v>
      </c>
      <c r="F4" s="11" t="s">
        <v>8</v>
      </c>
      <c r="G4" s="12">
        <f>-D50</f>
        <v>2598825.4087240738</v>
      </c>
      <c r="I4" s="165" t="s">
        <v>4</v>
      </c>
      <c r="J4" s="4">
        <v>1</v>
      </c>
      <c r="K4" s="21">
        <f>Data_L!T4</f>
        <v>860877.26779596205</v>
      </c>
      <c r="L4" s="21">
        <f>Data_L!U4</f>
        <v>615078.49151444598</v>
      </c>
      <c r="M4" s="21">
        <f>Data_L!V4</f>
        <v>80000</v>
      </c>
      <c r="N4" s="21">
        <f>Data_L!W4</f>
        <v>-9341.3694120476503</v>
      </c>
      <c r="O4" s="21">
        <f>Data_L!X4</f>
        <v>605984.34626748401</v>
      </c>
      <c r="P4" s="21">
        <f>Data_L!Y4</f>
        <v>80000</v>
      </c>
      <c r="Q4" s="46">
        <f>K4+N4-O4-P4</f>
        <v>165551.55211643036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Data_L!D5</f>
        <v>4399019.46169772</v>
      </c>
      <c r="F5" s="7" t="s">
        <v>13</v>
      </c>
      <c r="G5" s="10">
        <f>SUM(G3:G4)</f>
        <v>3055825.4087240738</v>
      </c>
      <c r="I5" s="165"/>
      <c r="J5" s="4">
        <v>2</v>
      </c>
      <c r="K5" s="21">
        <f>Data_L!T5</f>
        <v>279679.41881466802</v>
      </c>
      <c r="L5" s="21">
        <f>Data_L!U5</f>
        <v>172215</v>
      </c>
      <c r="M5" s="21">
        <f>Data_L!V5</f>
        <v>80000</v>
      </c>
      <c r="N5" s="21">
        <f>Data_L!W5</f>
        <v>-8.3258271931742999E-8</v>
      </c>
      <c r="O5" s="21">
        <f>Data_L!X5</f>
        <v>172214.772231423</v>
      </c>
      <c r="P5" s="21">
        <f>Data_L!Y5</f>
        <v>80000</v>
      </c>
      <c r="Q5" s="46">
        <f t="shared" ref="Q5:Q62" si="1">K5+N5-O5-P5</f>
        <v>27464.646583161782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Data_L!D6</f>
        <v>4856019.4616977097</v>
      </c>
      <c r="I6" s="165"/>
      <c r="J6" s="4">
        <v>3</v>
      </c>
      <c r="K6" s="21">
        <f>Data_L!T6</f>
        <v>279679.41881466901</v>
      </c>
      <c r="L6" s="21">
        <f>Data_L!U6</f>
        <v>162540</v>
      </c>
      <c r="M6" s="21">
        <f>Data_L!V6</f>
        <v>80000</v>
      </c>
      <c r="N6" s="21">
        <f>Data_L!W6</f>
        <v>-7.0227170616745102E-8</v>
      </c>
      <c r="O6" s="21">
        <f>Data_L!X6</f>
        <v>162539.78612032399</v>
      </c>
      <c r="P6" s="21">
        <f>Data_L!Y6</f>
        <v>80000</v>
      </c>
      <c r="Q6" s="46">
        <f t="shared" si="1"/>
        <v>37139.632694274827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Data_L!D7</f>
        <v>3326078.1014488698</v>
      </c>
      <c r="F7" s="8" t="s">
        <v>20</v>
      </c>
      <c r="I7" s="165"/>
      <c r="J7" s="4">
        <v>4</v>
      </c>
      <c r="K7" s="21">
        <f>Data_L!T7</f>
        <v>355955.62394594098</v>
      </c>
      <c r="L7" s="21">
        <f>Data_L!U7</f>
        <v>297345</v>
      </c>
      <c r="M7" s="21">
        <f>Data_L!V7</f>
        <v>60000</v>
      </c>
      <c r="N7" s="21">
        <f>Data_L!W7</f>
        <v>-6.4393903503087099E-7</v>
      </c>
      <c r="O7" s="21">
        <f>Data_L!X7</f>
        <v>297328.33210616</v>
      </c>
      <c r="P7" s="21">
        <f>Data_L!Y7</f>
        <v>60000</v>
      </c>
      <c r="Q7" s="46">
        <f t="shared" si="1"/>
        <v>-1372.7081608629669</v>
      </c>
      <c r="R7" s="46">
        <f t="shared" si="2"/>
        <v>1372.7081608629669</v>
      </c>
      <c r="S7" s="7"/>
    </row>
    <row r="8" spans="2:23" x14ac:dyDescent="0.25">
      <c r="C8" s="25" t="s">
        <v>42</v>
      </c>
      <c r="D8" s="26">
        <f>Data_L!D8</f>
        <v>-1.5461409930139799E-11</v>
      </c>
      <c r="F8" s="7" t="s">
        <v>0</v>
      </c>
      <c r="G8" s="10">
        <f>M3</f>
        <v>455000</v>
      </c>
      <c r="I8" s="165"/>
      <c r="J8" s="4">
        <v>5</v>
      </c>
      <c r="K8" s="21">
        <f>Data_L!T8</f>
        <v>0</v>
      </c>
      <c r="L8" s="21">
        <f>Data_L!U8</f>
        <v>0</v>
      </c>
      <c r="M8" s="21">
        <f>Data_L!V8</f>
        <v>0</v>
      </c>
      <c r="N8" s="21">
        <f>Data_L!W8</f>
        <v>0</v>
      </c>
      <c r="O8" s="21">
        <f>Data_L!X8</f>
        <v>0</v>
      </c>
      <c r="P8" s="21">
        <f>Data_L!Y8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Data_L!D9</f>
        <v>-4.2291503632441202E-11</v>
      </c>
      <c r="F9" s="11" t="s">
        <v>8</v>
      </c>
      <c r="G9" s="12">
        <f>L3</f>
        <v>2595560.8833425422</v>
      </c>
      <c r="I9" s="165"/>
      <c r="J9" s="4">
        <v>6</v>
      </c>
      <c r="K9" s="21">
        <f>Data_L!T9</f>
        <v>555384.55725571106</v>
      </c>
      <c r="L9" s="21">
        <f>Data_L!U9</f>
        <v>457449.81077477202</v>
      </c>
      <c r="M9" s="21">
        <f>Data_L!V9</f>
        <v>60000</v>
      </c>
      <c r="N9" s="21">
        <f>Data_L!W9</f>
        <v>9300.3137821584496</v>
      </c>
      <c r="O9" s="21">
        <f>Data_L!X9</f>
        <v>466491.63116132101</v>
      </c>
      <c r="P9" s="21">
        <f>Data_L!Y9</f>
        <v>60000</v>
      </c>
      <c r="Q9" s="46">
        <f t="shared" si="1"/>
        <v>38193.239876548469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Data_L!D10</f>
        <v>-8.1286088970955494E-12</v>
      </c>
      <c r="F10" s="7" t="s">
        <v>13</v>
      </c>
      <c r="G10" s="10">
        <f>SUM(G8:G9)</f>
        <v>3050560.8833425422</v>
      </c>
      <c r="I10" s="165"/>
      <c r="J10" s="4">
        <v>7</v>
      </c>
      <c r="K10" s="21">
        <f>Data_L!T10</f>
        <v>0</v>
      </c>
      <c r="L10" s="21">
        <f>Data_L!U10</f>
        <v>0</v>
      </c>
      <c r="M10" s="21">
        <f>Data_L!V10</f>
        <v>0</v>
      </c>
      <c r="N10" s="21">
        <f>Data_L!W10</f>
        <v>0</v>
      </c>
      <c r="O10" s="21">
        <f>Data_L!X10</f>
        <v>0</v>
      </c>
      <c r="P10" s="21">
        <f>Data_L!Y10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Data_L!D11</f>
        <v>-4.7369515717339899E-15</v>
      </c>
      <c r="I11" s="165"/>
      <c r="J11" s="4">
        <v>8</v>
      </c>
      <c r="K11" s="21">
        <f>Data_L!T11</f>
        <v>491821.05297964998</v>
      </c>
      <c r="L11" s="21">
        <f>Data_L!U11</f>
        <v>415256.06077477202</v>
      </c>
      <c r="M11" s="21">
        <f>Data_L!V11</f>
        <v>60000</v>
      </c>
      <c r="N11" s="21">
        <f>Data_L!W11</f>
        <v>8972.7119893755007</v>
      </c>
      <c r="O11" s="21">
        <f>Data_L!X11</f>
        <v>423986.78569356399</v>
      </c>
      <c r="P11" s="21">
        <f>Data_L!Y11</f>
        <v>60000</v>
      </c>
      <c r="Q11" s="46">
        <f t="shared" si="1"/>
        <v>16806.979275461519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Data_L!D12</f>
        <v>1.7560826866732301E-10</v>
      </c>
      <c r="F12" s="8" t="s">
        <v>39</v>
      </c>
      <c r="I12" s="165"/>
      <c r="J12" s="4">
        <v>9</v>
      </c>
      <c r="K12" s="21">
        <f>Data_L!T12</f>
        <v>0</v>
      </c>
      <c r="L12" s="21">
        <f>Data_L!U12</f>
        <v>0</v>
      </c>
      <c r="M12" s="21">
        <f>Data_L!V12</f>
        <v>0</v>
      </c>
      <c r="N12" s="21">
        <f>Data_L!W12</f>
        <v>0</v>
      </c>
      <c r="O12" s="21">
        <f>Data_L!X12</f>
        <v>0</v>
      </c>
      <c r="P12" s="21">
        <f>Data_L!Y12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Data_L!D13</f>
        <v>0.89946561424357896</v>
      </c>
      <c r="F13" s="7" t="s">
        <v>40</v>
      </c>
      <c r="G13" s="35">
        <f>D7-G10</f>
        <v>275517.21810632758</v>
      </c>
      <c r="I13" s="165"/>
      <c r="J13" s="4">
        <v>10</v>
      </c>
      <c r="K13" s="21">
        <f>Data_L!T13</f>
        <v>301164.81759197102</v>
      </c>
      <c r="L13" s="21">
        <f>Data_L!U13</f>
        <v>277959.09876469302</v>
      </c>
      <c r="M13" s="21">
        <f>Data_L!V13</f>
        <v>15000</v>
      </c>
      <c r="N13" s="21">
        <f>Data_L!W13</f>
        <v>10136.010034356599</v>
      </c>
      <c r="O13" s="21">
        <f>Data_L!X13</f>
        <v>287809.775969351</v>
      </c>
      <c r="P13" s="21">
        <f>Data_L!Y13</f>
        <v>15000</v>
      </c>
      <c r="Q13" s="46">
        <f t="shared" si="1"/>
        <v>8491.0516569766332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Data_L!T14</f>
        <v>211812.05286311099</v>
      </c>
      <c r="L14" s="21">
        <f>Data_L!U14</f>
        <v>197717.42151385901</v>
      </c>
      <c r="M14" s="21">
        <f>Data_L!V14</f>
        <v>20000</v>
      </c>
      <c r="N14" s="21">
        <f>Data_L!W14</f>
        <v>-18706.800410959098</v>
      </c>
      <c r="O14" s="21">
        <f>Data_L!X14</f>
        <v>180646.79813982101</v>
      </c>
      <c r="P14" s="21">
        <f>Data_L!Y14</f>
        <v>20000</v>
      </c>
      <c r="Q14" s="46">
        <f t="shared" si="1"/>
        <v>-7541.5456876691023</v>
      </c>
      <c r="R14" s="46">
        <f t="shared" si="2"/>
        <v>7541.5456876691023</v>
      </c>
      <c r="S14" s="7"/>
    </row>
    <row r="15" spans="2:23" x14ac:dyDescent="0.25">
      <c r="G15" s="10"/>
      <c r="I15" s="165"/>
      <c r="J15" s="4">
        <v>12</v>
      </c>
      <c r="K15" s="21">
        <f>Data_L!T15</f>
        <v>0</v>
      </c>
      <c r="L15" s="21">
        <f>Data_L!U15</f>
        <v>0</v>
      </c>
      <c r="M15" s="21">
        <f>Data_L!V15</f>
        <v>0</v>
      </c>
      <c r="N15" s="21">
        <f>Data_L!W15</f>
        <v>1695.13659646208</v>
      </c>
      <c r="O15" s="21">
        <f>Data_L!X15</f>
        <v>1823.18103462614</v>
      </c>
      <c r="P15" s="21">
        <f>Data_L!Y15</f>
        <v>2000</v>
      </c>
      <c r="Q15" s="46">
        <f t="shared" si="1"/>
        <v>-2128.04443816406</v>
      </c>
      <c r="R15" s="46">
        <f t="shared" si="2"/>
        <v>2128.04443816406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Data_L!T16</f>
        <v>0</v>
      </c>
      <c r="L16" s="21">
        <f>Data_L!U16</f>
        <v>0</v>
      </c>
      <c r="M16" s="21">
        <f>Data_L!V16</f>
        <v>0</v>
      </c>
      <c r="N16" s="21">
        <f>Data_L!W16</f>
        <v>0</v>
      </c>
      <c r="O16" s="21">
        <f>Data_L!X16</f>
        <v>0</v>
      </c>
      <c r="P16" s="21">
        <f>Data_L!Y16</f>
        <v>0</v>
      </c>
      <c r="Q16" s="46">
        <f t="shared" si="1"/>
        <v>0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4386359.9335129904</v>
      </c>
      <c r="I17" s="165"/>
      <c r="J17" s="4">
        <v>14</v>
      </c>
      <c r="K17" s="21">
        <f>Data_L!T17</f>
        <v>0</v>
      </c>
      <c r="L17" s="21">
        <f>Data_L!U17</f>
        <v>0</v>
      </c>
      <c r="M17" s="21">
        <f>Data_L!V17</f>
        <v>0</v>
      </c>
      <c r="N17" s="21">
        <f>Data_L!W17</f>
        <v>0</v>
      </c>
      <c r="O17" s="21">
        <f>Data_L!X17</f>
        <v>0</v>
      </c>
      <c r="P17" s="21">
        <f>Data_L!Y17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3336374.2100616833</v>
      </c>
      <c r="F18" s="7" t="s">
        <v>6</v>
      </c>
      <c r="G18" s="10">
        <f>D29</f>
        <v>1617.2298980246921</v>
      </c>
      <c r="I18" s="165" t="s">
        <v>3</v>
      </c>
      <c r="J18" s="4">
        <v>1</v>
      </c>
      <c r="K18" s="22">
        <f>Data_L!T19</f>
        <v>0</v>
      </c>
      <c r="L18" s="22">
        <f>Data_L!U19</f>
        <v>0</v>
      </c>
      <c r="M18" s="22">
        <f>Data_L!V19</f>
        <v>0</v>
      </c>
      <c r="N18" s="22">
        <f>Data_L!W19</f>
        <v>0</v>
      </c>
      <c r="O18" s="22">
        <f>Data_L!X19</f>
        <v>0</v>
      </c>
      <c r="P18" s="22">
        <f>Data_L!Y19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185439.9050190362</v>
      </c>
      <c r="F19" s="39" t="s">
        <v>7</v>
      </c>
      <c r="G19" s="40">
        <v>0</v>
      </c>
      <c r="I19" s="165"/>
      <c r="J19" s="4">
        <v>2</v>
      </c>
      <c r="K19" s="22">
        <f>Data_L!T20</f>
        <v>0</v>
      </c>
      <c r="L19" s="22">
        <f>Data_L!U20</f>
        <v>0</v>
      </c>
      <c r="M19" s="22">
        <f>Data_L!V20</f>
        <v>0</v>
      </c>
      <c r="N19" s="22">
        <f>Data_L!W20</f>
        <v>0</v>
      </c>
      <c r="O19" s="22">
        <f>Data_L!X20</f>
        <v>0</v>
      </c>
      <c r="P19" s="22">
        <f>Data_L!Y20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813059.383534575</v>
      </c>
      <c r="F20" s="11" t="s">
        <v>9</v>
      </c>
      <c r="G20" s="12">
        <f>D57</f>
        <v>11042.298286696128</v>
      </c>
      <c r="I20" s="165"/>
      <c r="J20" s="4">
        <v>3</v>
      </c>
      <c r="K20" s="22">
        <f>Data_L!T21</f>
        <v>0</v>
      </c>
      <c r="L20" s="22">
        <f>Data_L!U21</f>
        <v>0</v>
      </c>
      <c r="M20" s="22">
        <f>Data_L!V21</f>
        <v>0</v>
      </c>
      <c r="N20" s="22">
        <f>Data_L!W21</f>
        <v>0</v>
      </c>
      <c r="O20" s="22">
        <f>Data_L!X21</f>
        <v>0</v>
      </c>
      <c r="P20" s="22">
        <f>Data_L!Y21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51486.434897695901</v>
      </c>
      <c r="F21" s="7" t="s">
        <v>13</v>
      </c>
      <c r="G21" s="10">
        <f>SUM(G17:G20)</f>
        <v>4399019.4616977107</v>
      </c>
      <c r="I21" s="165"/>
      <c r="J21" s="4">
        <v>4</v>
      </c>
      <c r="K21" s="22">
        <f>Data_L!T22</f>
        <v>0</v>
      </c>
      <c r="L21" s="22">
        <f>Data_L!U22</f>
        <v>0</v>
      </c>
      <c r="M21" s="22">
        <f>Data_L!V22</f>
        <v>0</v>
      </c>
      <c r="N21" s="22">
        <f>Data_L!W22</f>
        <v>0</v>
      </c>
      <c r="O21" s="22">
        <f>Data_L!X22</f>
        <v>0</v>
      </c>
      <c r="P21" s="22">
        <f>Data_L!Y22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4386359.9335129904</v>
      </c>
      <c r="G22" s="10"/>
      <c r="I22" s="165"/>
      <c r="J22" s="4">
        <v>5</v>
      </c>
      <c r="K22" s="22">
        <f>Data_L!T23</f>
        <v>0</v>
      </c>
      <c r="L22" s="22">
        <f>Data_L!U23</f>
        <v>0</v>
      </c>
      <c r="M22" s="22">
        <f>Data_L!V23</f>
        <v>0</v>
      </c>
      <c r="N22" s="22">
        <f>Data_L!W23</f>
        <v>0</v>
      </c>
      <c r="O22" s="22">
        <f>Data_L!X23</f>
        <v>0</v>
      </c>
      <c r="P22" s="22">
        <f>Data_L!Y23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Data_L!T24</f>
        <v>0</v>
      </c>
      <c r="L23" s="22">
        <f>Data_L!U24</f>
        <v>0</v>
      </c>
      <c r="M23" s="22">
        <f>Data_L!V24</f>
        <v>0</v>
      </c>
      <c r="N23" s="22">
        <f>Data_L!W24</f>
        <v>0</v>
      </c>
      <c r="O23" s="22">
        <f>Data_L!X24</f>
        <v>0</v>
      </c>
      <c r="P23" s="22">
        <f>Data_L!Y24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3336374.2100616833</v>
      </c>
      <c r="I24" s="165"/>
      <c r="J24" s="4">
        <v>7</v>
      </c>
      <c r="K24" s="22">
        <f>Data_L!T25</f>
        <v>0</v>
      </c>
      <c r="L24" s="22">
        <f>Data_L!U25</f>
        <v>0</v>
      </c>
      <c r="M24" s="22">
        <f>Data_L!V25</f>
        <v>0</v>
      </c>
      <c r="N24" s="22">
        <f>Data_L!W25</f>
        <v>0</v>
      </c>
      <c r="O24" s="22">
        <f>Data_L!X25</f>
        <v>0</v>
      </c>
      <c r="P24" s="22">
        <f>Data_L!Y25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2056.0025785484559</v>
      </c>
      <c r="F25" s="7" t="s">
        <v>6</v>
      </c>
      <c r="G25" s="10">
        <f>D25</f>
        <v>2056.0025785484559</v>
      </c>
      <c r="I25" s="165"/>
      <c r="J25" s="4">
        <v>8</v>
      </c>
      <c r="K25" s="22">
        <f>Data_L!T26</f>
        <v>0</v>
      </c>
      <c r="L25" s="22">
        <f>Data_L!U26</f>
        <v>0</v>
      </c>
      <c r="M25" s="22">
        <f>Data_L!V26</f>
        <v>0</v>
      </c>
      <c r="N25" s="22">
        <f>Data_L!W26</f>
        <v>0</v>
      </c>
      <c r="O25" s="22">
        <f>Data_L!X26</f>
        <v>0</v>
      </c>
      <c r="P25" s="22">
        <f>Data_L!Y26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-458.5676329220239</v>
      </c>
      <c r="F26" s="39" t="s">
        <v>7</v>
      </c>
      <c r="G26" s="40">
        <v>0</v>
      </c>
      <c r="I26" s="165"/>
      <c r="J26" s="4">
        <v>9</v>
      </c>
      <c r="K26" s="22">
        <f>Data_L!T27</f>
        <v>0</v>
      </c>
      <c r="L26" s="22">
        <f>Data_L!U27</f>
        <v>0</v>
      </c>
      <c r="M26" s="22">
        <f>Data_L!V27</f>
        <v>0</v>
      </c>
      <c r="N26" s="22">
        <f>Data_L!W27</f>
        <v>0</v>
      </c>
      <c r="O26" s="22">
        <f>Data_L!X27</f>
        <v>0</v>
      </c>
      <c r="P26" s="22">
        <f>Data_L!Y27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19.794952559024058</v>
      </c>
      <c r="F27" s="7" t="s">
        <v>0</v>
      </c>
      <c r="G27" s="10">
        <f>D39</f>
        <v>-457000</v>
      </c>
      <c r="I27" s="165"/>
      <c r="J27" s="4">
        <v>10</v>
      </c>
      <c r="K27" s="22">
        <f>Data_L!T28</f>
        <v>37087.981003807399</v>
      </c>
      <c r="L27" s="22">
        <f>Data_L!U28</f>
        <v>0</v>
      </c>
      <c r="M27" s="22">
        <f>Data_L!V28</f>
        <v>0</v>
      </c>
      <c r="N27" s="22">
        <f>Data_L!W28</f>
        <v>-91.713526584404406</v>
      </c>
      <c r="O27" s="22">
        <f>Data_L!X28</f>
        <v>0</v>
      </c>
      <c r="P27" s="22">
        <f>Data_L!Y28</f>
        <v>0</v>
      </c>
      <c r="Q27" s="46">
        <f t="shared" si="1"/>
        <v>36996.267477222995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-1.6076381542615849E-7</v>
      </c>
      <c r="F28" s="7" t="s">
        <v>8</v>
      </c>
      <c r="G28" s="10">
        <f>D46</f>
        <v>-2598825.4087240738</v>
      </c>
      <c r="I28" s="165"/>
      <c r="J28" s="4">
        <v>11</v>
      </c>
      <c r="K28" s="22">
        <f>Data_L!T29</f>
        <v>37087.981003807399</v>
      </c>
      <c r="L28" s="22">
        <f>Data_L!U29</f>
        <v>0</v>
      </c>
      <c r="M28" s="22">
        <f>Data_L!V29</f>
        <v>0</v>
      </c>
      <c r="N28" s="22">
        <f>Data_L!W29</f>
        <v>-91.713526584404406</v>
      </c>
      <c r="O28" s="22">
        <f>Data_L!X29</f>
        <v>0</v>
      </c>
      <c r="P28" s="22">
        <f>Data_L!Y29</f>
        <v>0</v>
      </c>
      <c r="Q28" s="46">
        <f t="shared" si="1"/>
        <v>36996.267477222995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1617.2298980246921</v>
      </c>
      <c r="F29" s="11" t="s">
        <v>9</v>
      </c>
      <c r="G29" s="12">
        <f>D53</f>
        <v>11042.298286696128</v>
      </c>
      <c r="I29" s="165"/>
      <c r="J29" s="4">
        <v>12</v>
      </c>
      <c r="K29" s="22">
        <f>Data_L!T30</f>
        <v>37087.981003807297</v>
      </c>
      <c r="L29" s="22">
        <f>Data_L!U30</f>
        <v>0</v>
      </c>
      <c r="M29" s="22">
        <f>Data_L!V30</f>
        <v>0</v>
      </c>
      <c r="N29" s="22">
        <f>Data_L!W30</f>
        <v>-91.713526584405102</v>
      </c>
      <c r="O29" s="22">
        <f>Data_L!X30</f>
        <v>0</v>
      </c>
      <c r="P29" s="22">
        <f>Data_L!Y30</f>
        <v>0</v>
      </c>
      <c r="Q29" s="46">
        <f t="shared" si="1"/>
        <v>36996.267477222893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293647.10220285429</v>
      </c>
      <c r="I30" s="165"/>
      <c r="J30" s="4">
        <v>13</v>
      </c>
      <c r="K30" s="22">
        <f>Data_L!T31</f>
        <v>37087.981003807101</v>
      </c>
      <c r="L30" s="22">
        <f>Data_L!U31</f>
        <v>0</v>
      </c>
      <c r="M30" s="22">
        <f>Data_L!V31</f>
        <v>0</v>
      </c>
      <c r="N30" s="22">
        <f>Data_L!W31</f>
        <v>-91.713526584405002</v>
      </c>
      <c r="O30" s="22">
        <f>Data_L!X31</f>
        <v>0</v>
      </c>
      <c r="P30" s="22">
        <f>Data_L!Y31</f>
        <v>0</v>
      </c>
      <c r="Q30" s="46">
        <f t="shared" si="1"/>
        <v>36996.267477222696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Data_L!T32</f>
        <v>37087.981003806999</v>
      </c>
      <c r="L31" s="22">
        <f>Data_L!U32</f>
        <v>0</v>
      </c>
      <c r="M31" s="22">
        <f>Data_L!V32</f>
        <v>0</v>
      </c>
      <c r="N31" s="22">
        <f>Data_L!W32</f>
        <v>-91.713526584405002</v>
      </c>
      <c r="O31" s="22">
        <f>Data_L!X32</f>
        <v>0</v>
      </c>
      <c r="P31" s="22">
        <f>Data_L!Y32</f>
        <v>0</v>
      </c>
      <c r="Q31" s="46">
        <f t="shared" si="1"/>
        <v>36996.267477222595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Data_L!T33</f>
        <v>0</v>
      </c>
      <c r="L32" s="22">
        <f>Data_L!U33</f>
        <v>0</v>
      </c>
      <c r="M32" s="22">
        <f>Data_L!V33</f>
        <v>0</v>
      </c>
      <c r="N32" s="22">
        <f>Data_L!W33</f>
        <v>0</v>
      </c>
      <c r="O32" s="22">
        <f>Data_L!X33</f>
        <v>0</v>
      </c>
      <c r="P32" s="22">
        <f>Data_L!Y33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185439.9050190362</v>
      </c>
      <c r="I33" s="165" t="s">
        <v>2</v>
      </c>
      <c r="J33" s="4">
        <v>1</v>
      </c>
      <c r="K33" s="23">
        <f>Data_L!T34</f>
        <v>0</v>
      </c>
      <c r="L33" s="23">
        <f>Data_L!U34</f>
        <v>0</v>
      </c>
      <c r="M33" s="23">
        <f>Data_L!V34</f>
        <v>0</v>
      </c>
      <c r="N33" s="23">
        <f>Data_L!W34</f>
        <v>0</v>
      </c>
      <c r="O33" s="23">
        <f>Data_L!X34</f>
        <v>0</v>
      </c>
      <c r="P33" s="23">
        <f>Data_L!Y34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-458.5676329220239</v>
      </c>
      <c r="I34" s="165"/>
      <c r="J34" s="4">
        <v>2</v>
      </c>
      <c r="K34" s="23">
        <f>Data_L!T35</f>
        <v>0</v>
      </c>
      <c r="L34" s="23">
        <f>Data_L!U35</f>
        <v>0</v>
      </c>
      <c r="M34" s="23">
        <f>Data_L!V35</f>
        <v>0</v>
      </c>
      <c r="N34" s="23">
        <f>Data_L!W35</f>
        <v>0</v>
      </c>
      <c r="O34" s="23">
        <f>Data_L!X35</f>
        <v>0</v>
      </c>
      <c r="P34" s="23">
        <f>Data_L!Y35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Data_L!T36</f>
        <v>0</v>
      </c>
      <c r="L35" s="23">
        <f>Data_L!U36</f>
        <v>0</v>
      </c>
      <c r="M35" s="23">
        <f>Data_L!V36</f>
        <v>0</v>
      </c>
      <c r="N35" s="23">
        <f>Data_L!W36</f>
        <v>0</v>
      </c>
      <c r="O35" s="23">
        <f>Data_L!X36</f>
        <v>0</v>
      </c>
      <c r="P35" s="23">
        <f>Data_L!Y36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Data_L!T37</f>
        <v>0</v>
      </c>
      <c r="L36" s="23">
        <f>Data_L!U37</f>
        <v>0</v>
      </c>
      <c r="M36" s="23">
        <f>Data_L!V37</f>
        <v>0</v>
      </c>
      <c r="N36" s="23">
        <f>Data_L!W37</f>
        <v>0</v>
      </c>
      <c r="O36" s="23">
        <f>Data_L!X37</f>
        <v>0</v>
      </c>
      <c r="P36" s="23">
        <f>Data_L!Y37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Data_L!T38</f>
        <v>0</v>
      </c>
      <c r="L37" s="23">
        <f>Data_L!U38</f>
        <v>0</v>
      </c>
      <c r="M37" s="23">
        <f>Data_L!V38</f>
        <v>0</v>
      </c>
      <c r="N37" s="23">
        <f>Data_L!W38</f>
        <v>0</v>
      </c>
      <c r="O37" s="23">
        <f>Data_L!X38</f>
        <v>0</v>
      </c>
      <c r="P37" s="23">
        <f>Data_L!Y38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Data_L!T39</f>
        <v>0</v>
      </c>
      <c r="L38" s="23">
        <f>Data_L!U39</f>
        <v>0</v>
      </c>
      <c r="M38" s="23">
        <f>Data_L!V39</f>
        <v>0</v>
      </c>
      <c r="N38" s="23">
        <f>Data_L!W39</f>
        <v>0</v>
      </c>
      <c r="O38" s="23">
        <f>Data_L!X39</f>
        <v>0</v>
      </c>
      <c r="P38" s="23">
        <f>Data_L!Y39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-457000</v>
      </c>
      <c r="F39" s="7" t="s">
        <v>13</v>
      </c>
      <c r="G39" s="10">
        <f>SUM(G33:G38)</f>
        <v>184981.33738611417</v>
      </c>
      <c r="I39" s="165"/>
      <c r="J39" s="4">
        <v>7</v>
      </c>
      <c r="K39" s="23">
        <f>Data_L!T40</f>
        <v>0</v>
      </c>
      <c r="L39" s="23">
        <f>Data_L!U40</f>
        <v>0</v>
      </c>
      <c r="M39" s="23">
        <f>Data_L!V40</f>
        <v>0</v>
      </c>
      <c r="N39" s="23">
        <f>Data_L!W40</f>
        <v>0</v>
      </c>
      <c r="O39" s="23">
        <f>Data_L!X40</f>
        <v>0</v>
      </c>
      <c r="P39" s="23">
        <f>Data_L!Y40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Data_L!T41</f>
        <v>0</v>
      </c>
      <c r="L40" s="23">
        <f>Data_L!U41</f>
        <v>0</v>
      </c>
      <c r="M40" s="23">
        <f>Data_L!V41</f>
        <v>0</v>
      </c>
      <c r="N40" s="23">
        <f>Data_L!W41</f>
        <v>0</v>
      </c>
      <c r="O40" s="23">
        <f>Data_L!X41</f>
        <v>0</v>
      </c>
      <c r="P40" s="23">
        <f>Data_L!Y41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Data_L!T42</f>
        <v>0</v>
      </c>
      <c r="L41" s="23">
        <f>Data_L!U42</f>
        <v>0</v>
      </c>
      <c r="M41" s="23">
        <f>Data_L!V42</f>
        <v>0</v>
      </c>
      <c r="N41" s="23">
        <f>Data_L!W42</f>
        <v>0</v>
      </c>
      <c r="O41" s="23">
        <f>Data_L!X42</f>
        <v>0</v>
      </c>
      <c r="P41" s="23">
        <f>Data_L!Y42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813059.383534575</v>
      </c>
      <c r="I42" s="165"/>
      <c r="J42" s="4">
        <v>10</v>
      </c>
      <c r="K42" s="23">
        <f>Data_L!T43</f>
        <v>162611.87670691501</v>
      </c>
      <c r="L42" s="23">
        <f>Data_L!U43</f>
        <v>0</v>
      </c>
      <c r="M42" s="23">
        <f>Data_L!V43</f>
        <v>0</v>
      </c>
      <c r="N42" s="23">
        <f>Data_L!W43</f>
        <v>3.9589905118048399</v>
      </c>
      <c r="O42" s="23">
        <f>Data_L!X43</f>
        <v>0</v>
      </c>
      <c r="P42" s="23">
        <f>Data_L!Y43</f>
        <v>0</v>
      </c>
      <c r="Q42" s="46">
        <f t="shared" si="1"/>
        <v>162615.83569742681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-457000</v>
      </c>
      <c r="F43" s="7" t="s">
        <v>6</v>
      </c>
      <c r="G43" s="10">
        <f>D27</f>
        <v>19.794952559024058</v>
      </c>
      <c r="I43" s="165"/>
      <c r="J43" s="4">
        <v>11</v>
      </c>
      <c r="K43" s="23">
        <f>Data_L!T44</f>
        <v>162611.87670691501</v>
      </c>
      <c r="L43" s="23">
        <f>Data_L!U44</f>
        <v>0</v>
      </c>
      <c r="M43" s="23">
        <f>Data_L!V44</f>
        <v>0</v>
      </c>
      <c r="N43" s="23">
        <f>Data_L!W44</f>
        <v>3.9589905118050699</v>
      </c>
      <c r="O43" s="23">
        <f>Data_L!X44</f>
        <v>0</v>
      </c>
      <c r="P43" s="23">
        <f>Data_L!Y44</f>
        <v>0</v>
      </c>
      <c r="Q43" s="46">
        <f t="shared" si="1"/>
        <v>162615.83569742681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Data_L!T45</f>
        <v>162611.87670691501</v>
      </c>
      <c r="L44" s="23">
        <f>Data_L!U45</f>
        <v>0</v>
      </c>
      <c r="M44" s="23">
        <f>Data_L!V45</f>
        <v>0</v>
      </c>
      <c r="N44" s="23">
        <f>Data_L!W45</f>
        <v>3.9589905118047999</v>
      </c>
      <c r="O44" s="23">
        <f>Data_L!X45</f>
        <v>0</v>
      </c>
      <c r="P44" s="23">
        <f>Data_L!Y45</f>
        <v>0</v>
      </c>
      <c r="Q44" s="46">
        <f t="shared" si="1"/>
        <v>162615.83569742681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Data_L!T46</f>
        <v>162611.87670691501</v>
      </c>
      <c r="L45" s="23">
        <f>Data_L!U46</f>
        <v>0</v>
      </c>
      <c r="M45" s="23">
        <f>Data_L!V46</f>
        <v>0</v>
      </c>
      <c r="N45" s="23">
        <f>Data_L!W46</f>
        <v>3.9589905118047501</v>
      </c>
      <c r="O45" s="23">
        <f>Data_L!X46</f>
        <v>0</v>
      </c>
      <c r="P45" s="23">
        <f>Data_L!Y46</f>
        <v>0</v>
      </c>
      <c r="Q45" s="46">
        <f t="shared" si="1"/>
        <v>162615.83569742681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-2598825.4087240738</v>
      </c>
      <c r="F46" s="7" t="s">
        <v>8</v>
      </c>
      <c r="G46" s="10">
        <f>D48</f>
        <v>0</v>
      </c>
      <c r="I46" s="165"/>
      <c r="J46" s="4">
        <v>14</v>
      </c>
      <c r="K46" s="23">
        <f>Data_L!T47</f>
        <v>162611.87670691501</v>
      </c>
      <c r="L46" s="23">
        <f>Data_L!U47</f>
        <v>0</v>
      </c>
      <c r="M46" s="23">
        <f>Data_L!V47</f>
        <v>0</v>
      </c>
      <c r="N46" s="23">
        <f>Data_L!W47</f>
        <v>3.9589905118046</v>
      </c>
      <c r="O46" s="23">
        <f>Data_L!X47</f>
        <v>0</v>
      </c>
      <c r="P46" s="23">
        <f>Data_L!Y47</f>
        <v>0</v>
      </c>
      <c r="Q46" s="46">
        <f t="shared" si="1"/>
        <v>162615.83569742681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Data_L!T48</f>
        <v>0</v>
      </c>
      <c r="L47" s="23">
        <f>Data_L!U48</f>
        <v>0</v>
      </c>
      <c r="M47" s="23">
        <f>Data_L!V48</f>
        <v>0</v>
      </c>
      <c r="N47" s="23">
        <f>Data_L!W48</f>
        <v>0</v>
      </c>
      <c r="O47" s="23">
        <f>Data_L!X48</f>
        <v>0</v>
      </c>
      <c r="P47" s="23">
        <f>Data_L!Y48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813079.17848713405</v>
      </c>
      <c r="I48" s="165" t="s">
        <v>1</v>
      </c>
      <c r="J48" s="4">
        <v>1</v>
      </c>
      <c r="K48" s="24">
        <f>Data_L!T49</f>
        <v>0</v>
      </c>
      <c r="L48" s="24">
        <f>Data_L!U49</f>
        <v>0</v>
      </c>
      <c r="M48" s="24">
        <f>Data_L!V49</f>
        <v>0</v>
      </c>
      <c r="N48" s="24">
        <f>Data_L!W49</f>
        <v>0</v>
      </c>
      <c r="O48" s="24">
        <f>Data_L!X49</f>
        <v>0</v>
      </c>
      <c r="P48" s="24">
        <f>Data_L!Y49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Data_L!T50</f>
        <v>0</v>
      </c>
      <c r="L49" s="24">
        <f>Data_L!U50</f>
        <v>0</v>
      </c>
      <c r="M49" s="24">
        <f>Data_L!V50</f>
        <v>0</v>
      </c>
      <c r="N49" s="24">
        <f>Data_L!W50</f>
        <v>0</v>
      </c>
      <c r="O49" s="24">
        <f>Data_L!X50</f>
        <v>0</v>
      </c>
      <c r="P49" s="24">
        <f>Data_L!Y50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-2598825.4087240738</v>
      </c>
      <c r="F50" s="8" t="s">
        <v>18</v>
      </c>
      <c r="I50" s="165"/>
      <c r="J50" s="4">
        <v>3</v>
      </c>
      <c r="K50" s="24">
        <f>Data_L!T51</f>
        <v>0</v>
      </c>
      <c r="L50" s="24">
        <f>Data_L!U51</f>
        <v>0</v>
      </c>
      <c r="M50" s="24">
        <f>Data_L!V51</f>
        <v>0</v>
      </c>
      <c r="N50" s="24">
        <f>Data_L!W51</f>
        <v>0</v>
      </c>
      <c r="O50" s="24">
        <f>Data_L!X51</f>
        <v>0</v>
      </c>
      <c r="P50" s="24">
        <f>Data_L!Y51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51486.434897695901</v>
      </c>
      <c r="I51" s="165"/>
      <c r="J51" s="4">
        <v>4</v>
      </c>
      <c r="K51" s="24">
        <f>Data_L!T52</f>
        <v>0</v>
      </c>
      <c r="L51" s="24">
        <f>Data_L!U52</f>
        <v>0</v>
      </c>
      <c r="M51" s="24">
        <f>Data_L!V52</f>
        <v>0</v>
      </c>
      <c r="N51" s="24">
        <f>Data_L!W52</f>
        <v>0</v>
      </c>
      <c r="O51" s="24">
        <f>Data_L!X52</f>
        <v>0</v>
      </c>
      <c r="P51" s="24">
        <f>Data_L!Y52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-1.6076381542615849E-7</v>
      </c>
      <c r="I52" s="165"/>
      <c r="J52" s="4">
        <v>5</v>
      </c>
      <c r="K52" s="24">
        <f>Data_L!T53</f>
        <v>0</v>
      </c>
      <c r="L52" s="24">
        <f>Data_L!U53</f>
        <v>0</v>
      </c>
      <c r="M52" s="24">
        <f>Data_L!V53</f>
        <v>0</v>
      </c>
      <c r="N52" s="24">
        <f>Data_L!W53</f>
        <v>0</v>
      </c>
      <c r="O52" s="24">
        <f>Data_L!X53</f>
        <v>0</v>
      </c>
      <c r="P52" s="24">
        <f>Data_L!Y53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11042.298286696128</v>
      </c>
      <c r="F53" s="7" t="s">
        <v>7</v>
      </c>
      <c r="G53" s="10">
        <f>D35</f>
        <v>0</v>
      </c>
      <c r="I53" s="165"/>
      <c r="J53" s="4">
        <v>6</v>
      </c>
      <c r="K53" s="24">
        <f>Data_L!T54</f>
        <v>0</v>
      </c>
      <c r="L53" s="24">
        <f>Data_L!U54</f>
        <v>0</v>
      </c>
      <c r="M53" s="24">
        <f>Data_L!V54</f>
        <v>0</v>
      </c>
      <c r="N53" s="24">
        <f>Data_L!W54</f>
        <v>0</v>
      </c>
      <c r="O53" s="24">
        <f>Data_L!X54</f>
        <v>0</v>
      </c>
      <c r="P53" s="24">
        <f>Data_L!Y54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Data_L!T55</f>
        <v>0</v>
      </c>
      <c r="L54" s="24">
        <f>Data_L!U55</f>
        <v>0</v>
      </c>
      <c r="M54" s="24">
        <f>Data_L!V55</f>
        <v>0</v>
      </c>
      <c r="N54" s="24">
        <f>Data_L!W55</f>
        <v>0</v>
      </c>
      <c r="O54" s="24">
        <f>Data_L!X55</f>
        <v>0</v>
      </c>
      <c r="P54" s="24">
        <f>Data_L!Y55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Data_L!T56</f>
        <v>0</v>
      </c>
      <c r="L55" s="24">
        <f>Data_L!U56</f>
        <v>0</v>
      </c>
      <c r="M55" s="24">
        <f>Data_L!V56</f>
        <v>0</v>
      </c>
      <c r="N55" s="24">
        <f>Data_L!W56</f>
        <v>0</v>
      </c>
      <c r="O55" s="24">
        <f>Data_L!X56</f>
        <v>0</v>
      </c>
      <c r="P55" s="24">
        <f>Data_L!Y56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Data_L!T57</f>
        <v>0</v>
      </c>
      <c r="L56" s="24">
        <f>Data_L!U57</f>
        <v>0</v>
      </c>
      <c r="M56" s="24">
        <f>Data_L!V57</f>
        <v>0</v>
      </c>
      <c r="N56" s="24">
        <f>Data_L!W57</f>
        <v>0</v>
      </c>
      <c r="O56" s="24">
        <f>Data_L!X57</f>
        <v>0</v>
      </c>
      <c r="P56" s="24">
        <f>Data_L!Y57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11042.298286696128</v>
      </c>
      <c r="F57" s="7" t="s">
        <v>13</v>
      </c>
      <c r="G57" s="10">
        <f>SUM(G51:G56)</f>
        <v>51486.434897535139</v>
      </c>
      <c r="I57" s="165"/>
      <c r="J57" s="4">
        <v>10</v>
      </c>
      <c r="K57" s="24">
        <f>Data_L!T58</f>
        <v>10297.2869795392</v>
      </c>
      <c r="L57" s="24">
        <f>Data_L!U58</f>
        <v>0</v>
      </c>
      <c r="M57" s="24">
        <f>Data_L!V58</f>
        <v>0</v>
      </c>
      <c r="N57" s="24">
        <f>Data_L!W58</f>
        <v>-3.2152027637429702E-8</v>
      </c>
      <c r="O57" s="24">
        <f>Data_L!X58</f>
        <v>0</v>
      </c>
      <c r="P57" s="24">
        <f>Data_L!Y58</f>
        <v>0</v>
      </c>
      <c r="Q57" s="46">
        <f t="shared" si="1"/>
        <v>10297.286979507047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Data_L!T59</f>
        <v>10297.2869795392</v>
      </c>
      <c r="L58" s="24">
        <f>Data_L!U59</f>
        <v>0</v>
      </c>
      <c r="M58" s="24">
        <f>Data_L!V59</f>
        <v>0</v>
      </c>
      <c r="N58" s="24">
        <f>Data_L!W59</f>
        <v>-3.2164469380911798E-8</v>
      </c>
      <c r="O58" s="24">
        <f>Data_L!X59</f>
        <v>0</v>
      </c>
      <c r="P58" s="24">
        <f>Data_L!Y59</f>
        <v>0</v>
      </c>
      <c r="Q58" s="46">
        <f t="shared" si="1"/>
        <v>10297.286979507035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Data_L!T60</f>
        <v>10297.2869795392</v>
      </c>
      <c r="L59" s="24">
        <f>Data_L!U60</f>
        <v>0</v>
      </c>
      <c r="M59" s="24">
        <f>Data_L!V60</f>
        <v>0</v>
      </c>
      <c r="N59" s="24">
        <f>Data_L!W60</f>
        <v>-3.2152487492502101E-8</v>
      </c>
      <c r="O59" s="24">
        <f>Data_L!X60</f>
        <v>0</v>
      </c>
      <c r="P59" s="24">
        <f>Data_L!Y60</f>
        <v>0</v>
      </c>
      <c r="Q59" s="46">
        <f t="shared" si="1"/>
        <v>10297.286979507047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Data_L!T61</f>
        <v>10297.2869795392</v>
      </c>
      <c r="L60" s="24">
        <f>Data_L!U61</f>
        <v>0</v>
      </c>
      <c r="M60" s="24">
        <f>Data_L!V61</f>
        <v>0</v>
      </c>
      <c r="N60" s="24">
        <f>Data_L!W61</f>
        <v>-3.21511518313239E-8</v>
      </c>
      <c r="O60" s="24">
        <f>Data_L!X61</f>
        <v>0</v>
      </c>
      <c r="P60" s="24">
        <f>Data_L!Y61</f>
        <v>0</v>
      </c>
      <c r="Q60" s="46">
        <f t="shared" si="1"/>
        <v>10297.286979507049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Data_L!T62</f>
        <v>10297.2869795391</v>
      </c>
      <c r="L61" s="24">
        <f>Data_L!U62</f>
        <v>0</v>
      </c>
      <c r="M61" s="24">
        <f>Data_L!V62</f>
        <v>0</v>
      </c>
      <c r="N61" s="24">
        <f>Data_L!W62</f>
        <v>-3.2143679083991E-8</v>
      </c>
      <c r="O61" s="24">
        <f>Data_L!X62</f>
        <v>0</v>
      </c>
      <c r="P61" s="24">
        <f>Data_L!Y62</f>
        <v>0</v>
      </c>
      <c r="Q61" s="46">
        <f t="shared" si="1"/>
        <v>10297.286979506956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Data_L!T63</f>
        <v>0</v>
      </c>
      <c r="L62" s="24">
        <f>Data_L!U63</f>
        <v>0</v>
      </c>
      <c r="M62" s="24">
        <f>Data_L!V63</f>
        <v>0</v>
      </c>
      <c r="N62" s="24">
        <f>Data_L!W63</f>
        <v>0</v>
      </c>
      <c r="O62" s="24">
        <f>Data_L!X63</f>
        <v>0</v>
      </c>
      <c r="P62" s="24">
        <f>Data_L!Y63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40D3-66E6-4A44-B4CE-246B6095086A}">
  <sheetPr>
    <tabColor theme="9" tint="0.39997558519241921"/>
  </sheetPr>
  <dimension ref="A1:AN239"/>
  <sheetViews>
    <sheetView topLeftCell="D1" workbookViewId="0">
      <selection activeCell="S6" sqref="S6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Data_H!D3</f>
        <v>0</v>
      </c>
      <c r="F3" s="7" t="s">
        <v>0</v>
      </c>
      <c r="G3" s="10">
        <f>-D43</f>
        <v>0</v>
      </c>
      <c r="I3" s="166"/>
      <c r="J3" s="166"/>
      <c r="K3" s="5">
        <f t="shared" ref="K3:R3" si="0">SUM(K4:K62)</f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45">
        <f t="shared" si="0"/>
        <v>0</v>
      </c>
      <c r="R3" s="45">
        <f t="shared" si="0"/>
        <v>0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Data_H!D4</f>
        <v>0</v>
      </c>
      <c r="F4" s="11" t="s">
        <v>8</v>
      </c>
      <c r="G4" s="12">
        <f>-D50</f>
        <v>0</v>
      </c>
      <c r="I4" s="165" t="s">
        <v>4</v>
      </c>
      <c r="J4" s="4">
        <v>1</v>
      </c>
      <c r="K4" s="21">
        <f>Data_H!T4</f>
        <v>0</v>
      </c>
      <c r="L4" s="21">
        <f>Data_H!U4</f>
        <v>0</v>
      </c>
      <c r="M4" s="21">
        <f>Data_H!V4</f>
        <v>0</v>
      </c>
      <c r="N4" s="21">
        <f>Data_H!W4</f>
        <v>0</v>
      </c>
      <c r="O4" s="21">
        <f>Data_H!X4</f>
        <v>0</v>
      </c>
      <c r="P4" s="21">
        <f>Data_H!Y4</f>
        <v>0</v>
      </c>
      <c r="Q4" s="46">
        <f>K4+N4-O4-P4</f>
        <v>0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Data_H!D5</f>
        <v>0</v>
      </c>
      <c r="F5" s="7" t="s">
        <v>13</v>
      </c>
      <c r="G5" s="10">
        <f>SUM(G3:G4)</f>
        <v>0</v>
      </c>
      <c r="I5" s="165"/>
      <c r="J5" s="4">
        <v>2</v>
      </c>
      <c r="K5" s="21">
        <f>Data_H!T5</f>
        <v>0</v>
      </c>
      <c r="L5" s="21">
        <f>Data_H!U5</f>
        <v>0</v>
      </c>
      <c r="M5" s="21">
        <f>Data_H!V5</f>
        <v>0</v>
      </c>
      <c r="N5" s="21">
        <f>Data_H!W5</f>
        <v>0</v>
      </c>
      <c r="O5" s="21">
        <f>Data_H!X5</f>
        <v>0</v>
      </c>
      <c r="P5" s="21">
        <f>Data_H!Y5</f>
        <v>0</v>
      </c>
      <c r="Q5" s="46">
        <f t="shared" ref="Q5:Q62" si="1">K5+N5-O5-P5</f>
        <v>0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Data_H!D6</f>
        <v>0</v>
      </c>
      <c r="I6" s="165"/>
      <c r="J6" s="4">
        <v>3</v>
      </c>
      <c r="K6" s="21">
        <f>Data_H!T6</f>
        <v>0</v>
      </c>
      <c r="L6" s="21">
        <f>Data_H!U6</f>
        <v>0</v>
      </c>
      <c r="M6" s="21">
        <f>Data_H!V6</f>
        <v>0</v>
      </c>
      <c r="N6" s="21">
        <f>Data_H!W6</f>
        <v>0</v>
      </c>
      <c r="O6" s="21">
        <f>Data_H!X6</f>
        <v>0</v>
      </c>
      <c r="P6" s="21">
        <f>Data_H!Y6</f>
        <v>0</v>
      </c>
      <c r="Q6" s="46">
        <f t="shared" si="1"/>
        <v>0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Data_H!D7</f>
        <v>0</v>
      </c>
      <c r="F7" s="8" t="s">
        <v>20</v>
      </c>
      <c r="I7" s="165"/>
      <c r="J7" s="4">
        <v>4</v>
      </c>
      <c r="K7" s="21">
        <f>Data_H!T7</f>
        <v>0</v>
      </c>
      <c r="L7" s="21">
        <f>Data_H!U7</f>
        <v>0</v>
      </c>
      <c r="M7" s="21">
        <f>Data_H!V7</f>
        <v>0</v>
      </c>
      <c r="N7" s="21">
        <f>Data_H!W7</f>
        <v>0</v>
      </c>
      <c r="O7" s="21">
        <f>Data_H!X7</f>
        <v>0</v>
      </c>
      <c r="P7" s="21">
        <f>Data_H!Y7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Data_H!D8</f>
        <v>0</v>
      </c>
      <c r="F8" s="7" t="s">
        <v>0</v>
      </c>
      <c r="G8" s="10">
        <f>M3</f>
        <v>0</v>
      </c>
      <c r="I8" s="165"/>
      <c r="J8" s="4">
        <v>5</v>
      </c>
      <c r="K8" s="21">
        <f>Data_H!T8</f>
        <v>0</v>
      </c>
      <c r="L8" s="21">
        <f>Data_H!U8</f>
        <v>0</v>
      </c>
      <c r="M8" s="21">
        <f>Data_H!V8</f>
        <v>0</v>
      </c>
      <c r="N8" s="21">
        <f>Data_H!W8</f>
        <v>0</v>
      </c>
      <c r="O8" s="21">
        <f>Data_H!X8</f>
        <v>0</v>
      </c>
      <c r="P8" s="21">
        <f>Data_H!Y8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Data_H!D9</f>
        <v>0</v>
      </c>
      <c r="F9" s="11" t="s">
        <v>8</v>
      </c>
      <c r="G9" s="12">
        <f>L3</f>
        <v>0</v>
      </c>
      <c r="I9" s="165"/>
      <c r="J9" s="4">
        <v>6</v>
      </c>
      <c r="K9" s="21">
        <f>Data_H!T9</f>
        <v>0</v>
      </c>
      <c r="L9" s="21">
        <f>Data_H!U9</f>
        <v>0</v>
      </c>
      <c r="M9" s="21">
        <f>Data_H!V9</f>
        <v>0</v>
      </c>
      <c r="N9" s="21">
        <f>Data_H!W9</f>
        <v>0</v>
      </c>
      <c r="O9" s="21">
        <f>Data_H!X9</f>
        <v>0</v>
      </c>
      <c r="P9" s="21">
        <f>Data_H!Y9</f>
        <v>0</v>
      </c>
      <c r="Q9" s="46">
        <f t="shared" si="1"/>
        <v>0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Data_H!D10</f>
        <v>0</v>
      </c>
      <c r="F10" s="7" t="s">
        <v>13</v>
      </c>
      <c r="G10" s="10">
        <f>SUM(G8:G9)</f>
        <v>0</v>
      </c>
      <c r="I10" s="165"/>
      <c r="J10" s="4">
        <v>7</v>
      </c>
      <c r="K10" s="21">
        <f>Data_H!T10</f>
        <v>0</v>
      </c>
      <c r="L10" s="21">
        <f>Data_H!U10</f>
        <v>0</v>
      </c>
      <c r="M10" s="21">
        <f>Data_H!V10</f>
        <v>0</v>
      </c>
      <c r="N10" s="21">
        <f>Data_H!W10</f>
        <v>0</v>
      </c>
      <c r="O10" s="21">
        <f>Data_H!X10</f>
        <v>0</v>
      </c>
      <c r="P10" s="21">
        <f>Data_H!Y10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Data_H!D11</f>
        <v>0</v>
      </c>
      <c r="I11" s="165"/>
      <c r="J11" s="4">
        <v>8</v>
      </c>
      <c r="K11" s="21">
        <f>Data_H!T11</f>
        <v>0</v>
      </c>
      <c r="L11" s="21">
        <f>Data_H!U11</f>
        <v>0</v>
      </c>
      <c r="M11" s="21">
        <f>Data_H!V11</f>
        <v>0</v>
      </c>
      <c r="N11" s="21">
        <f>Data_H!W11</f>
        <v>0</v>
      </c>
      <c r="O11" s="21">
        <f>Data_H!X11</f>
        <v>0</v>
      </c>
      <c r="P11" s="21">
        <f>Data_H!Y11</f>
        <v>0</v>
      </c>
      <c r="Q11" s="46">
        <f t="shared" si="1"/>
        <v>0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Data_H!D12</f>
        <v>0</v>
      </c>
      <c r="F12" s="8" t="s">
        <v>39</v>
      </c>
      <c r="I12" s="165"/>
      <c r="J12" s="4">
        <v>9</v>
      </c>
      <c r="K12" s="21">
        <f>Data_H!T12</f>
        <v>0</v>
      </c>
      <c r="L12" s="21">
        <f>Data_H!U12</f>
        <v>0</v>
      </c>
      <c r="M12" s="21">
        <f>Data_H!V12</f>
        <v>0</v>
      </c>
      <c r="N12" s="21">
        <f>Data_H!W12</f>
        <v>0</v>
      </c>
      <c r="O12" s="21">
        <f>Data_H!X12</f>
        <v>0</v>
      </c>
      <c r="P12" s="21">
        <f>Data_H!Y12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Data_H!D13</f>
        <v>0</v>
      </c>
      <c r="F13" s="7" t="s">
        <v>40</v>
      </c>
      <c r="G13" s="35">
        <f>D7-G10</f>
        <v>0</v>
      </c>
      <c r="I13" s="165"/>
      <c r="J13" s="4">
        <v>10</v>
      </c>
      <c r="K13" s="21">
        <f>Data_H!T13</f>
        <v>0</v>
      </c>
      <c r="L13" s="21">
        <f>Data_H!U13</f>
        <v>0</v>
      </c>
      <c r="M13" s="21">
        <f>Data_H!V13</f>
        <v>0</v>
      </c>
      <c r="N13" s="21">
        <f>Data_H!W13</f>
        <v>0</v>
      </c>
      <c r="O13" s="21">
        <f>Data_H!X13</f>
        <v>0</v>
      </c>
      <c r="P13" s="21">
        <f>Data_H!Y13</f>
        <v>0</v>
      </c>
      <c r="Q13" s="46">
        <f t="shared" si="1"/>
        <v>0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Data_H!T14</f>
        <v>0</v>
      </c>
      <c r="L14" s="21">
        <f>Data_H!U14</f>
        <v>0</v>
      </c>
      <c r="M14" s="21">
        <f>Data_H!V14</f>
        <v>0</v>
      </c>
      <c r="N14" s="21">
        <f>Data_H!W14</f>
        <v>0</v>
      </c>
      <c r="O14" s="21">
        <f>Data_H!X14</f>
        <v>0</v>
      </c>
      <c r="P14" s="21">
        <f>Data_H!Y14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Data_H!T15</f>
        <v>0</v>
      </c>
      <c r="L15" s="21">
        <f>Data_H!U15</f>
        <v>0</v>
      </c>
      <c r="M15" s="21">
        <f>Data_H!V15</f>
        <v>0</v>
      </c>
      <c r="N15" s="21">
        <f>Data_H!W15</f>
        <v>0</v>
      </c>
      <c r="O15" s="21">
        <f>Data_H!X15</f>
        <v>0</v>
      </c>
      <c r="P15" s="21">
        <f>Data_H!Y15</f>
        <v>0</v>
      </c>
      <c r="Q15" s="46">
        <f t="shared" si="1"/>
        <v>0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Data_H!T16</f>
        <v>0</v>
      </c>
      <c r="L16" s="21">
        <f>Data_H!U16</f>
        <v>0</v>
      </c>
      <c r="M16" s="21">
        <f>Data_H!V16</f>
        <v>0</v>
      </c>
      <c r="N16" s="21">
        <f>Data_H!W16</f>
        <v>0</v>
      </c>
      <c r="O16" s="21">
        <f>Data_H!X16</f>
        <v>0</v>
      </c>
      <c r="P16" s="21">
        <f>Data_H!Y16</f>
        <v>0</v>
      </c>
      <c r="Q16" s="46">
        <f t="shared" si="1"/>
        <v>0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0</v>
      </c>
      <c r="I17" s="165"/>
      <c r="J17" s="4">
        <v>14</v>
      </c>
      <c r="K17" s="21">
        <f>Data_H!T17</f>
        <v>0</v>
      </c>
      <c r="L17" s="21">
        <f>Data_H!U17</f>
        <v>0</v>
      </c>
      <c r="M17" s="21">
        <f>Data_H!V17</f>
        <v>0</v>
      </c>
      <c r="N17" s="21">
        <f>Data_H!W17</f>
        <v>0</v>
      </c>
      <c r="O17" s="21">
        <f>Data_H!X17</f>
        <v>0</v>
      </c>
      <c r="P17" s="21">
        <f>Data_H!Y17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0</v>
      </c>
      <c r="F18" s="7" t="s">
        <v>6</v>
      </c>
      <c r="G18" s="10">
        <f>D29</f>
        <v>0</v>
      </c>
      <c r="I18" s="165" t="s">
        <v>3</v>
      </c>
      <c r="J18" s="4">
        <v>1</v>
      </c>
      <c r="K18" s="22">
        <f>Data_H!T19</f>
        <v>0</v>
      </c>
      <c r="L18" s="22">
        <f>Data_H!U19</f>
        <v>0</v>
      </c>
      <c r="M18" s="22">
        <f>Data_H!V19</f>
        <v>0</v>
      </c>
      <c r="N18" s="22">
        <f>Data_H!W19</f>
        <v>0</v>
      </c>
      <c r="O18" s="22">
        <f>Data_H!X19</f>
        <v>0</v>
      </c>
      <c r="P18" s="22">
        <f>Data_H!Y19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0</v>
      </c>
      <c r="F19" s="39" t="s">
        <v>7</v>
      </c>
      <c r="G19" s="40">
        <v>0</v>
      </c>
      <c r="I19" s="165"/>
      <c r="J19" s="4">
        <v>2</v>
      </c>
      <c r="K19" s="22">
        <f>Data_H!T20</f>
        <v>0</v>
      </c>
      <c r="L19" s="22">
        <f>Data_H!U20</f>
        <v>0</v>
      </c>
      <c r="M19" s="22">
        <f>Data_H!V20</f>
        <v>0</v>
      </c>
      <c r="N19" s="22">
        <f>Data_H!W20</f>
        <v>0</v>
      </c>
      <c r="O19" s="22">
        <f>Data_H!X20</f>
        <v>0</v>
      </c>
      <c r="P19" s="22">
        <f>Data_H!Y20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0</v>
      </c>
      <c r="F20" s="11" t="s">
        <v>9</v>
      </c>
      <c r="G20" s="12">
        <f>D57</f>
        <v>0</v>
      </c>
      <c r="I20" s="165"/>
      <c r="J20" s="4">
        <v>3</v>
      </c>
      <c r="K20" s="22">
        <f>Data_H!T21</f>
        <v>0</v>
      </c>
      <c r="L20" s="22">
        <f>Data_H!U21</f>
        <v>0</v>
      </c>
      <c r="M20" s="22">
        <f>Data_H!V21</f>
        <v>0</v>
      </c>
      <c r="N20" s="22">
        <f>Data_H!W21</f>
        <v>0</v>
      </c>
      <c r="O20" s="22">
        <f>Data_H!X21</f>
        <v>0</v>
      </c>
      <c r="P20" s="22">
        <f>Data_H!Y21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0</v>
      </c>
      <c r="F21" s="7" t="s">
        <v>13</v>
      </c>
      <c r="G21" s="10">
        <f>SUM(G17:G20)</f>
        <v>0</v>
      </c>
      <c r="I21" s="165"/>
      <c r="J21" s="4">
        <v>4</v>
      </c>
      <c r="K21" s="22">
        <f>Data_H!T22</f>
        <v>0</v>
      </c>
      <c r="L21" s="22">
        <f>Data_H!U22</f>
        <v>0</v>
      </c>
      <c r="M21" s="22">
        <f>Data_H!V22</f>
        <v>0</v>
      </c>
      <c r="N21" s="22">
        <f>Data_H!W22</f>
        <v>0</v>
      </c>
      <c r="O21" s="22">
        <f>Data_H!X22</f>
        <v>0</v>
      </c>
      <c r="P21" s="22">
        <f>Data_H!Y22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0</v>
      </c>
      <c r="G22" s="10"/>
      <c r="I22" s="165"/>
      <c r="J22" s="4">
        <v>5</v>
      </c>
      <c r="K22" s="22">
        <f>Data_H!T23</f>
        <v>0</v>
      </c>
      <c r="L22" s="22">
        <f>Data_H!U23</f>
        <v>0</v>
      </c>
      <c r="M22" s="22">
        <f>Data_H!V23</f>
        <v>0</v>
      </c>
      <c r="N22" s="22">
        <f>Data_H!W23</f>
        <v>0</v>
      </c>
      <c r="O22" s="22">
        <f>Data_H!X23</f>
        <v>0</v>
      </c>
      <c r="P22" s="22">
        <f>Data_H!Y23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Data_H!T24</f>
        <v>0</v>
      </c>
      <c r="L23" s="22">
        <f>Data_H!U24</f>
        <v>0</v>
      </c>
      <c r="M23" s="22">
        <f>Data_H!V24</f>
        <v>0</v>
      </c>
      <c r="N23" s="22">
        <f>Data_H!W24</f>
        <v>0</v>
      </c>
      <c r="O23" s="22">
        <f>Data_H!X24</f>
        <v>0</v>
      </c>
      <c r="P23" s="22">
        <f>Data_H!Y24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0</v>
      </c>
      <c r="I24" s="165"/>
      <c r="J24" s="4">
        <v>7</v>
      </c>
      <c r="K24" s="22">
        <f>Data_H!T25</f>
        <v>0</v>
      </c>
      <c r="L24" s="22">
        <f>Data_H!U25</f>
        <v>0</v>
      </c>
      <c r="M24" s="22">
        <f>Data_H!V25</f>
        <v>0</v>
      </c>
      <c r="N24" s="22">
        <f>Data_H!W25</f>
        <v>0</v>
      </c>
      <c r="O24" s="22">
        <f>Data_H!X25</f>
        <v>0</v>
      </c>
      <c r="P24" s="22">
        <f>Data_H!Y25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0</v>
      </c>
      <c r="F25" s="7" t="s">
        <v>6</v>
      </c>
      <c r="G25" s="10">
        <f>D25</f>
        <v>0</v>
      </c>
      <c r="I25" s="165"/>
      <c r="J25" s="4">
        <v>8</v>
      </c>
      <c r="K25" s="22">
        <f>Data_H!T26</f>
        <v>0</v>
      </c>
      <c r="L25" s="22">
        <f>Data_H!U26</f>
        <v>0</v>
      </c>
      <c r="M25" s="22">
        <f>Data_H!V26</f>
        <v>0</v>
      </c>
      <c r="N25" s="22">
        <f>Data_H!W26</f>
        <v>0</v>
      </c>
      <c r="O25" s="22">
        <f>Data_H!X26</f>
        <v>0</v>
      </c>
      <c r="P25" s="22">
        <f>Data_H!Y26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0</v>
      </c>
      <c r="F26" s="39" t="s">
        <v>7</v>
      </c>
      <c r="G26" s="40">
        <v>0</v>
      </c>
      <c r="I26" s="165"/>
      <c r="J26" s="4">
        <v>9</v>
      </c>
      <c r="K26" s="22">
        <f>Data_H!T27</f>
        <v>0</v>
      </c>
      <c r="L26" s="22">
        <f>Data_H!U27</f>
        <v>0</v>
      </c>
      <c r="M26" s="22">
        <f>Data_H!V27</f>
        <v>0</v>
      </c>
      <c r="N26" s="22">
        <f>Data_H!W27</f>
        <v>0</v>
      </c>
      <c r="O26" s="22">
        <f>Data_H!X27</f>
        <v>0</v>
      </c>
      <c r="P26" s="22">
        <f>Data_H!Y27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0</v>
      </c>
      <c r="F27" s="7" t="s">
        <v>0</v>
      </c>
      <c r="G27" s="10">
        <f>D39</f>
        <v>0</v>
      </c>
      <c r="I27" s="165"/>
      <c r="J27" s="4">
        <v>10</v>
      </c>
      <c r="K27" s="22">
        <f>Data_H!T28</f>
        <v>0</v>
      </c>
      <c r="L27" s="22">
        <f>Data_H!U28</f>
        <v>0</v>
      </c>
      <c r="M27" s="22">
        <f>Data_H!V28</f>
        <v>0</v>
      </c>
      <c r="N27" s="22">
        <f>Data_H!W28</f>
        <v>0</v>
      </c>
      <c r="O27" s="22">
        <f>Data_H!X28</f>
        <v>0</v>
      </c>
      <c r="P27" s="22">
        <f>Data_H!Y28</f>
        <v>0</v>
      </c>
      <c r="Q27" s="46">
        <f t="shared" si="1"/>
        <v>0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0</v>
      </c>
      <c r="F28" s="7" t="s">
        <v>8</v>
      </c>
      <c r="G28" s="10">
        <f>D46</f>
        <v>0</v>
      </c>
      <c r="I28" s="165"/>
      <c r="J28" s="4">
        <v>11</v>
      </c>
      <c r="K28" s="22">
        <f>Data_H!T29</f>
        <v>0</v>
      </c>
      <c r="L28" s="22">
        <f>Data_H!U29</f>
        <v>0</v>
      </c>
      <c r="M28" s="22">
        <f>Data_H!V29</f>
        <v>0</v>
      </c>
      <c r="N28" s="22">
        <f>Data_H!W29</f>
        <v>0</v>
      </c>
      <c r="O28" s="22">
        <f>Data_H!X29</f>
        <v>0</v>
      </c>
      <c r="P28" s="22">
        <f>Data_H!Y29</f>
        <v>0</v>
      </c>
      <c r="Q28" s="46">
        <f t="shared" si="1"/>
        <v>0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0</v>
      </c>
      <c r="F29" s="11" t="s">
        <v>9</v>
      </c>
      <c r="G29" s="12">
        <f>D53</f>
        <v>0</v>
      </c>
      <c r="I29" s="165"/>
      <c r="J29" s="4">
        <v>12</v>
      </c>
      <c r="K29" s="22">
        <f>Data_H!T30</f>
        <v>0</v>
      </c>
      <c r="L29" s="22">
        <f>Data_H!U30</f>
        <v>0</v>
      </c>
      <c r="M29" s="22">
        <f>Data_H!V30</f>
        <v>0</v>
      </c>
      <c r="N29" s="22">
        <f>Data_H!W30</f>
        <v>0</v>
      </c>
      <c r="O29" s="22">
        <f>Data_H!X30</f>
        <v>0</v>
      </c>
      <c r="P29" s="22">
        <f>Data_H!Y30</f>
        <v>0</v>
      </c>
      <c r="Q29" s="46">
        <f t="shared" si="1"/>
        <v>0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0</v>
      </c>
      <c r="I30" s="165"/>
      <c r="J30" s="4">
        <v>13</v>
      </c>
      <c r="K30" s="22">
        <f>Data_H!T31</f>
        <v>0</v>
      </c>
      <c r="L30" s="22">
        <f>Data_H!U31</f>
        <v>0</v>
      </c>
      <c r="M30" s="22">
        <f>Data_H!V31</f>
        <v>0</v>
      </c>
      <c r="N30" s="22">
        <f>Data_H!W31</f>
        <v>0</v>
      </c>
      <c r="O30" s="22">
        <f>Data_H!X31</f>
        <v>0</v>
      </c>
      <c r="P30" s="22">
        <f>Data_H!Y31</f>
        <v>0</v>
      </c>
      <c r="Q30" s="46">
        <f t="shared" si="1"/>
        <v>0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Data_H!T32</f>
        <v>0</v>
      </c>
      <c r="L31" s="22">
        <f>Data_H!U32</f>
        <v>0</v>
      </c>
      <c r="M31" s="22">
        <f>Data_H!V32</f>
        <v>0</v>
      </c>
      <c r="N31" s="22">
        <f>Data_H!W32</f>
        <v>0</v>
      </c>
      <c r="O31" s="22">
        <f>Data_H!X32</f>
        <v>0</v>
      </c>
      <c r="P31" s="22">
        <f>Data_H!Y32</f>
        <v>0</v>
      </c>
      <c r="Q31" s="46">
        <f t="shared" si="1"/>
        <v>0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Data_H!T33</f>
        <v>0</v>
      </c>
      <c r="L32" s="22">
        <f>Data_H!U33</f>
        <v>0</v>
      </c>
      <c r="M32" s="22">
        <f>Data_H!V33</f>
        <v>0</v>
      </c>
      <c r="N32" s="22">
        <f>Data_H!W33</f>
        <v>0</v>
      </c>
      <c r="O32" s="22">
        <f>Data_H!X33</f>
        <v>0</v>
      </c>
      <c r="P32" s="22">
        <f>Data_H!Y33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0</v>
      </c>
      <c r="I33" s="165" t="s">
        <v>2</v>
      </c>
      <c r="J33" s="4">
        <v>1</v>
      </c>
      <c r="K33" s="23">
        <f>Data_H!T34</f>
        <v>0</v>
      </c>
      <c r="L33" s="23">
        <f>Data_H!U34</f>
        <v>0</v>
      </c>
      <c r="M33" s="23">
        <f>Data_H!V34</f>
        <v>0</v>
      </c>
      <c r="N33" s="23">
        <f>Data_H!W34</f>
        <v>0</v>
      </c>
      <c r="O33" s="23">
        <f>Data_H!X34</f>
        <v>0</v>
      </c>
      <c r="P33" s="23">
        <f>Data_H!Y34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0</v>
      </c>
      <c r="I34" s="165"/>
      <c r="J34" s="4">
        <v>2</v>
      </c>
      <c r="K34" s="23">
        <f>Data_H!T35</f>
        <v>0</v>
      </c>
      <c r="L34" s="23">
        <f>Data_H!U35</f>
        <v>0</v>
      </c>
      <c r="M34" s="23">
        <f>Data_H!V35</f>
        <v>0</v>
      </c>
      <c r="N34" s="23">
        <f>Data_H!W35</f>
        <v>0</v>
      </c>
      <c r="O34" s="23">
        <f>Data_H!X35</f>
        <v>0</v>
      </c>
      <c r="P34" s="23">
        <f>Data_H!Y35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Data_H!T36</f>
        <v>0</v>
      </c>
      <c r="L35" s="23">
        <f>Data_H!U36</f>
        <v>0</v>
      </c>
      <c r="M35" s="23">
        <f>Data_H!V36</f>
        <v>0</v>
      </c>
      <c r="N35" s="23">
        <f>Data_H!W36</f>
        <v>0</v>
      </c>
      <c r="O35" s="23">
        <f>Data_H!X36</f>
        <v>0</v>
      </c>
      <c r="P35" s="23">
        <f>Data_H!Y36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Data_H!T37</f>
        <v>0</v>
      </c>
      <c r="L36" s="23">
        <f>Data_H!U37</f>
        <v>0</v>
      </c>
      <c r="M36" s="23">
        <f>Data_H!V37</f>
        <v>0</v>
      </c>
      <c r="N36" s="23">
        <f>Data_H!W37</f>
        <v>0</v>
      </c>
      <c r="O36" s="23">
        <f>Data_H!X37</f>
        <v>0</v>
      </c>
      <c r="P36" s="23">
        <f>Data_H!Y37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Data_H!T38</f>
        <v>0</v>
      </c>
      <c r="L37" s="23">
        <f>Data_H!U38</f>
        <v>0</v>
      </c>
      <c r="M37" s="23">
        <f>Data_H!V38</f>
        <v>0</v>
      </c>
      <c r="N37" s="23">
        <f>Data_H!W38</f>
        <v>0</v>
      </c>
      <c r="O37" s="23">
        <f>Data_H!X38</f>
        <v>0</v>
      </c>
      <c r="P37" s="23">
        <f>Data_H!Y38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Data_H!T39</f>
        <v>0</v>
      </c>
      <c r="L38" s="23">
        <f>Data_H!U39</f>
        <v>0</v>
      </c>
      <c r="M38" s="23">
        <f>Data_H!V39</f>
        <v>0</v>
      </c>
      <c r="N38" s="23">
        <f>Data_H!W39</f>
        <v>0</v>
      </c>
      <c r="O38" s="23">
        <f>Data_H!X39</f>
        <v>0</v>
      </c>
      <c r="P38" s="23">
        <f>Data_H!Y39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0</v>
      </c>
      <c r="F39" s="7" t="s">
        <v>13</v>
      </c>
      <c r="G39" s="10">
        <f>SUM(G33:G38)</f>
        <v>0</v>
      </c>
      <c r="I39" s="165"/>
      <c r="J39" s="4">
        <v>7</v>
      </c>
      <c r="K39" s="23">
        <f>Data_H!T40</f>
        <v>0</v>
      </c>
      <c r="L39" s="23">
        <f>Data_H!U40</f>
        <v>0</v>
      </c>
      <c r="M39" s="23">
        <f>Data_H!V40</f>
        <v>0</v>
      </c>
      <c r="N39" s="23">
        <f>Data_H!W40</f>
        <v>0</v>
      </c>
      <c r="O39" s="23">
        <f>Data_H!X40</f>
        <v>0</v>
      </c>
      <c r="P39" s="23">
        <f>Data_H!Y40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Data_H!T41</f>
        <v>0</v>
      </c>
      <c r="L40" s="23">
        <f>Data_H!U41</f>
        <v>0</v>
      </c>
      <c r="M40" s="23">
        <f>Data_H!V41</f>
        <v>0</v>
      </c>
      <c r="N40" s="23">
        <f>Data_H!W41</f>
        <v>0</v>
      </c>
      <c r="O40" s="23">
        <f>Data_H!X41</f>
        <v>0</v>
      </c>
      <c r="P40" s="23">
        <f>Data_H!Y41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Data_H!T42</f>
        <v>0</v>
      </c>
      <c r="L41" s="23">
        <f>Data_H!U42</f>
        <v>0</v>
      </c>
      <c r="M41" s="23">
        <f>Data_H!V42</f>
        <v>0</v>
      </c>
      <c r="N41" s="23">
        <f>Data_H!W42</f>
        <v>0</v>
      </c>
      <c r="O41" s="23">
        <f>Data_H!X42</f>
        <v>0</v>
      </c>
      <c r="P41" s="23">
        <f>Data_H!Y42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0</v>
      </c>
      <c r="I42" s="165"/>
      <c r="J42" s="4">
        <v>10</v>
      </c>
      <c r="K42" s="23">
        <f>Data_H!T43</f>
        <v>0</v>
      </c>
      <c r="L42" s="23">
        <f>Data_H!U43</f>
        <v>0</v>
      </c>
      <c r="M42" s="23">
        <f>Data_H!V43</f>
        <v>0</v>
      </c>
      <c r="N42" s="23">
        <f>Data_H!W43</f>
        <v>0</v>
      </c>
      <c r="O42" s="23">
        <f>Data_H!X43</f>
        <v>0</v>
      </c>
      <c r="P42" s="23">
        <f>Data_H!Y43</f>
        <v>0</v>
      </c>
      <c r="Q42" s="46">
        <f t="shared" si="1"/>
        <v>0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0</v>
      </c>
      <c r="F43" s="7" t="s">
        <v>6</v>
      </c>
      <c r="G43" s="10">
        <f>D27</f>
        <v>0</v>
      </c>
      <c r="I43" s="165"/>
      <c r="J43" s="4">
        <v>11</v>
      </c>
      <c r="K43" s="23">
        <f>Data_H!T44</f>
        <v>0</v>
      </c>
      <c r="L43" s="23">
        <f>Data_H!U44</f>
        <v>0</v>
      </c>
      <c r="M43" s="23">
        <f>Data_H!V44</f>
        <v>0</v>
      </c>
      <c r="N43" s="23">
        <f>Data_H!W44</f>
        <v>0</v>
      </c>
      <c r="O43" s="23">
        <f>Data_H!X44</f>
        <v>0</v>
      </c>
      <c r="P43" s="23">
        <f>Data_H!Y44</f>
        <v>0</v>
      </c>
      <c r="Q43" s="46">
        <f t="shared" si="1"/>
        <v>0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Data_H!T45</f>
        <v>0</v>
      </c>
      <c r="L44" s="23">
        <f>Data_H!U45</f>
        <v>0</v>
      </c>
      <c r="M44" s="23">
        <f>Data_H!V45</f>
        <v>0</v>
      </c>
      <c r="N44" s="23">
        <f>Data_H!W45</f>
        <v>0</v>
      </c>
      <c r="O44" s="23">
        <f>Data_H!X45</f>
        <v>0</v>
      </c>
      <c r="P44" s="23">
        <f>Data_H!Y45</f>
        <v>0</v>
      </c>
      <c r="Q44" s="46">
        <f t="shared" si="1"/>
        <v>0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Data_H!T46</f>
        <v>0</v>
      </c>
      <c r="L45" s="23">
        <f>Data_H!U46</f>
        <v>0</v>
      </c>
      <c r="M45" s="23">
        <f>Data_H!V46</f>
        <v>0</v>
      </c>
      <c r="N45" s="23">
        <f>Data_H!W46</f>
        <v>0</v>
      </c>
      <c r="O45" s="23">
        <f>Data_H!X46</f>
        <v>0</v>
      </c>
      <c r="P45" s="23">
        <f>Data_H!Y46</f>
        <v>0</v>
      </c>
      <c r="Q45" s="46">
        <f t="shared" si="1"/>
        <v>0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0</v>
      </c>
      <c r="F46" s="7" t="s">
        <v>8</v>
      </c>
      <c r="G46" s="10">
        <f>D48</f>
        <v>0</v>
      </c>
      <c r="I46" s="165"/>
      <c r="J46" s="4">
        <v>14</v>
      </c>
      <c r="K46" s="23">
        <f>Data_H!T47</f>
        <v>0</v>
      </c>
      <c r="L46" s="23">
        <f>Data_H!U47</f>
        <v>0</v>
      </c>
      <c r="M46" s="23">
        <f>Data_H!V47</f>
        <v>0</v>
      </c>
      <c r="N46" s="23">
        <f>Data_H!W47</f>
        <v>0</v>
      </c>
      <c r="O46" s="23">
        <f>Data_H!X47</f>
        <v>0</v>
      </c>
      <c r="P46" s="23">
        <f>Data_H!Y47</f>
        <v>0</v>
      </c>
      <c r="Q46" s="46">
        <f t="shared" si="1"/>
        <v>0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Data_H!T48</f>
        <v>0</v>
      </c>
      <c r="L47" s="23">
        <f>Data_H!U48</f>
        <v>0</v>
      </c>
      <c r="M47" s="23">
        <f>Data_H!V48</f>
        <v>0</v>
      </c>
      <c r="N47" s="23">
        <f>Data_H!W48</f>
        <v>0</v>
      </c>
      <c r="O47" s="23">
        <f>Data_H!X48</f>
        <v>0</v>
      </c>
      <c r="P47" s="23">
        <f>Data_H!Y48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0</v>
      </c>
      <c r="I48" s="165" t="s">
        <v>1</v>
      </c>
      <c r="J48" s="4">
        <v>1</v>
      </c>
      <c r="K48" s="24">
        <f>Data_H!T49</f>
        <v>0</v>
      </c>
      <c r="L48" s="24">
        <f>Data_H!U49</f>
        <v>0</v>
      </c>
      <c r="M48" s="24">
        <f>Data_H!V49</f>
        <v>0</v>
      </c>
      <c r="N48" s="24">
        <f>Data_H!W49</f>
        <v>0</v>
      </c>
      <c r="O48" s="24">
        <f>Data_H!X49</f>
        <v>0</v>
      </c>
      <c r="P48" s="24">
        <f>Data_H!Y49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Data_H!T50</f>
        <v>0</v>
      </c>
      <c r="L49" s="24">
        <f>Data_H!U50</f>
        <v>0</v>
      </c>
      <c r="M49" s="24">
        <f>Data_H!V50</f>
        <v>0</v>
      </c>
      <c r="N49" s="24">
        <f>Data_H!W50</f>
        <v>0</v>
      </c>
      <c r="O49" s="24">
        <f>Data_H!X50</f>
        <v>0</v>
      </c>
      <c r="P49" s="24">
        <f>Data_H!Y50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0</v>
      </c>
      <c r="F50" s="8" t="s">
        <v>18</v>
      </c>
      <c r="I50" s="165"/>
      <c r="J50" s="4">
        <v>3</v>
      </c>
      <c r="K50" s="24">
        <f>Data_H!T51</f>
        <v>0</v>
      </c>
      <c r="L50" s="24">
        <f>Data_H!U51</f>
        <v>0</v>
      </c>
      <c r="M50" s="24">
        <f>Data_H!V51</f>
        <v>0</v>
      </c>
      <c r="N50" s="24">
        <f>Data_H!W51</f>
        <v>0</v>
      </c>
      <c r="O50" s="24">
        <f>Data_H!X51</f>
        <v>0</v>
      </c>
      <c r="P50" s="24">
        <f>Data_H!Y51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0</v>
      </c>
      <c r="I51" s="165"/>
      <c r="J51" s="4">
        <v>4</v>
      </c>
      <c r="K51" s="24">
        <f>Data_H!T52</f>
        <v>0</v>
      </c>
      <c r="L51" s="24">
        <f>Data_H!U52</f>
        <v>0</v>
      </c>
      <c r="M51" s="24">
        <f>Data_H!V52</f>
        <v>0</v>
      </c>
      <c r="N51" s="24">
        <f>Data_H!W52</f>
        <v>0</v>
      </c>
      <c r="O51" s="24">
        <f>Data_H!X52</f>
        <v>0</v>
      </c>
      <c r="P51" s="24">
        <f>Data_H!Y52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0</v>
      </c>
      <c r="I52" s="165"/>
      <c r="J52" s="4">
        <v>5</v>
      </c>
      <c r="K52" s="24">
        <f>Data_H!T53</f>
        <v>0</v>
      </c>
      <c r="L52" s="24">
        <f>Data_H!U53</f>
        <v>0</v>
      </c>
      <c r="M52" s="24">
        <f>Data_H!V53</f>
        <v>0</v>
      </c>
      <c r="N52" s="24">
        <f>Data_H!W53</f>
        <v>0</v>
      </c>
      <c r="O52" s="24">
        <f>Data_H!X53</f>
        <v>0</v>
      </c>
      <c r="P52" s="24">
        <f>Data_H!Y53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0</v>
      </c>
      <c r="F53" s="7" t="s">
        <v>7</v>
      </c>
      <c r="G53" s="10">
        <f>D35</f>
        <v>0</v>
      </c>
      <c r="I53" s="165"/>
      <c r="J53" s="4">
        <v>6</v>
      </c>
      <c r="K53" s="24">
        <f>Data_H!T54</f>
        <v>0</v>
      </c>
      <c r="L53" s="24">
        <f>Data_H!U54</f>
        <v>0</v>
      </c>
      <c r="M53" s="24">
        <f>Data_H!V54</f>
        <v>0</v>
      </c>
      <c r="N53" s="24">
        <f>Data_H!W54</f>
        <v>0</v>
      </c>
      <c r="O53" s="24">
        <f>Data_H!X54</f>
        <v>0</v>
      </c>
      <c r="P53" s="24">
        <f>Data_H!Y54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Data_H!T55</f>
        <v>0</v>
      </c>
      <c r="L54" s="24">
        <f>Data_H!U55</f>
        <v>0</v>
      </c>
      <c r="M54" s="24">
        <f>Data_H!V55</f>
        <v>0</v>
      </c>
      <c r="N54" s="24">
        <f>Data_H!W55</f>
        <v>0</v>
      </c>
      <c r="O54" s="24">
        <f>Data_H!X55</f>
        <v>0</v>
      </c>
      <c r="P54" s="24">
        <f>Data_H!Y55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Data_H!T56</f>
        <v>0</v>
      </c>
      <c r="L55" s="24">
        <f>Data_H!U56</f>
        <v>0</v>
      </c>
      <c r="M55" s="24">
        <f>Data_H!V56</f>
        <v>0</v>
      </c>
      <c r="N55" s="24">
        <f>Data_H!W56</f>
        <v>0</v>
      </c>
      <c r="O55" s="24">
        <f>Data_H!X56</f>
        <v>0</v>
      </c>
      <c r="P55" s="24">
        <f>Data_H!Y56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Data_H!T57</f>
        <v>0</v>
      </c>
      <c r="L56" s="24">
        <f>Data_H!U57</f>
        <v>0</v>
      </c>
      <c r="M56" s="24">
        <f>Data_H!V57</f>
        <v>0</v>
      </c>
      <c r="N56" s="24">
        <f>Data_H!W57</f>
        <v>0</v>
      </c>
      <c r="O56" s="24">
        <f>Data_H!X57</f>
        <v>0</v>
      </c>
      <c r="P56" s="24">
        <f>Data_H!Y57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0</v>
      </c>
      <c r="F57" s="7" t="s">
        <v>13</v>
      </c>
      <c r="G57" s="10">
        <f>SUM(G51:G56)</f>
        <v>0</v>
      </c>
      <c r="I57" s="165"/>
      <c r="J57" s="4">
        <v>10</v>
      </c>
      <c r="K57" s="24">
        <f>Data_H!T58</f>
        <v>0</v>
      </c>
      <c r="L57" s="24">
        <f>Data_H!U58</f>
        <v>0</v>
      </c>
      <c r="M57" s="24">
        <f>Data_H!V58</f>
        <v>0</v>
      </c>
      <c r="N57" s="24">
        <f>Data_H!W58</f>
        <v>0</v>
      </c>
      <c r="O57" s="24">
        <f>Data_H!X58</f>
        <v>0</v>
      </c>
      <c r="P57" s="24">
        <f>Data_H!Y58</f>
        <v>0</v>
      </c>
      <c r="Q57" s="46">
        <f t="shared" si="1"/>
        <v>0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Data_H!T59</f>
        <v>0</v>
      </c>
      <c r="L58" s="24">
        <f>Data_H!U59</f>
        <v>0</v>
      </c>
      <c r="M58" s="24">
        <f>Data_H!V59</f>
        <v>0</v>
      </c>
      <c r="N58" s="24">
        <f>Data_H!W59</f>
        <v>0</v>
      </c>
      <c r="O58" s="24">
        <f>Data_H!X59</f>
        <v>0</v>
      </c>
      <c r="P58" s="24">
        <f>Data_H!Y59</f>
        <v>0</v>
      </c>
      <c r="Q58" s="46">
        <f t="shared" si="1"/>
        <v>0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Data_H!T60</f>
        <v>0</v>
      </c>
      <c r="L59" s="24">
        <f>Data_H!U60</f>
        <v>0</v>
      </c>
      <c r="M59" s="24">
        <f>Data_H!V60</f>
        <v>0</v>
      </c>
      <c r="N59" s="24">
        <f>Data_H!W60</f>
        <v>0</v>
      </c>
      <c r="O59" s="24">
        <f>Data_H!X60</f>
        <v>0</v>
      </c>
      <c r="P59" s="24">
        <f>Data_H!Y60</f>
        <v>0</v>
      </c>
      <c r="Q59" s="46">
        <f t="shared" si="1"/>
        <v>0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Data_H!T61</f>
        <v>0</v>
      </c>
      <c r="L60" s="24">
        <f>Data_H!U61</f>
        <v>0</v>
      </c>
      <c r="M60" s="24">
        <f>Data_H!V61</f>
        <v>0</v>
      </c>
      <c r="N60" s="24">
        <f>Data_H!W61</f>
        <v>0</v>
      </c>
      <c r="O60" s="24">
        <f>Data_H!X61</f>
        <v>0</v>
      </c>
      <c r="P60" s="24">
        <f>Data_H!Y61</f>
        <v>0</v>
      </c>
      <c r="Q60" s="46">
        <f t="shared" si="1"/>
        <v>0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Data_H!T62</f>
        <v>0</v>
      </c>
      <c r="L61" s="24">
        <f>Data_H!U62</f>
        <v>0</v>
      </c>
      <c r="M61" s="24">
        <f>Data_H!V62</f>
        <v>0</v>
      </c>
      <c r="N61" s="24">
        <f>Data_H!W62</f>
        <v>0</v>
      </c>
      <c r="O61" s="24">
        <f>Data_H!X62</f>
        <v>0</v>
      </c>
      <c r="P61" s="24">
        <f>Data_H!Y62</f>
        <v>0</v>
      </c>
      <c r="Q61" s="46">
        <f t="shared" si="1"/>
        <v>0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Data_H!T63</f>
        <v>0</v>
      </c>
      <c r="L62" s="24">
        <f>Data_H!U63</f>
        <v>0</v>
      </c>
      <c r="M62" s="24">
        <f>Data_H!V63</f>
        <v>0</v>
      </c>
      <c r="N62" s="24">
        <f>Data_H!W63</f>
        <v>0</v>
      </c>
      <c r="O62" s="24">
        <f>Data_H!X63</f>
        <v>0</v>
      </c>
      <c r="P62" s="24">
        <f>Data_H!Y63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F547-43B4-4164-9522-E5F5C500E8B1}">
  <sheetPr>
    <tabColor theme="5" tint="0.39997558519241921"/>
  </sheetPr>
  <dimension ref="A1:AN239"/>
  <sheetViews>
    <sheetView topLeftCell="D1" workbookViewId="0">
      <selection activeCell="I18" sqref="I18:I32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Data_L!H3</f>
        <v>2</v>
      </c>
      <c r="F3" s="7" t="s">
        <v>0</v>
      </c>
      <c r="G3" s="10">
        <f>-D43</f>
        <v>382000</v>
      </c>
      <c r="I3" s="166"/>
      <c r="J3" s="166"/>
      <c r="K3" s="5">
        <f t="shared" ref="K3:R3" si="0">SUM(K4:K62)</f>
        <v>3766852.6434687008</v>
      </c>
      <c r="L3" s="5">
        <f t="shared" si="0"/>
        <v>1594579.3377126965</v>
      </c>
      <c r="M3" s="5">
        <f t="shared" si="0"/>
        <v>377000</v>
      </c>
      <c r="N3" s="5">
        <f t="shared" si="0"/>
        <v>2030.0567120744934</v>
      </c>
      <c r="O3" s="5">
        <f t="shared" si="0"/>
        <v>1622069.0458909802</v>
      </c>
      <c r="P3" s="5">
        <f t="shared" si="0"/>
        <v>382000</v>
      </c>
      <c r="Q3" s="45">
        <f t="shared" si="0"/>
        <v>1764813.6542897942</v>
      </c>
      <c r="R3" s="45">
        <f t="shared" si="0"/>
        <v>23995.883231502667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Data_L!H4</f>
        <v>1</v>
      </c>
      <c r="F4" s="11" t="s">
        <v>8</v>
      </c>
      <c r="G4" s="12">
        <f>-D50</f>
        <v>1622069.0458909802</v>
      </c>
      <c r="I4" s="165" t="s">
        <v>4</v>
      </c>
      <c r="J4" s="4">
        <v>1</v>
      </c>
      <c r="K4" s="21">
        <f>Data_L!AZ4</f>
        <v>632311.39299738698</v>
      </c>
      <c r="L4" s="21">
        <f>Data_L!BA4</f>
        <v>463990.14799395401</v>
      </c>
      <c r="M4" s="21">
        <f>Data_L!BB4</f>
        <v>80000</v>
      </c>
      <c r="N4" s="21">
        <f>Data_L!BC4</f>
        <v>6833.44196562467</v>
      </c>
      <c r="O4" s="21">
        <f>Data_L!BD4</f>
        <v>473907.874742318</v>
      </c>
      <c r="P4" s="21">
        <f>Data_L!BE4</f>
        <v>80000</v>
      </c>
      <c r="Q4" s="46">
        <f>K4+N4-O4-P4</f>
        <v>85236.960220693669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Data_L!H5</f>
        <v>3792878.5834184499</v>
      </c>
      <c r="F5" s="7" t="s">
        <v>13</v>
      </c>
      <c r="G5" s="10">
        <f>SUM(G3:G4)</f>
        <v>2004069.0458909802</v>
      </c>
      <c r="I5" s="165"/>
      <c r="J5" s="4">
        <v>2</v>
      </c>
      <c r="K5" s="21">
        <f>Data_L!AZ5</f>
        <v>252034.446013554</v>
      </c>
      <c r="L5" s="21">
        <f>Data_L!BA5</f>
        <v>171690.90400000001</v>
      </c>
      <c r="M5" s="21">
        <f>Data_L!BB5</f>
        <v>80000</v>
      </c>
      <c r="N5" s="21">
        <f>Data_L!BC5</f>
        <v>-861.30920314349601</v>
      </c>
      <c r="O5" s="21">
        <f>Data_L!BD5</f>
        <v>170966.24113867499</v>
      </c>
      <c r="P5" s="21">
        <f>Data_L!BE5</f>
        <v>80000</v>
      </c>
      <c r="Q5" s="46">
        <f t="shared" ref="Q5:Q61" si="1">K5+N5-O5-P5</f>
        <v>206.89567173551768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Data_L!H6</f>
        <v>4174878.5834122798</v>
      </c>
      <c r="I6" s="165"/>
      <c r="J6" s="4">
        <v>3</v>
      </c>
      <c r="K6" s="21">
        <f>Data_L!AZ6</f>
        <v>252034.446013551</v>
      </c>
      <c r="L6" s="21">
        <f>Data_L!BA6</f>
        <v>162047.90400000001</v>
      </c>
      <c r="M6" s="21">
        <f>Data_L!BB6</f>
        <v>80000</v>
      </c>
      <c r="N6" s="21">
        <f>Data_L!BC6</f>
        <v>-860.135050990016</v>
      </c>
      <c r="O6" s="21">
        <f>Data_L!BD6</f>
        <v>161368.462883703</v>
      </c>
      <c r="P6" s="21">
        <f>Data_L!BE6</f>
        <v>80000</v>
      </c>
      <c r="Q6" s="46">
        <f t="shared" si="1"/>
        <v>9805.8480788579909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Data_L!H7</f>
        <v>2139682.6976436698</v>
      </c>
      <c r="F7" s="8" t="s">
        <v>20</v>
      </c>
      <c r="I7" s="165"/>
      <c r="J7" s="4">
        <v>4</v>
      </c>
      <c r="K7" s="21">
        <f>Data_L!AZ7</f>
        <v>0</v>
      </c>
      <c r="L7" s="21">
        <f>Data_L!BA7</f>
        <v>0</v>
      </c>
      <c r="M7" s="21">
        <f>Data_L!BB7</f>
        <v>0</v>
      </c>
      <c r="N7" s="21">
        <f>Data_L!BC7</f>
        <v>0</v>
      </c>
      <c r="O7" s="21">
        <f>Data_L!BD7</f>
        <v>0</v>
      </c>
      <c r="P7" s="21">
        <f>Data_L!BE7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Data_L!H8</f>
        <v>779.37285039727999</v>
      </c>
      <c r="F8" s="7" t="s">
        <v>0</v>
      </c>
      <c r="G8" s="10">
        <f>M3</f>
        <v>377000</v>
      </c>
      <c r="I8" s="165"/>
      <c r="J8" s="4">
        <v>5</v>
      </c>
      <c r="K8" s="21">
        <f>Data_L!AZ8</f>
        <v>0</v>
      </c>
      <c r="L8" s="21">
        <f>Data_L!BA8</f>
        <v>0</v>
      </c>
      <c r="M8" s="21">
        <f>Data_L!BB8</f>
        <v>0</v>
      </c>
      <c r="N8" s="21">
        <f>Data_L!BC8</f>
        <v>0</v>
      </c>
      <c r="O8" s="21">
        <f>Data_L!BD8</f>
        <v>0</v>
      </c>
      <c r="P8" s="21">
        <f>Data_L!BE8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Data_L!H9</f>
        <v>17.091732034054498</v>
      </c>
      <c r="F9" s="11" t="s">
        <v>8</v>
      </c>
      <c r="G9" s="12">
        <f>L3</f>
        <v>1594579.3377126965</v>
      </c>
      <c r="I9" s="165"/>
      <c r="J9" s="4">
        <v>6</v>
      </c>
      <c r="K9" s="21">
        <f>Data_L!AZ9</f>
        <v>442695.664440742</v>
      </c>
      <c r="L9" s="21">
        <f>Data_L!BA9</f>
        <v>353140.14617985598</v>
      </c>
      <c r="M9" s="21">
        <f>Data_L!BB9</f>
        <v>60000</v>
      </c>
      <c r="N9" s="21">
        <f>Data_L!BC9</f>
        <v>-13166.4201768475</v>
      </c>
      <c r="O9" s="21">
        <f>Data_L!BD9</f>
        <v>360471.50042341999</v>
      </c>
      <c r="P9" s="21">
        <f>Data_L!BE9</f>
        <v>60000</v>
      </c>
      <c r="Q9" s="46">
        <f t="shared" si="1"/>
        <v>9057.7438404745189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Data_L!H10</f>
        <v>1434.6226014553099</v>
      </c>
      <c r="F10" s="7" t="s">
        <v>13</v>
      </c>
      <c r="G10" s="10">
        <f>SUM(G8:G9)</f>
        <v>1971579.3377126965</v>
      </c>
      <c r="I10" s="165"/>
      <c r="J10" s="4">
        <v>7</v>
      </c>
      <c r="K10" s="21">
        <f>Data_L!AZ10</f>
        <v>0</v>
      </c>
      <c r="L10" s="21">
        <f>Data_L!BA10</f>
        <v>0</v>
      </c>
      <c r="M10" s="21">
        <f>Data_L!BB10</f>
        <v>0</v>
      </c>
      <c r="N10" s="21">
        <f>Data_L!BC10</f>
        <v>0</v>
      </c>
      <c r="O10" s="21">
        <f>Data_L!BD10</f>
        <v>0</v>
      </c>
      <c r="P10" s="21">
        <f>Data_L!BE10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Data_L!H11</f>
        <v>1024.8614197752599</v>
      </c>
      <c r="I11" s="165"/>
      <c r="J11" s="4">
        <v>8</v>
      </c>
      <c r="K11" s="21">
        <f>Data_L!AZ11</f>
        <v>381122.63158655103</v>
      </c>
      <c r="L11" s="21">
        <f>Data_L!BA11</f>
        <v>310801.016211287</v>
      </c>
      <c r="M11" s="21">
        <f>Data_L!BB11</f>
        <v>60000</v>
      </c>
      <c r="N11" s="21">
        <f>Data_L!BC11</f>
        <v>-5453.2645981610103</v>
      </c>
      <c r="O11" s="21">
        <f>Data_L!BD11</f>
        <v>328438.04526775301</v>
      </c>
      <c r="P11" s="21">
        <f>Data_L!BE11</f>
        <v>60000</v>
      </c>
      <c r="Q11" s="46">
        <f t="shared" si="1"/>
        <v>-12768.678279362968</v>
      </c>
      <c r="R11" s="46">
        <f t="shared" si="2"/>
        <v>12768.678279362968</v>
      </c>
      <c r="S11" s="7"/>
    </row>
    <row r="12" spans="2:23" x14ac:dyDescent="0.25">
      <c r="C12" s="27" t="s">
        <v>46</v>
      </c>
      <c r="D12" s="28">
        <f>Data_L!H12</f>
        <v>511.28360638206402</v>
      </c>
      <c r="F12" s="8" t="s">
        <v>39</v>
      </c>
      <c r="I12" s="165"/>
      <c r="J12" s="4">
        <v>9</v>
      </c>
      <c r="K12" s="21">
        <f>Data_L!AZ12</f>
        <v>0</v>
      </c>
      <c r="L12" s="21">
        <f>Data_L!BA12</f>
        <v>0</v>
      </c>
      <c r="M12" s="21">
        <f>Data_L!BB12</f>
        <v>0</v>
      </c>
      <c r="N12" s="21">
        <f>Data_L!BC12</f>
        <v>0</v>
      </c>
      <c r="O12" s="21">
        <f>Data_L!BD12</f>
        <v>0</v>
      </c>
      <c r="P12" s="21">
        <f>Data_L!BE12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Data_L!H13</f>
        <v>2492.7706017570999</v>
      </c>
      <c r="F13" s="7" t="s">
        <v>40</v>
      </c>
      <c r="G13" s="35">
        <f>D7-G10</f>
        <v>168103.35993097327</v>
      </c>
      <c r="I13" s="165"/>
      <c r="J13" s="4">
        <v>10</v>
      </c>
      <c r="K13" s="21">
        <f>Data_L!AZ13</f>
        <v>79793.466138564603</v>
      </c>
      <c r="L13" s="21">
        <f>Data_L!BA13</f>
        <v>67514.574804349293</v>
      </c>
      <c r="M13" s="21">
        <f>Data_L!BB13</f>
        <v>15000</v>
      </c>
      <c r="N13" s="21">
        <f>Data_L!BC13</f>
        <v>-25793.412858113101</v>
      </c>
      <c r="O13" s="21">
        <f>Data_L!BD13</f>
        <v>47928.452786984097</v>
      </c>
      <c r="P13" s="21">
        <f>Data_L!BE13</f>
        <v>15000</v>
      </c>
      <c r="Q13" s="46">
        <f t="shared" si="1"/>
        <v>-8928.3995065325944</v>
      </c>
      <c r="R13" s="46">
        <f t="shared" si="2"/>
        <v>8928.3995065325944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Data_L!AZ14</f>
        <v>0</v>
      </c>
      <c r="L14" s="21">
        <f>Data_L!BA14</f>
        <v>0</v>
      </c>
      <c r="M14" s="21">
        <f>Data_L!BB14</f>
        <v>0</v>
      </c>
      <c r="N14" s="21">
        <f>Data_L!BC14</f>
        <v>0</v>
      </c>
      <c r="O14" s="21">
        <f>Data_L!BD14</f>
        <v>0</v>
      </c>
      <c r="P14" s="21">
        <f>Data_L!BE14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Data_L!AZ15</f>
        <v>67299.3129523885</v>
      </c>
      <c r="L15" s="21">
        <f>Data_L!BA15</f>
        <v>65394.644523250099</v>
      </c>
      <c r="M15" s="21">
        <f>Data_L!BB15</f>
        <v>2000</v>
      </c>
      <c r="N15" s="21">
        <f>Data_L!BC15</f>
        <v>8996.1253465313093</v>
      </c>
      <c r="O15" s="21">
        <f>Data_L!BD15</f>
        <v>46066.528680241303</v>
      </c>
      <c r="P15" s="21">
        <f>Data_L!BE15</f>
        <v>4000</v>
      </c>
      <c r="Q15" s="46">
        <f t="shared" si="1"/>
        <v>26228.909618678503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Data_L!AZ16</f>
        <v>0</v>
      </c>
      <c r="L16" s="21">
        <f>Data_L!BA16</f>
        <v>0</v>
      </c>
      <c r="M16" s="21">
        <f>Data_L!BB16</f>
        <v>0</v>
      </c>
      <c r="N16" s="21">
        <f>Data_L!BC16</f>
        <v>33623.134522278699</v>
      </c>
      <c r="O16" s="21">
        <f>Data_L!BD16</f>
        <v>32921.939967885803</v>
      </c>
      <c r="P16" s="21">
        <f>Data_L!BE16</f>
        <v>3000</v>
      </c>
      <c r="Q16" s="46">
        <f t="shared" si="1"/>
        <v>-2298.805445607104</v>
      </c>
      <c r="R16" s="46">
        <f t="shared" si="2"/>
        <v>2298.805445607104</v>
      </c>
      <c r="S16" s="7"/>
    </row>
    <row r="17" spans="2:19" x14ac:dyDescent="0.25">
      <c r="B17" s="8" t="s">
        <v>5</v>
      </c>
      <c r="F17" s="7" t="s">
        <v>5</v>
      </c>
      <c r="G17" s="10">
        <f>D22</f>
        <v>3766852.6434687003</v>
      </c>
      <c r="I17" s="165"/>
      <c r="J17" s="4">
        <v>14</v>
      </c>
      <c r="K17" s="21">
        <f>Data_L!AZ17</f>
        <v>0</v>
      </c>
      <c r="L17" s="21">
        <f>Data_L!BA17</f>
        <v>0</v>
      </c>
      <c r="M17" s="21">
        <f>Data_L!BB17</f>
        <v>0</v>
      </c>
      <c r="N17" s="21">
        <f>Data_L!BC17</f>
        <v>0</v>
      </c>
      <c r="O17" s="21">
        <f>Data_L!BD17</f>
        <v>0</v>
      </c>
      <c r="P17" s="21">
        <f>Data_L!BE17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2107291.3601427381</v>
      </c>
      <c r="F18" s="7" t="s">
        <v>6</v>
      </c>
      <c r="G18" s="10">
        <f>D29</f>
        <v>2030.0567120744931</v>
      </c>
      <c r="I18" s="165" t="s">
        <v>3</v>
      </c>
      <c r="J18" s="4">
        <v>1</v>
      </c>
      <c r="K18" s="22">
        <f>Data_L!AZ19</f>
        <v>0</v>
      </c>
      <c r="L18" s="22">
        <f>Data_L!BA19</f>
        <v>0</v>
      </c>
      <c r="M18" s="22">
        <f>Data_L!BB19</f>
        <v>0</v>
      </c>
      <c r="N18" s="22">
        <f>Data_L!BC19</f>
        <v>0</v>
      </c>
      <c r="O18" s="22">
        <f>Data_L!BD19</f>
        <v>0</v>
      </c>
      <c r="P18" s="22">
        <f>Data_L!BE19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645670.03619847563</v>
      </c>
      <c r="F19" s="39" t="s">
        <v>7</v>
      </c>
      <c r="G19" s="40">
        <v>0</v>
      </c>
      <c r="I19" s="165"/>
      <c r="J19" s="4">
        <v>2</v>
      </c>
      <c r="K19" s="22">
        <f>Data_L!AZ20</f>
        <v>7026.6650406708404</v>
      </c>
      <c r="L19" s="22">
        <f>Data_L!BA20</f>
        <v>0</v>
      </c>
      <c r="M19" s="22">
        <f>Data_L!BB20</f>
        <v>0</v>
      </c>
      <c r="N19" s="22">
        <f>Data_L!BC20</f>
        <v>-50.140548652423398</v>
      </c>
      <c r="O19" s="22">
        <f>Data_L!BD20</f>
        <v>0</v>
      </c>
      <c r="P19" s="22">
        <f>Data_L!BE20</f>
        <v>0</v>
      </c>
      <c r="Q19" s="46">
        <f t="shared" si="1"/>
        <v>6976.5244920184168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820181.55137061677</v>
      </c>
      <c r="F20" s="11" t="s">
        <v>9</v>
      </c>
      <c r="G20" s="12">
        <f>D57</f>
        <v>23995.883231502667</v>
      </c>
      <c r="I20" s="165"/>
      <c r="J20" s="4">
        <v>3</v>
      </c>
      <c r="K20" s="22">
        <f>Data_L!AZ21</f>
        <v>7026.6650406704603</v>
      </c>
      <c r="L20" s="22">
        <f>Data_L!BA21</f>
        <v>0</v>
      </c>
      <c r="M20" s="22">
        <f>Data_L!BB21</f>
        <v>0</v>
      </c>
      <c r="N20" s="22">
        <f>Data_L!BC21</f>
        <v>-50.140548665681301</v>
      </c>
      <c r="O20" s="22">
        <f>Data_L!BD21</f>
        <v>0</v>
      </c>
      <c r="P20" s="22">
        <f>Data_L!BE21</f>
        <v>0</v>
      </c>
      <c r="Q20" s="46">
        <f t="shared" si="1"/>
        <v>6976.5244920047789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193709.69575686933</v>
      </c>
      <c r="F21" s="7" t="s">
        <v>13</v>
      </c>
      <c r="G21" s="10">
        <f>SUM(G17:G20)</f>
        <v>3792878.5834122775</v>
      </c>
      <c r="I21" s="165"/>
      <c r="J21" s="4">
        <v>4</v>
      </c>
      <c r="K21" s="22">
        <f>Data_L!AZ22</f>
        <v>7026.6650406704603</v>
      </c>
      <c r="L21" s="22">
        <f>Data_L!BA22</f>
        <v>0</v>
      </c>
      <c r="M21" s="22">
        <f>Data_L!BB22</f>
        <v>0</v>
      </c>
      <c r="N21" s="22">
        <f>Data_L!BC22</f>
        <v>-50.140548652302698</v>
      </c>
      <c r="O21" s="22">
        <f>Data_L!BD22</f>
        <v>0</v>
      </c>
      <c r="P21" s="22">
        <f>Data_L!BE22</f>
        <v>0</v>
      </c>
      <c r="Q21" s="46">
        <f t="shared" si="1"/>
        <v>6976.5244920181576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3766852.6434687003</v>
      </c>
      <c r="G22" s="10"/>
      <c r="I22" s="165"/>
      <c r="J22" s="4">
        <v>5</v>
      </c>
      <c r="K22" s="22">
        <f>Data_L!AZ23</f>
        <v>48223.143495938202</v>
      </c>
      <c r="L22" s="22">
        <f>Data_L!BA23</f>
        <v>0</v>
      </c>
      <c r="M22" s="22">
        <f>Data_L!BB23</f>
        <v>0</v>
      </c>
      <c r="N22" s="22">
        <f>Data_L!BC23</f>
        <v>-82.448079764925396</v>
      </c>
      <c r="O22" s="22">
        <f>Data_L!BD23</f>
        <v>0</v>
      </c>
      <c r="P22" s="22">
        <f>Data_L!BE23</f>
        <v>0</v>
      </c>
      <c r="Q22" s="46">
        <f t="shared" si="1"/>
        <v>48140.695416173279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Data_L!AZ24</f>
        <v>48223.143495935001</v>
      </c>
      <c r="L23" s="22">
        <f>Data_L!BA24</f>
        <v>0</v>
      </c>
      <c r="M23" s="22">
        <f>Data_L!BB24</f>
        <v>0</v>
      </c>
      <c r="N23" s="22">
        <f>Data_L!BC24</f>
        <v>-82.448079753803199</v>
      </c>
      <c r="O23" s="22">
        <f>Data_L!BD24</f>
        <v>0</v>
      </c>
      <c r="P23" s="22">
        <f>Data_L!BE24</f>
        <v>0</v>
      </c>
      <c r="Q23" s="46">
        <f t="shared" si="1"/>
        <v>48140.695416181195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2107291.3601427381</v>
      </c>
      <c r="I24" s="165"/>
      <c r="J24" s="4">
        <v>7</v>
      </c>
      <c r="K24" s="22">
        <f>Data_L!AZ25</f>
        <v>0</v>
      </c>
      <c r="L24" s="22">
        <f>Data_L!BA25</f>
        <v>0</v>
      </c>
      <c r="M24" s="22">
        <f>Data_L!BB25</f>
        <v>0</v>
      </c>
      <c r="N24" s="22">
        <f>Data_L!BC25</f>
        <v>0</v>
      </c>
      <c r="O24" s="22">
        <f>Data_L!BD25</f>
        <v>0</v>
      </c>
      <c r="P24" s="22">
        <f>Data_L!BE25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3318.1599471795598</v>
      </c>
      <c r="F25" s="7" t="s">
        <v>6</v>
      </c>
      <c r="G25" s="10">
        <f>D25</f>
        <v>3318.1599471795598</v>
      </c>
      <c r="I25" s="165"/>
      <c r="J25" s="4">
        <v>8</v>
      </c>
      <c r="K25" s="22">
        <f>Data_L!AZ26</f>
        <v>0</v>
      </c>
      <c r="L25" s="22">
        <f>Data_L!BA26</f>
        <v>0</v>
      </c>
      <c r="M25" s="22">
        <f>Data_L!BB26</f>
        <v>0</v>
      </c>
      <c r="N25" s="22">
        <f>Data_L!BC26</f>
        <v>0</v>
      </c>
      <c r="O25" s="22">
        <f>Data_L!BD26</f>
        <v>0</v>
      </c>
      <c r="P25" s="22">
        <f>Data_L!BE26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-1168.6305459004673</v>
      </c>
      <c r="F26" s="39" t="s">
        <v>7</v>
      </c>
      <c r="G26" s="40">
        <v>0</v>
      </c>
      <c r="I26" s="165"/>
      <c r="J26" s="4">
        <v>9</v>
      </c>
      <c r="K26" s="22">
        <f>Data_L!AZ27</f>
        <v>0</v>
      </c>
      <c r="L26" s="22">
        <f>Data_L!BA27</f>
        <v>0</v>
      </c>
      <c r="M26" s="22">
        <f>Data_L!BB27</f>
        <v>0</v>
      </c>
      <c r="N26" s="22">
        <f>Data_L!BC27</f>
        <v>0</v>
      </c>
      <c r="O26" s="22">
        <f>Data_L!BD27</f>
        <v>0</v>
      </c>
      <c r="P26" s="22">
        <f>Data_L!BE27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53.213336581297312</v>
      </c>
      <c r="F27" s="7" t="s">
        <v>0</v>
      </c>
      <c r="G27" s="10">
        <f>D39</f>
        <v>-382000</v>
      </c>
      <c r="I27" s="165"/>
      <c r="J27" s="4">
        <v>10</v>
      </c>
      <c r="K27" s="22">
        <f>Data_L!AZ28</f>
        <v>105473.767270312</v>
      </c>
      <c r="L27" s="22">
        <f>Data_L!BA28</f>
        <v>0</v>
      </c>
      <c r="M27" s="22">
        <f>Data_L!BB28</f>
        <v>0</v>
      </c>
      <c r="N27" s="22">
        <f>Data_L!BC28</f>
        <v>-170.74329112723899</v>
      </c>
      <c r="O27" s="22">
        <f>Data_L!BD28</f>
        <v>0</v>
      </c>
      <c r="P27" s="22">
        <f>Data_L!BE28</f>
        <v>0</v>
      </c>
      <c r="Q27" s="46">
        <f t="shared" si="1"/>
        <v>105303.02397918477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-172.68602578589702</v>
      </c>
      <c r="F28" s="7" t="s">
        <v>8</v>
      </c>
      <c r="G28" s="10">
        <f>D46</f>
        <v>-1622069.0458909802</v>
      </c>
      <c r="I28" s="165"/>
      <c r="J28" s="4">
        <v>11</v>
      </c>
      <c r="K28" s="22">
        <f>Data_L!AZ29</f>
        <v>105473.767270312</v>
      </c>
      <c r="L28" s="22">
        <f>Data_L!BA29</f>
        <v>0</v>
      </c>
      <c r="M28" s="22">
        <f>Data_L!BB29</f>
        <v>0</v>
      </c>
      <c r="N28" s="22">
        <f>Data_L!BC29</f>
        <v>-170.74329112726599</v>
      </c>
      <c r="O28" s="22">
        <f>Data_L!BD29</f>
        <v>0</v>
      </c>
      <c r="P28" s="22">
        <f>Data_L!BE29</f>
        <v>0</v>
      </c>
      <c r="Q28" s="46">
        <f t="shared" si="1"/>
        <v>105303.02397918474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2030.0567120744931</v>
      </c>
      <c r="F29" s="11" t="s">
        <v>9</v>
      </c>
      <c r="G29" s="12">
        <f>D53</f>
        <v>23995.883231502667</v>
      </c>
      <c r="I29" s="165"/>
      <c r="J29" s="4">
        <v>12</v>
      </c>
      <c r="K29" s="22">
        <f>Data_L!AZ30</f>
        <v>105473.767270311</v>
      </c>
      <c r="L29" s="22">
        <f>Data_L!BA30</f>
        <v>0</v>
      </c>
      <c r="M29" s="22">
        <f>Data_L!BB30</f>
        <v>0</v>
      </c>
      <c r="N29" s="22">
        <f>Data_L!BC30</f>
        <v>-170.74329114374899</v>
      </c>
      <c r="O29" s="22">
        <f>Data_L!BD30</f>
        <v>0</v>
      </c>
      <c r="P29" s="22">
        <f>Data_L!BE30</f>
        <v>0</v>
      </c>
      <c r="Q29" s="46">
        <f t="shared" si="1"/>
        <v>105303.02397916725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130536.35743044032</v>
      </c>
      <c r="I30" s="165"/>
      <c r="J30" s="4">
        <v>13</v>
      </c>
      <c r="K30" s="22">
        <f>Data_L!AZ31</f>
        <v>105473.767270311</v>
      </c>
      <c r="L30" s="22">
        <f>Data_L!BA31</f>
        <v>0</v>
      </c>
      <c r="M30" s="22">
        <f>Data_L!BB31</f>
        <v>0</v>
      </c>
      <c r="N30" s="22">
        <f>Data_L!BC31</f>
        <v>-170.74329112731101</v>
      </c>
      <c r="O30" s="22">
        <f>Data_L!BD31</f>
        <v>0</v>
      </c>
      <c r="P30" s="22">
        <f>Data_L!BE31</f>
        <v>0</v>
      </c>
      <c r="Q30" s="46">
        <f t="shared" si="1"/>
        <v>105303.02397918369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Data_L!AZ32</f>
        <v>105473.76727029899</v>
      </c>
      <c r="L31" s="22">
        <f>Data_L!BA32</f>
        <v>0</v>
      </c>
      <c r="M31" s="22">
        <f>Data_L!BB32</f>
        <v>0</v>
      </c>
      <c r="N31" s="22">
        <f>Data_L!BC32</f>
        <v>-170.74329112726099</v>
      </c>
      <c r="O31" s="22">
        <f>Data_L!BD32</f>
        <v>0</v>
      </c>
      <c r="P31" s="22">
        <f>Data_L!BE32</f>
        <v>0</v>
      </c>
      <c r="Q31" s="46">
        <f t="shared" si="1"/>
        <v>105303.02397917173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Data_L!AZ33</f>
        <v>774.917733045663</v>
      </c>
      <c r="L32" s="22">
        <f>Data_L!BA33</f>
        <v>0</v>
      </c>
      <c r="M32" s="22">
        <f>Data_L!BB33</f>
        <v>0</v>
      </c>
      <c r="N32" s="22">
        <f>Data_L!BC33</f>
        <v>0.40371524149490201</v>
      </c>
      <c r="O32" s="22">
        <f>Data_L!BD33</f>
        <v>0</v>
      </c>
      <c r="P32" s="22">
        <f>Data_L!BE33</f>
        <v>0</v>
      </c>
      <c r="Q32" s="46">
        <f t="shared" si="1"/>
        <v>775.32144828715786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645670.03619847563</v>
      </c>
      <c r="I33" s="165" t="s">
        <v>2</v>
      </c>
      <c r="J33" s="4">
        <v>1</v>
      </c>
      <c r="K33" s="23">
        <f>Data_L!AZ34</f>
        <v>774.91773304541903</v>
      </c>
      <c r="L33" s="23">
        <f>Data_L!BA34</f>
        <v>0</v>
      </c>
      <c r="M33" s="23">
        <f>Data_L!BB34</f>
        <v>0</v>
      </c>
      <c r="N33" s="23">
        <f>Data_L!BC34</f>
        <v>0.40371522774148599</v>
      </c>
      <c r="O33" s="23">
        <f>Data_L!BD34</f>
        <v>0</v>
      </c>
      <c r="P33" s="23">
        <f>Data_L!BE34</f>
        <v>0</v>
      </c>
      <c r="Q33" s="46">
        <f t="shared" si="1"/>
        <v>775.32144827316051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-1168.6305459004673</v>
      </c>
      <c r="I34" s="165"/>
      <c r="J34" s="4">
        <v>2</v>
      </c>
      <c r="K34" s="23">
        <f>Data_L!AZ35</f>
        <v>0</v>
      </c>
      <c r="L34" s="23">
        <f>Data_L!BA35</f>
        <v>0</v>
      </c>
      <c r="M34" s="23">
        <f>Data_L!BB35</f>
        <v>0</v>
      </c>
      <c r="N34" s="23">
        <f>Data_L!BC35</f>
        <v>0</v>
      </c>
      <c r="O34" s="23">
        <f>Data_L!BD35</f>
        <v>0</v>
      </c>
      <c r="P34" s="23">
        <f>Data_L!BE35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Data_L!AZ36</f>
        <v>0</v>
      </c>
      <c r="L35" s="23">
        <f>Data_L!BA36</f>
        <v>0</v>
      </c>
      <c r="M35" s="23">
        <f>Data_L!BB36</f>
        <v>0</v>
      </c>
      <c r="N35" s="23">
        <f>Data_L!BC36</f>
        <v>0</v>
      </c>
      <c r="O35" s="23">
        <f>Data_L!BD36</f>
        <v>0</v>
      </c>
      <c r="P35" s="23">
        <f>Data_L!BE36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Data_L!AZ37</f>
        <v>0</v>
      </c>
      <c r="L36" s="23">
        <f>Data_L!BA37</f>
        <v>0</v>
      </c>
      <c r="M36" s="23">
        <f>Data_L!BB37</f>
        <v>0</v>
      </c>
      <c r="N36" s="23">
        <f>Data_L!BC37</f>
        <v>0</v>
      </c>
      <c r="O36" s="23">
        <f>Data_L!BD37</f>
        <v>0</v>
      </c>
      <c r="P36" s="23">
        <f>Data_L!BE37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Data_L!AZ38</f>
        <v>0</v>
      </c>
      <c r="L37" s="23">
        <f>Data_L!BA38</f>
        <v>0</v>
      </c>
      <c r="M37" s="23">
        <f>Data_L!BB38</f>
        <v>0</v>
      </c>
      <c r="N37" s="23">
        <f>Data_L!BC38</f>
        <v>0</v>
      </c>
      <c r="O37" s="23">
        <f>Data_L!BD38</f>
        <v>0</v>
      </c>
      <c r="P37" s="23">
        <f>Data_L!BE38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Data_L!AZ39</f>
        <v>0</v>
      </c>
      <c r="L38" s="23">
        <f>Data_L!BA39</f>
        <v>0</v>
      </c>
      <c r="M38" s="23">
        <f>Data_L!BB39</f>
        <v>0</v>
      </c>
      <c r="N38" s="23">
        <f>Data_L!BC39</f>
        <v>0</v>
      </c>
      <c r="O38" s="23">
        <f>Data_L!BD39</f>
        <v>0</v>
      </c>
      <c r="P38" s="23">
        <f>Data_L!BE39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-382000</v>
      </c>
      <c r="F39" s="7" t="s">
        <v>13</v>
      </c>
      <c r="G39" s="10">
        <f>SUM(G33:G38)</f>
        <v>644501.40565257519</v>
      </c>
      <c r="I39" s="165"/>
      <c r="J39" s="4">
        <v>7</v>
      </c>
      <c r="K39" s="23">
        <f>Data_L!AZ40</f>
        <v>774.91773304566402</v>
      </c>
      <c r="L39" s="23">
        <f>Data_L!BA40</f>
        <v>0</v>
      </c>
      <c r="M39" s="23">
        <f>Data_L!BB40</f>
        <v>0</v>
      </c>
      <c r="N39" s="23">
        <f>Data_L!BC40</f>
        <v>0.403715228245623</v>
      </c>
      <c r="O39" s="23">
        <f>Data_L!BD40</f>
        <v>0</v>
      </c>
      <c r="P39" s="23">
        <f>Data_L!BE40</f>
        <v>0</v>
      </c>
      <c r="Q39" s="46">
        <f t="shared" si="1"/>
        <v>775.3214482739096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Data_L!AZ41</f>
        <v>0</v>
      </c>
      <c r="L40" s="23">
        <f>Data_L!BA41</f>
        <v>0</v>
      </c>
      <c r="M40" s="23">
        <f>Data_L!BB41</f>
        <v>0</v>
      </c>
      <c r="N40" s="23">
        <f>Data_L!BC41</f>
        <v>0</v>
      </c>
      <c r="O40" s="23">
        <f>Data_L!BD41</f>
        <v>0</v>
      </c>
      <c r="P40" s="23">
        <f>Data_L!BE41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Data_L!AZ42</f>
        <v>0</v>
      </c>
      <c r="L41" s="23">
        <f>Data_L!BA42</f>
        <v>0</v>
      </c>
      <c r="M41" s="23">
        <f>Data_L!BB42</f>
        <v>0</v>
      </c>
      <c r="N41" s="23">
        <f>Data_L!BC42</f>
        <v>0</v>
      </c>
      <c r="O41" s="23">
        <f>Data_L!BD42</f>
        <v>0</v>
      </c>
      <c r="P41" s="23">
        <f>Data_L!BE42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820181.55137061677</v>
      </c>
      <c r="I42" s="165"/>
      <c r="J42" s="4">
        <v>10</v>
      </c>
      <c r="K42" s="23">
        <f>Data_L!AZ43</f>
        <v>162641.72077471201</v>
      </c>
      <c r="L42" s="23">
        <f>Data_L!BA43</f>
        <v>0</v>
      </c>
      <c r="M42" s="23">
        <f>Data_L!BB43</f>
        <v>0</v>
      </c>
      <c r="N42" s="23">
        <f>Data_L!BC43</f>
        <v>12.4907438638794</v>
      </c>
      <c r="O42" s="23">
        <f>Data_L!BD43</f>
        <v>0</v>
      </c>
      <c r="P42" s="23">
        <f>Data_L!BE43</f>
        <v>0</v>
      </c>
      <c r="Q42" s="46">
        <f t="shared" si="1"/>
        <v>162654.2115185759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-382000</v>
      </c>
      <c r="F43" s="7" t="s">
        <v>6</v>
      </c>
      <c r="G43" s="10">
        <f>D27</f>
        <v>53.213336581297312</v>
      </c>
      <c r="I43" s="165"/>
      <c r="J43" s="4">
        <v>11</v>
      </c>
      <c r="K43" s="23">
        <f>Data_L!AZ44</f>
        <v>162641.72077471201</v>
      </c>
      <c r="L43" s="23">
        <f>Data_L!BA44</f>
        <v>0</v>
      </c>
      <c r="M43" s="23">
        <f>Data_L!BB44</f>
        <v>0</v>
      </c>
      <c r="N43" s="23">
        <f>Data_L!BC44</f>
        <v>12.4907438638906</v>
      </c>
      <c r="O43" s="23">
        <f>Data_L!BD44</f>
        <v>0</v>
      </c>
      <c r="P43" s="23">
        <f>Data_L!BE44</f>
        <v>0</v>
      </c>
      <c r="Q43" s="46">
        <f t="shared" si="1"/>
        <v>162654.2115185759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Data_L!AZ45</f>
        <v>162641.72077471</v>
      </c>
      <c r="L44" s="23">
        <f>Data_L!BA45</f>
        <v>0</v>
      </c>
      <c r="M44" s="23">
        <f>Data_L!BB45</f>
        <v>0</v>
      </c>
      <c r="N44" s="23">
        <f>Data_L!BC45</f>
        <v>12.490743863849501</v>
      </c>
      <c r="O44" s="23">
        <f>Data_L!BD45</f>
        <v>0</v>
      </c>
      <c r="P44" s="23">
        <f>Data_L!BE45</f>
        <v>0</v>
      </c>
      <c r="Q44" s="46">
        <f t="shared" si="1"/>
        <v>162654.21151857387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Data_L!AZ46</f>
        <v>162641.72077470901</v>
      </c>
      <c r="L45" s="23">
        <f>Data_L!BA46</f>
        <v>0</v>
      </c>
      <c r="M45" s="23">
        <f>Data_L!BB46</f>
        <v>0</v>
      </c>
      <c r="N45" s="23">
        <f>Data_L!BC46</f>
        <v>12.490743848229799</v>
      </c>
      <c r="O45" s="23">
        <f>Data_L!BD46</f>
        <v>0</v>
      </c>
      <c r="P45" s="23">
        <f>Data_L!BE46</f>
        <v>0</v>
      </c>
      <c r="Q45" s="46">
        <f t="shared" si="1"/>
        <v>162654.21151855725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-1622069.0458909802</v>
      </c>
      <c r="F46" s="7" t="s">
        <v>8</v>
      </c>
      <c r="G46" s="10">
        <f>D48</f>
        <v>0</v>
      </c>
      <c r="I46" s="165"/>
      <c r="J46" s="4">
        <v>14</v>
      </c>
      <c r="K46" s="23">
        <f>Data_L!AZ47</f>
        <v>162641.72077470901</v>
      </c>
      <c r="L46" s="23">
        <f>Data_L!BA47</f>
        <v>0</v>
      </c>
      <c r="M46" s="23">
        <f>Data_L!BB47</f>
        <v>0</v>
      </c>
      <c r="N46" s="23">
        <f>Data_L!BC47</f>
        <v>12.490743863891501</v>
      </c>
      <c r="O46" s="23">
        <f>Data_L!BD47</f>
        <v>0</v>
      </c>
      <c r="P46" s="23">
        <f>Data_L!BE47</f>
        <v>0</v>
      </c>
      <c r="Q46" s="46">
        <f t="shared" si="1"/>
        <v>162654.21151857291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Data_L!AZ48</f>
        <v>5423.1120309736698</v>
      </c>
      <c r="L47" s="23">
        <f>Data_L!BA48</f>
        <v>0</v>
      </c>
      <c r="M47" s="23">
        <f>Data_L!BB48</f>
        <v>0</v>
      </c>
      <c r="N47" s="23">
        <f>Data_L!BC48</f>
        <v>-10.0478131784306</v>
      </c>
      <c r="O47" s="23">
        <f>Data_L!BD48</f>
        <v>0</v>
      </c>
      <c r="P47" s="23">
        <f>Data_L!BE48</f>
        <v>0</v>
      </c>
      <c r="Q47" s="46">
        <f t="shared" si="1"/>
        <v>5413.0642177952395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820234.76470719802</v>
      </c>
      <c r="I48" s="165" t="s">
        <v>1</v>
      </c>
      <c r="J48" s="4">
        <v>1</v>
      </c>
      <c r="K48" s="24">
        <f>Data_L!AZ49</f>
        <v>5423.1120309632097</v>
      </c>
      <c r="L48" s="24">
        <f>Data_L!BA49</f>
        <v>0</v>
      </c>
      <c r="M48" s="24">
        <f>Data_L!BB49</f>
        <v>0</v>
      </c>
      <c r="N48" s="24">
        <f>Data_L!BC49</f>
        <v>-10.047813166431601</v>
      </c>
      <c r="O48" s="24">
        <f>Data_L!BD49</f>
        <v>0</v>
      </c>
      <c r="P48" s="24">
        <f>Data_L!BE49</f>
        <v>0</v>
      </c>
      <c r="Q48" s="46">
        <f t="shared" si="1"/>
        <v>5413.0642177967784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Data_L!AZ50</f>
        <v>1819.69539374746</v>
      </c>
      <c r="L49" s="24">
        <f>Data_L!BA50</f>
        <v>0</v>
      </c>
      <c r="M49" s="24">
        <f>Data_L!BB50</f>
        <v>0</v>
      </c>
      <c r="N49" s="24">
        <f>Data_L!BC50</f>
        <v>-1.93824375258244E-8</v>
      </c>
      <c r="O49" s="24">
        <f>Data_L!BD50</f>
        <v>0</v>
      </c>
      <c r="P49" s="24">
        <f>Data_L!BE50</f>
        <v>0</v>
      </c>
      <c r="Q49" s="46">
        <f t="shared" si="1"/>
        <v>1819.6953937280775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-1622069.0458909802</v>
      </c>
      <c r="F50" s="8" t="s">
        <v>18</v>
      </c>
      <c r="I50" s="165"/>
      <c r="J50" s="4">
        <v>3</v>
      </c>
      <c r="K50" s="24">
        <f>Data_L!AZ51</f>
        <v>1819.6953937468199</v>
      </c>
      <c r="L50" s="24">
        <f>Data_L!BA51</f>
        <v>0</v>
      </c>
      <c r="M50" s="24">
        <f>Data_L!BB51</f>
        <v>0</v>
      </c>
      <c r="N50" s="24">
        <f>Data_L!BC51</f>
        <v>-7.4697072042424201E-9</v>
      </c>
      <c r="O50" s="24">
        <f>Data_L!BD51</f>
        <v>0</v>
      </c>
      <c r="P50" s="24">
        <f>Data_L!BE51</f>
        <v>0</v>
      </c>
      <c r="Q50" s="46">
        <f t="shared" si="1"/>
        <v>1819.6953937393503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193709.69575686933</v>
      </c>
      <c r="I51" s="165"/>
      <c r="J51" s="4">
        <v>4</v>
      </c>
      <c r="K51" s="24">
        <f>Data_L!AZ52</f>
        <v>1819.6953937468199</v>
      </c>
      <c r="L51" s="24">
        <f>Data_L!BA52</f>
        <v>0</v>
      </c>
      <c r="M51" s="24">
        <f>Data_L!BB52</f>
        <v>0</v>
      </c>
      <c r="N51" s="24">
        <f>Data_L!BC52</f>
        <v>-3.3344396817125601E-10</v>
      </c>
      <c r="O51" s="24">
        <f>Data_L!BD52</f>
        <v>0</v>
      </c>
      <c r="P51" s="24">
        <f>Data_L!BE52</f>
        <v>0</v>
      </c>
      <c r="Q51" s="46">
        <f t="shared" si="1"/>
        <v>1819.6953937464864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-172.68602578589702</v>
      </c>
      <c r="I52" s="165"/>
      <c r="J52" s="4">
        <v>5</v>
      </c>
      <c r="K52" s="24">
        <f>Data_L!AZ53</f>
        <v>8199.8732578214403</v>
      </c>
      <c r="L52" s="24">
        <f>Data_L!BA53</f>
        <v>0</v>
      </c>
      <c r="M52" s="24">
        <f>Data_L!BB53</f>
        <v>0</v>
      </c>
      <c r="N52" s="24">
        <f>Data_L!BC53</f>
        <v>-7.6960457748204396</v>
      </c>
      <c r="O52" s="24">
        <f>Data_L!BD53</f>
        <v>0</v>
      </c>
      <c r="P52" s="24">
        <f>Data_L!BE53</f>
        <v>0</v>
      </c>
      <c r="Q52" s="46">
        <f t="shared" si="1"/>
        <v>8192.1772120466194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23995.883231502667</v>
      </c>
      <c r="F53" s="7" t="s">
        <v>7</v>
      </c>
      <c r="G53" s="10">
        <f>D35</f>
        <v>0</v>
      </c>
      <c r="I53" s="165"/>
      <c r="J53" s="4">
        <v>6</v>
      </c>
      <c r="K53" s="24">
        <f>Data_L!AZ54</f>
        <v>8199.87325781248</v>
      </c>
      <c r="L53" s="24">
        <f>Data_L!BA54</f>
        <v>0</v>
      </c>
      <c r="M53" s="24">
        <f>Data_L!BB54</f>
        <v>0</v>
      </c>
      <c r="N53" s="24">
        <f>Data_L!BC54</f>
        <v>-7.6960457740751798</v>
      </c>
      <c r="O53" s="24">
        <f>Data_L!BD54</f>
        <v>0</v>
      </c>
      <c r="P53" s="24">
        <f>Data_L!BE54</f>
        <v>0</v>
      </c>
      <c r="Q53" s="46">
        <f t="shared" si="1"/>
        <v>8192.1772120384048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Data_L!AZ55</f>
        <v>5423.1120309736798</v>
      </c>
      <c r="L54" s="24">
        <f>Data_L!BA55</f>
        <v>0</v>
      </c>
      <c r="M54" s="24">
        <f>Data_L!BB55</f>
        <v>0</v>
      </c>
      <c r="N54" s="24">
        <f>Data_L!BC55</f>
        <v>-10.0478131651741</v>
      </c>
      <c r="O54" s="24">
        <f>Data_L!BD55</f>
        <v>0</v>
      </c>
      <c r="P54" s="24">
        <f>Data_L!BE55</f>
        <v>0</v>
      </c>
      <c r="Q54" s="46">
        <f t="shared" si="1"/>
        <v>5413.0642178085054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Data_L!AZ56</f>
        <v>0</v>
      </c>
      <c r="L55" s="24">
        <f>Data_L!BA56</f>
        <v>0</v>
      </c>
      <c r="M55" s="24">
        <f>Data_L!BB56</f>
        <v>0</v>
      </c>
      <c r="N55" s="24">
        <f>Data_L!BC56</f>
        <v>0</v>
      </c>
      <c r="O55" s="24">
        <f>Data_L!BD56</f>
        <v>0</v>
      </c>
      <c r="P55" s="24">
        <f>Data_L!BE56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Data_L!AZ57</f>
        <v>0</v>
      </c>
      <c r="L56" s="24">
        <f>Data_L!BA57</f>
        <v>0</v>
      </c>
      <c r="M56" s="24">
        <f>Data_L!BB57</f>
        <v>0</v>
      </c>
      <c r="N56" s="24">
        <f>Data_L!BC57</f>
        <v>0</v>
      </c>
      <c r="O56" s="24">
        <f>Data_L!BD57</f>
        <v>0</v>
      </c>
      <c r="P56" s="24">
        <f>Data_L!BE57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23995.883231502667</v>
      </c>
      <c r="F57" s="7" t="s">
        <v>13</v>
      </c>
      <c r="G57" s="10">
        <f>SUM(G51:G56)</f>
        <v>193537.00973108344</v>
      </c>
      <c r="I57" s="165"/>
      <c r="J57" s="4">
        <v>10</v>
      </c>
      <c r="K57" s="24">
        <f>Data_L!AZ58</f>
        <v>32200.9277996044</v>
      </c>
      <c r="L57" s="24">
        <f>Data_L!BA58</f>
        <v>0</v>
      </c>
      <c r="M57" s="24">
        <f>Data_L!BB58</f>
        <v>0</v>
      </c>
      <c r="N57" s="24">
        <f>Data_L!BC58</f>
        <v>-27.439661581450601</v>
      </c>
      <c r="O57" s="24">
        <f>Data_L!BD58</f>
        <v>0</v>
      </c>
      <c r="P57" s="24">
        <f>Data_L!BE58</f>
        <v>0</v>
      </c>
      <c r="Q57" s="46">
        <f t="shared" si="1"/>
        <v>32173.488138022949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Data_L!AZ59</f>
        <v>32200.927799613601</v>
      </c>
      <c r="L58" s="24">
        <f>Data_L!BA59</f>
        <v>0</v>
      </c>
      <c r="M58" s="24">
        <f>Data_L!BB59</f>
        <v>0</v>
      </c>
      <c r="N58" s="24">
        <f>Data_L!BC59</f>
        <v>-27.439661582199999</v>
      </c>
      <c r="O58" s="24">
        <f>Data_L!BD59</f>
        <v>0</v>
      </c>
      <c r="P58" s="24">
        <f>Data_L!BE59</f>
        <v>0</v>
      </c>
      <c r="Q58" s="46">
        <f t="shared" si="1"/>
        <v>32173.4881380314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Data_L!AZ60</f>
        <v>32200.927799613299</v>
      </c>
      <c r="L59" s="24">
        <f>Data_L!BA60</f>
        <v>0</v>
      </c>
      <c r="M59" s="24">
        <f>Data_L!BB60</f>
        <v>0</v>
      </c>
      <c r="N59" s="24">
        <f>Data_L!BC60</f>
        <v>-27.4396615660931</v>
      </c>
      <c r="O59" s="24">
        <f>Data_L!BD60</f>
        <v>0</v>
      </c>
      <c r="P59" s="24">
        <f>Data_L!BE60</f>
        <v>0</v>
      </c>
      <c r="Q59" s="46">
        <f t="shared" si="1"/>
        <v>32173.488138047207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Data_L!AZ61</f>
        <v>32200.927799613099</v>
      </c>
      <c r="L60" s="24">
        <f>Data_L!BA61</f>
        <v>0</v>
      </c>
      <c r="M60" s="24">
        <f>Data_L!BB61</f>
        <v>0</v>
      </c>
      <c r="N60" s="24">
        <f>Data_L!BC61</f>
        <v>-27.439661566113202</v>
      </c>
      <c r="O60" s="24">
        <f>Data_L!BD61</f>
        <v>0</v>
      </c>
      <c r="P60" s="24">
        <f>Data_L!BE61</f>
        <v>0</v>
      </c>
      <c r="Q60" s="46">
        <f t="shared" si="1"/>
        <v>32173.488138046985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Data_L!AZ62</f>
        <v>32200.927799613</v>
      </c>
      <c r="L61" s="24">
        <f>Data_L!BA62</f>
        <v>0</v>
      </c>
      <c r="M61" s="24">
        <f>Data_L!BB62</f>
        <v>0</v>
      </c>
      <c r="N61" s="24">
        <f>Data_L!BC62</f>
        <v>-27.4396615823532</v>
      </c>
      <c r="O61" s="24">
        <f>Data_L!BD62</f>
        <v>0</v>
      </c>
      <c r="P61" s="24">
        <f>Data_L!BE62</f>
        <v>0</v>
      </c>
      <c r="Q61" s="46">
        <f t="shared" si="1"/>
        <v>32173.488138030647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Data_L!AZ63</f>
        <v>0</v>
      </c>
      <c r="L62" s="24">
        <f>Data_L!BA63</f>
        <v>0</v>
      </c>
      <c r="M62" s="24">
        <f>Data_L!BB63</f>
        <v>0</v>
      </c>
      <c r="N62" s="24">
        <f>Data_L!BC63</f>
        <v>0</v>
      </c>
      <c r="O62" s="24">
        <f>Data_L!BD63</f>
        <v>0</v>
      </c>
      <c r="P62" s="24">
        <f>Data_L!BE63</f>
        <v>0</v>
      </c>
      <c r="Q62" s="46">
        <f>K62+N62-O62-P62</f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BEF8-2AE3-4C7F-B89C-9E19AB1DDD0D}">
  <sheetPr>
    <tabColor theme="5" tint="0.39997558519241921"/>
  </sheetPr>
  <dimension ref="A1:AN239"/>
  <sheetViews>
    <sheetView topLeftCell="C1" workbookViewId="0">
      <selection activeCell="S6" sqref="S6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Data_H!H3</f>
        <v>0</v>
      </c>
      <c r="F3" s="7" t="s">
        <v>0</v>
      </c>
      <c r="G3" s="10">
        <f>-D43</f>
        <v>0</v>
      </c>
      <c r="I3" s="166"/>
      <c r="J3" s="166"/>
      <c r="K3" s="5">
        <f t="shared" ref="K3:R3" si="0">SUM(K4:K62)</f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45">
        <f t="shared" si="0"/>
        <v>0</v>
      </c>
      <c r="R3" s="45">
        <f t="shared" si="0"/>
        <v>0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Data_H!H4</f>
        <v>0</v>
      </c>
      <c r="F4" s="11" t="s">
        <v>8</v>
      </c>
      <c r="G4" s="12">
        <f>-D50</f>
        <v>0</v>
      </c>
      <c r="I4" s="165" t="s">
        <v>4</v>
      </c>
      <c r="J4" s="4">
        <v>1</v>
      </c>
      <c r="K4" s="21">
        <f>Data_H!AZ4</f>
        <v>0</v>
      </c>
      <c r="L4" s="21">
        <f>Data_H!BA4</f>
        <v>0</v>
      </c>
      <c r="M4" s="21">
        <f>Data_H!BB4</f>
        <v>0</v>
      </c>
      <c r="N4" s="21">
        <f>Data_H!BC4</f>
        <v>0</v>
      </c>
      <c r="O4" s="21">
        <f>Data_H!BD4</f>
        <v>0</v>
      </c>
      <c r="P4" s="21">
        <f>Data_H!BE4</f>
        <v>0</v>
      </c>
      <c r="Q4" s="46">
        <f>K4+N4-O4-P4</f>
        <v>0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Data_H!H5</f>
        <v>0</v>
      </c>
      <c r="F5" s="7" t="s">
        <v>13</v>
      </c>
      <c r="G5" s="10">
        <f>SUM(G3:G4)</f>
        <v>0</v>
      </c>
      <c r="I5" s="165"/>
      <c r="J5" s="4">
        <v>2</v>
      </c>
      <c r="K5" s="21">
        <f>Data_H!AZ5</f>
        <v>0</v>
      </c>
      <c r="L5" s="21">
        <f>Data_H!BA5</f>
        <v>0</v>
      </c>
      <c r="M5" s="21">
        <f>Data_H!BB5</f>
        <v>0</v>
      </c>
      <c r="N5" s="21">
        <f>Data_H!BC5</f>
        <v>0</v>
      </c>
      <c r="O5" s="21">
        <f>Data_H!BD5</f>
        <v>0</v>
      </c>
      <c r="P5" s="21">
        <f>Data_H!BE5</f>
        <v>0</v>
      </c>
      <c r="Q5" s="46">
        <f t="shared" ref="Q5:Q62" si="1">K5+N5-O5-P5</f>
        <v>0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Data_H!H6</f>
        <v>0</v>
      </c>
      <c r="I6" s="165"/>
      <c r="J6" s="4">
        <v>3</v>
      </c>
      <c r="K6" s="21">
        <f>Data_H!AZ6</f>
        <v>0</v>
      </c>
      <c r="L6" s="21">
        <f>Data_H!BA6</f>
        <v>0</v>
      </c>
      <c r="M6" s="21">
        <f>Data_H!BB6</f>
        <v>0</v>
      </c>
      <c r="N6" s="21">
        <f>Data_H!BC6</f>
        <v>0</v>
      </c>
      <c r="O6" s="21">
        <f>Data_H!BD6</f>
        <v>0</v>
      </c>
      <c r="P6" s="21">
        <f>Data_H!BE6</f>
        <v>0</v>
      </c>
      <c r="Q6" s="46">
        <f t="shared" si="1"/>
        <v>0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Data_H!H7</f>
        <v>0</v>
      </c>
      <c r="F7" s="8" t="s">
        <v>20</v>
      </c>
      <c r="I7" s="165"/>
      <c r="J7" s="4">
        <v>4</v>
      </c>
      <c r="K7" s="21">
        <f>Data_H!AZ7</f>
        <v>0</v>
      </c>
      <c r="L7" s="21">
        <f>Data_H!BA7</f>
        <v>0</v>
      </c>
      <c r="M7" s="21">
        <f>Data_H!BB7</f>
        <v>0</v>
      </c>
      <c r="N7" s="21">
        <f>Data_H!BC7</f>
        <v>0</v>
      </c>
      <c r="O7" s="21">
        <f>Data_H!BD7</f>
        <v>0</v>
      </c>
      <c r="P7" s="21">
        <f>Data_H!BE7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Data_H!H8</f>
        <v>0</v>
      </c>
      <c r="F8" s="7" t="s">
        <v>0</v>
      </c>
      <c r="G8" s="10">
        <f>M3</f>
        <v>0</v>
      </c>
      <c r="I8" s="165"/>
      <c r="J8" s="4">
        <v>5</v>
      </c>
      <c r="K8" s="21">
        <f>Data_H!AZ8</f>
        <v>0</v>
      </c>
      <c r="L8" s="21">
        <f>Data_H!BA8</f>
        <v>0</v>
      </c>
      <c r="M8" s="21">
        <f>Data_H!BB8</f>
        <v>0</v>
      </c>
      <c r="N8" s="21">
        <f>Data_H!BC8</f>
        <v>0</v>
      </c>
      <c r="O8" s="21">
        <f>Data_H!BD8</f>
        <v>0</v>
      </c>
      <c r="P8" s="21">
        <f>Data_H!BE8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Data_H!H9</f>
        <v>0</v>
      </c>
      <c r="F9" s="11" t="s">
        <v>8</v>
      </c>
      <c r="G9" s="12">
        <f>L3</f>
        <v>0</v>
      </c>
      <c r="I9" s="165"/>
      <c r="J9" s="4">
        <v>6</v>
      </c>
      <c r="K9" s="21">
        <f>Data_H!AZ9</f>
        <v>0</v>
      </c>
      <c r="L9" s="21">
        <f>Data_H!BA9</f>
        <v>0</v>
      </c>
      <c r="M9" s="21">
        <f>Data_H!BB9</f>
        <v>0</v>
      </c>
      <c r="N9" s="21">
        <f>Data_H!BC9</f>
        <v>0</v>
      </c>
      <c r="O9" s="21">
        <f>Data_H!BD9</f>
        <v>0</v>
      </c>
      <c r="P9" s="21">
        <f>Data_H!BE9</f>
        <v>0</v>
      </c>
      <c r="Q9" s="46">
        <f t="shared" si="1"/>
        <v>0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Data_H!H10</f>
        <v>0</v>
      </c>
      <c r="F10" s="7" t="s">
        <v>13</v>
      </c>
      <c r="G10" s="10">
        <f>SUM(G8:G9)</f>
        <v>0</v>
      </c>
      <c r="I10" s="165"/>
      <c r="J10" s="4">
        <v>7</v>
      </c>
      <c r="K10" s="21">
        <f>Data_H!AZ10</f>
        <v>0</v>
      </c>
      <c r="L10" s="21">
        <f>Data_H!BA10</f>
        <v>0</v>
      </c>
      <c r="M10" s="21">
        <f>Data_H!BB10</f>
        <v>0</v>
      </c>
      <c r="N10" s="21">
        <f>Data_H!BC10</f>
        <v>0</v>
      </c>
      <c r="O10" s="21">
        <f>Data_H!BD10</f>
        <v>0</v>
      </c>
      <c r="P10" s="21">
        <f>Data_H!BE10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Data_H!H11</f>
        <v>0</v>
      </c>
      <c r="I11" s="165"/>
      <c r="J11" s="4">
        <v>8</v>
      </c>
      <c r="K11" s="21">
        <f>Data_H!AZ11</f>
        <v>0</v>
      </c>
      <c r="L11" s="21">
        <f>Data_H!BA11</f>
        <v>0</v>
      </c>
      <c r="M11" s="21">
        <f>Data_H!BB11</f>
        <v>0</v>
      </c>
      <c r="N11" s="21">
        <f>Data_H!BC11</f>
        <v>0</v>
      </c>
      <c r="O11" s="21">
        <f>Data_H!BD11</f>
        <v>0</v>
      </c>
      <c r="P11" s="21">
        <f>Data_H!BE11</f>
        <v>0</v>
      </c>
      <c r="Q11" s="46">
        <f t="shared" si="1"/>
        <v>0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Data_H!H12</f>
        <v>0</v>
      </c>
      <c r="F12" s="8" t="s">
        <v>39</v>
      </c>
      <c r="I12" s="165"/>
      <c r="J12" s="4">
        <v>9</v>
      </c>
      <c r="K12" s="21">
        <f>Data_H!AZ12</f>
        <v>0</v>
      </c>
      <c r="L12" s="21">
        <f>Data_H!BA12</f>
        <v>0</v>
      </c>
      <c r="M12" s="21">
        <f>Data_H!BB12</f>
        <v>0</v>
      </c>
      <c r="N12" s="21">
        <f>Data_H!BC12</f>
        <v>0</v>
      </c>
      <c r="O12" s="21">
        <f>Data_H!BD12</f>
        <v>0</v>
      </c>
      <c r="P12" s="21">
        <f>Data_H!BE12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Data_H!H13</f>
        <v>0</v>
      </c>
      <c r="F13" s="7" t="s">
        <v>40</v>
      </c>
      <c r="G13" s="35">
        <f>D7-G10</f>
        <v>0</v>
      </c>
      <c r="I13" s="165"/>
      <c r="J13" s="4">
        <v>10</v>
      </c>
      <c r="K13" s="21">
        <f>Data_H!AZ13</f>
        <v>0</v>
      </c>
      <c r="L13" s="21">
        <f>Data_H!BA13</f>
        <v>0</v>
      </c>
      <c r="M13" s="21">
        <f>Data_H!BB13</f>
        <v>0</v>
      </c>
      <c r="N13" s="21">
        <f>Data_H!BC13</f>
        <v>0</v>
      </c>
      <c r="O13" s="21">
        <f>Data_H!BD13</f>
        <v>0</v>
      </c>
      <c r="P13" s="21">
        <f>Data_H!BE13</f>
        <v>0</v>
      </c>
      <c r="Q13" s="46">
        <f t="shared" si="1"/>
        <v>0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Data_H!AZ14</f>
        <v>0</v>
      </c>
      <c r="L14" s="21">
        <f>Data_H!BA14</f>
        <v>0</v>
      </c>
      <c r="M14" s="21">
        <f>Data_H!BB14</f>
        <v>0</v>
      </c>
      <c r="N14" s="21">
        <f>Data_H!BC14</f>
        <v>0</v>
      </c>
      <c r="O14" s="21">
        <f>Data_H!BD14</f>
        <v>0</v>
      </c>
      <c r="P14" s="21">
        <f>Data_H!BE14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Data_H!AZ15</f>
        <v>0</v>
      </c>
      <c r="L15" s="21">
        <f>Data_H!BA15</f>
        <v>0</v>
      </c>
      <c r="M15" s="21">
        <f>Data_H!BB15</f>
        <v>0</v>
      </c>
      <c r="N15" s="21">
        <f>Data_H!BC15</f>
        <v>0</v>
      </c>
      <c r="O15" s="21">
        <f>Data_H!BD15</f>
        <v>0</v>
      </c>
      <c r="P15" s="21">
        <f>Data_H!BE15</f>
        <v>0</v>
      </c>
      <c r="Q15" s="46">
        <f t="shared" si="1"/>
        <v>0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Data_H!AZ16</f>
        <v>0</v>
      </c>
      <c r="L16" s="21">
        <f>Data_H!BA16</f>
        <v>0</v>
      </c>
      <c r="M16" s="21">
        <f>Data_H!BB16</f>
        <v>0</v>
      </c>
      <c r="N16" s="21">
        <f>Data_H!BC16</f>
        <v>0</v>
      </c>
      <c r="O16" s="21">
        <f>Data_H!BD16</f>
        <v>0</v>
      </c>
      <c r="P16" s="21">
        <f>Data_H!BE16</f>
        <v>0</v>
      </c>
      <c r="Q16" s="46">
        <f t="shared" si="1"/>
        <v>0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0</v>
      </c>
      <c r="I17" s="165"/>
      <c r="J17" s="4">
        <v>14</v>
      </c>
      <c r="K17" s="21">
        <f>Data_H!AZ17</f>
        <v>0</v>
      </c>
      <c r="L17" s="21">
        <f>Data_H!BA17</f>
        <v>0</v>
      </c>
      <c r="M17" s="21">
        <f>Data_H!BB17</f>
        <v>0</v>
      </c>
      <c r="N17" s="21">
        <f>Data_H!BC17</f>
        <v>0</v>
      </c>
      <c r="O17" s="21">
        <f>Data_H!BD17</f>
        <v>0</v>
      </c>
      <c r="P17" s="21">
        <f>Data_H!BE17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0</v>
      </c>
      <c r="F18" s="7" t="s">
        <v>6</v>
      </c>
      <c r="G18" s="10">
        <f>D29</f>
        <v>0</v>
      </c>
      <c r="I18" s="165" t="s">
        <v>3</v>
      </c>
      <c r="J18" s="4">
        <v>1</v>
      </c>
      <c r="K18" s="22">
        <f>Data_H!AZ19</f>
        <v>0</v>
      </c>
      <c r="L18" s="22">
        <f>Data_H!BA19</f>
        <v>0</v>
      </c>
      <c r="M18" s="22">
        <f>Data_H!BB19</f>
        <v>0</v>
      </c>
      <c r="N18" s="22">
        <f>Data_H!BC19</f>
        <v>0</v>
      </c>
      <c r="O18" s="22">
        <f>Data_H!BD19</f>
        <v>0</v>
      </c>
      <c r="P18" s="22">
        <f>Data_H!BE19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0</v>
      </c>
      <c r="F19" s="39" t="s">
        <v>7</v>
      </c>
      <c r="G19" s="40">
        <v>0</v>
      </c>
      <c r="I19" s="165"/>
      <c r="J19" s="4">
        <v>2</v>
      </c>
      <c r="K19" s="22">
        <f>Data_H!AZ20</f>
        <v>0</v>
      </c>
      <c r="L19" s="22">
        <f>Data_H!BA20</f>
        <v>0</v>
      </c>
      <c r="M19" s="22">
        <f>Data_H!BB20</f>
        <v>0</v>
      </c>
      <c r="N19" s="22">
        <f>Data_H!BC20</f>
        <v>0</v>
      </c>
      <c r="O19" s="22">
        <f>Data_H!BD20</f>
        <v>0</v>
      </c>
      <c r="P19" s="22">
        <f>Data_H!BE20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0</v>
      </c>
      <c r="F20" s="11" t="s">
        <v>9</v>
      </c>
      <c r="G20" s="12">
        <f>D57</f>
        <v>0</v>
      </c>
      <c r="I20" s="165"/>
      <c r="J20" s="4">
        <v>3</v>
      </c>
      <c r="K20" s="22">
        <f>Data_H!AZ21</f>
        <v>0</v>
      </c>
      <c r="L20" s="22">
        <f>Data_H!BA21</f>
        <v>0</v>
      </c>
      <c r="M20" s="22">
        <f>Data_H!BB21</f>
        <v>0</v>
      </c>
      <c r="N20" s="22">
        <f>Data_H!BC21</f>
        <v>0</v>
      </c>
      <c r="O20" s="22">
        <f>Data_H!BD21</f>
        <v>0</v>
      </c>
      <c r="P20" s="22">
        <f>Data_H!BE21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0</v>
      </c>
      <c r="F21" s="7" t="s">
        <v>13</v>
      </c>
      <c r="G21" s="10">
        <f>SUM(G17:G20)</f>
        <v>0</v>
      </c>
      <c r="I21" s="165"/>
      <c r="J21" s="4">
        <v>4</v>
      </c>
      <c r="K21" s="22">
        <f>Data_H!AZ22</f>
        <v>0</v>
      </c>
      <c r="L21" s="22">
        <f>Data_H!BA22</f>
        <v>0</v>
      </c>
      <c r="M21" s="22">
        <f>Data_H!BB22</f>
        <v>0</v>
      </c>
      <c r="N21" s="22">
        <f>Data_H!BC22</f>
        <v>0</v>
      </c>
      <c r="O21" s="22">
        <f>Data_H!BD22</f>
        <v>0</v>
      </c>
      <c r="P21" s="22">
        <f>Data_H!BE22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0</v>
      </c>
      <c r="G22" s="10"/>
      <c r="I22" s="165"/>
      <c r="J22" s="4">
        <v>5</v>
      </c>
      <c r="K22" s="22">
        <f>Data_H!AZ23</f>
        <v>0</v>
      </c>
      <c r="L22" s="22">
        <f>Data_H!BA23</f>
        <v>0</v>
      </c>
      <c r="M22" s="22">
        <f>Data_H!BB23</f>
        <v>0</v>
      </c>
      <c r="N22" s="22">
        <f>Data_H!BC23</f>
        <v>0</v>
      </c>
      <c r="O22" s="22">
        <f>Data_H!BD23</f>
        <v>0</v>
      </c>
      <c r="P22" s="22">
        <f>Data_H!BE23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Data_H!AZ24</f>
        <v>0</v>
      </c>
      <c r="L23" s="22">
        <f>Data_H!BA24</f>
        <v>0</v>
      </c>
      <c r="M23" s="22">
        <f>Data_H!BB24</f>
        <v>0</v>
      </c>
      <c r="N23" s="22">
        <f>Data_H!BC24</f>
        <v>0</v>
      </c>
      <c r="O23" s="22">
        <f>Data_H!BD24</f>
        <v>0</v>
      </c>
      <c r="P23" s="22">
        <f>Data_H!BE24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0</v>
      </c>
      <c r="I24" s="165"/>
      <c r="J24" s="4">
        <v>7</v>
      </c>
      <c r="K24" s="22">
        <f>Data_H!AZ25</f>
        <v>0</v>
      </c>
      <c r="L24" s="22">
        <f>Data_H!BA25</f>
        <v>0</v>
      </c>
      <c r="M24" s="22">
        <f>Data_H!BB25</f>
        <v>0</v>
      </c>
      <c r="N24" s="22">
        <f>Data_H!BC25</f>
        <v>0</v>
      </c>
      <c r="O24" s="22">
        <f>Data_H!BD25</f>
        <v>0</v>
      </c>
      <c r="P24" s="22">
        <f>Data_H!BE25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0</v>
      </c>
      <c r="F25" s="7" t="s">
        <v>6</v>
      </c>
      <c r="G25" s="10">
        <f>D25</f>
        <v>0</v>
      </c>
      <c r="I25" s="165"/>
      <c r="J25" s="4">
        <v>8</v>
      </c>
      <c r="K25" s="22">
        <f>Data_H!AZ26</f>
        <v>0</v>
      </c>
      <c r="L25" s="22">
        <f>Data_H!BA26</f>
        <v>0</v>
      </c>
      <c r="M25" s="22">
        <f>Data_H!BB26</f>
        <v>0</v>
      </c>
      <c r="N25" s="22">
        <f>Data_H!BC26</f>
        <v>0</v>
      </c>
      <c r="O25" s="22">
        <f>Data_H!BD26</f>
        <v>0</v>
      </c>
      <c r="P25" s="22">
        <f>Data_H!BE26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0</v>
      </c>
      <c r="F26" s="39" t="s">
        <v>7</v>
      </c>
      <c r="G26" s="40">
        <v>0</v>
      </c>
      <c r="I26" s="165"/>
      <c r="J26" s="4">
        <v>9</v>
      </c>
      <c r="K26" s="22">
        <f>Data_H!AZ27</f>
        <v>0</v>
      </c>
      <c r="L26" s="22">
        <f>Data_H!BA27</f>
        <v>0</v>
      </c>
      <c r="M26" s="22">
        <f>Data_H!BB27</f>
        <v>0</v>
      </c>
      <c r="N26" s="22">
        <f>Data_H!BC27</f>
        <v>0</v>
      </c>
      <c r="O26" s="22">
        <f>Data_H!BD27</f>
        <v>0</v>
      </c>
      <c r="P26" s="22">
        <f>Data_H!BE27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0</v>
      </c>
      <c r="F27" s="7" t="s">
        <v>0</v>
      </c>
      <c r="G27" s="10">
        <f>D39</f>
        <v>0</v>
      </c>
      <c r="I27" s="165"/>
      <c r="J27" s="4">
        <v>10</v>
      </c>
      <c r="K27" s="22">
        <f>Data_H!AZ28</f>
        <v>0</v>
      </c>
      <c r="L27" s="22">
        <f>Data_H!BA28</f>
        <v>0</v>
      </c>
      <c r="M27" s="22">
        <f>Data_H!BB28</f>
        <v>0</v>
      </c>
      <c r="N27" s="22">
        <f>Data_H!BC28</f>
        <v>0</v>
      </c>
      <c r="O27" s="22">
        <f>Data_H!BD28</f>
        <v>0</v>
      </c>
      <c r="P27" s="22">
        <f>Data_H!BE28</f>
        <v>0</v>
      </c>
      <c r="Q27" s="46">
        <f t="shared" si="1"/>
        <v>0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0</v>
      </c>
      <c r="F28" s="7" t="s">
        <v>8</v>
      </c>
      <c r="G28" s="10">
        <f>D46</f>
        <v>0</v>
      </c>
      <c r="I28" s="165"/>
      <c r="J28" s="4">
        <v>11</v>
      </c>
      <c r="K28" s="22">
        <f>Data_H!AZ29</f>
        <v>0</v>
      </c>
      <c r="L28" s="22">
        <f>Data_H!BA29</f>
        <v>0</v>
      </c>
      <c r="M28" s="22">
        <f>Data_H!BB29</f>
        <v>0</v>
      </c>
      <c r="N28" s="22">
        <f>Data_H!BC29</f>
        <v>0</v>
      </c>
      <c r="O28" s="22">
        <f>Data_H!BD29</f>
        <v>0</v>
      </c>
      <c r="P28" s="22">
        <f>Data_H!BE29</f>
        <v>0</v>
      </c>
      <c r="Q28" s="46">
        <f t="shared" si="1"/>
        <v>0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0</v>
      </c>
      <c r="F29" s="11" t="s">
        <v>9</v>
      </c>
      <c r="G29" s="12">
        <f>D53</f>
        <v>0</v>
      </c>
      <c r="I29" s="165"/>
      <c r="J29" s="4">
        <v>12</v>
      </c>
      <c r="K29" s="22">
        <f>Data_H!AZ30</f>
        <v>0</v>
      </c>
      <c r="L29" s="22">
        <f>Data_H!BA30</f>
        <v>0</v>
      </c>
      <c r="M29" s="22">
        <f>Data_H!BB30</f>
        <v>0</v>
      </c>
      <c r="N29" s="22">
        <f>Data_H!BC30</f>
        <v>0</v>
      </c>
      <c r="O29" s="22">
        <f>Data_H!BD30</f>
        <v>0</v>
      </c>
      <c r="P29" s="22">
        <f>Data_H!BE30</f>
        <v>0</v>
      </c>
      <c r="Q29" s="46">
        <f t="shared" si="1"/>
        <v>0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0</v>
      </c>
      <c r="I30" s="165"/>
      <c r="J30" s="4">
        <v>13</v>
      </c>
      <c r="K30" s="22">
        <f>Data_H!AZ31</f>
        <v>0</v>
      </c>
      <c r="L30" s="22">
        <f>Data_H!BA31</f>
        <v>0</v>
      </c>
      <c r="M30" s="22">
        <f>Data_H!BB31</f>
        <v>0</v>
      </c>
      <c r="N30" s="22">
        <f>Data_H!BC31</f>
        <v>0</v>
      </c>
      <c r="O30" s="22">
        <f>Data_H!BD31</f>
        <v>0</v>
      </c>
      <c r="P30" s="22">
        <f>Data_H!BE31</f>
        <v>0</v>
      </c>
      <c r="Q30" s="46">
        <f t="shared" si="1"/>
        <v>0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Data_H!AZ32</f>
        <v>0</v>
      </c>
      <c r="L31" s="22">
        <f>Data_H!BA32</f>
        <v>0</v>
      </c>
      <c r="M31" s="22">
        <f>Data_H!BB32</f>
        <v>0</v>
      </c>
      <c r="N31" s="22">
        <f>Data_H!BC32</f>
        <v>0</v>
      </c>
      <c r="O31" s="22">
        <f>Data_H!BD32</f>
        <v>0</v>
      </c>
      <c r="P31" s="22">
        <f>Data_H!BE32</f>
        <v>0</v>
      </c>
      <c r="Q31" s="46">
        <f t="shared" si="1"/>
        <v>0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Data_H!AZ33</f>
        <v>0</v>
      </c>
      <c r="L32" s="22">
        <f>Data_H!BA33</f>
        <v>0</v>
      </c>
      <c r="M32" s="22">
        <f>Data_H!BB33</f>
        <v>0</v>
      </c>
      <c r="N32" s="22">
        <f>Data_H!BC33</f>
        <v>0</v>
      </c>
      <c r="O32" s="22">
        <f>Data_H!BD33</f>
        <v>0</v>
      </c>
      <c r="P32" s="22">
        <f>Data_H!BE33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0</v>
      </c>
      <c r="I33" s="165" t="s">
        <v>2</v>
      </c>
      <c r="J33" s="4">
        <v>1</v>
      </c>
      <c r="K33" s="23">
        <f>Data_H!AZ34</f>
        <v>0</v>
      </c>
      <c r="L33" s="23">
        <f>Data_H!BA34</f>
        <v>0</v>
      </c>
      <c r="M33" s="23">
        <f>Data_H!BB34</f>
        <v>0</v>
      </c>
      <c r="N33" s="23">
        <f>Data_H!BC34</f>
        <v>0</v>
      </c>
      <c r="O33" s="23">
        <f>Data_H!BD34</f>
        <v>0</v>
      </c>
      <c r="P33" s="23">
        <f>Data_H!BE34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0</v>
      </c>
      <c r="I34" s="165"/>
      <c r="J34" s="4">
        <v>2</v>
      </c>
      <c r="K34" s="23">
        <f>Data_H!AZ35</f>
        <v>0</v>
      </c>
      <c r="L34" s="23">
        <f>Data_H!BA35</f>
        <v>0</v>
      </c>
      <c r="M34" s="23">
        <f>Data_H!BB35</f>
        <v>0</v>
      </c>
      <c r="N34" s="23">
        <f>Data_H!BC35</f>
        <v>0</v>
      </c>
      <c r="O34" s="23">
        <f>Data_H!BD35</f>
        <v>0</v>
      </c>
      <c r="P34" s="23">
        <f>Data_H!BE35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Data_H!AZ36</f>
        <v>0</v>
      </c>
      <c r="L35" s="23">
        <f>Data_H!BA36</f>
        <v>0</v>
      </c>
      <c r="M35" s="23">
        <f>Data_H!BB36</f>
        <v>0</v>
      </c>
      <c r="N35" s="23">
        <f>Data_H!BC36</f>
        <v>0</v>
      </c>
      <c r="O35" s="23">
        <f>Data_H!BD36</f>
        <v>0</v>
      </c>
      <c r="P35" s="23">
        <f>Data_H!BE36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Data_H!AZ37</f>
        <v>0</v>
      </c>
      <c r="L36" s="23">
        <f>Data_H!BA37</f>
        <v>0</v>
      </c>
      <c r="M36" s="23">
        <f>Data_H!BB37</f>
        <v>0</v>
      </c>
      <c r="N36" s="23">
        <f>Data_H!BC37</f>
        <v>0</v>
      </c>
      <c r="O36" s="23">
        <f>Data_H!BD37</f>
        <v>0</v>
      </c>
      <c r="P36" s="23">
        <f>Data_H!BE37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Data_H!AZ38</f>
        <v>0</v>
      </c>
      <c r="L37" s="23">
        <f>Data_H!BA38</f>
        <v>0</v>
      </c>
      <c r="M37" s="23">
        <f>Data_H!BB38</f>
        <v>0</v>
      </c>
      <c r="N37" s="23">
        <f>Data_H!BC38</f>
        <v>0</v>
      </c>
      <c r="O37" s="23">
        <f>Data_H!BD38</f>
        <v>0</v>
      </c>
      <c r="P37" s="23">
        <f>Data_H!BE38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Data_H!AZ39</f>
        <v>0</v>
      </c>
      <c r="L38" s="23">
        <f>Data_H!BA39</f>
        <v>0</v>
      </c>
      <c r="M38" s="23">
        <f>Data_H!BB39</f>
        <v>0</v>
      </c>
      <c r="N38" s="23">
        <f>Data_H!BC39</f>
        <v>0</v>
      </c>
      <c r="O38" s="23">
        <f>Data_H!BD39</f>
        <v>0</v>
      </c>
      <c r="P38" s="23">
        <f>Data_H!BE39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0</v>
      </c>
      <c r="F39" s="7" t="s">
        <v>13</v>
      </c>
      <c r="G39" s="10">
        <f>SUM(G33:G38)</f>
        <v>0</v>
      </c>
      <c r="I39" s="165"/>
      <c r="J39" s="4">
        <v>7</v>
      </c>
      <c r="K39" s="23">
        <f>Data_H!AZ40</f>
        <v>0</v>
      </c>
      <c r="L39" s="23">
        <f>Data_H!BA40</f>
        <v>0</v>
      </c>
      <c r="M39" s="23">
        <f>Data_H!BB40</f>
        <v>0</v>
      </c>
      <c r="N39" s="23">
        <f>Data_H!BC40</f>
        <v>0</v>
      </c>
      <c r="O39" s="23">
        <f>Data_H!BD40</f>
        <v>0</v>
      </c>
      <c r="P39" s="23">
        <f>Data_H!BE40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Data_H!AZ41</f>
        <v>0</v>
      </c>
      <c r="L40" s="23">
        <f>Data_H!BA41</f>
        <v>0</v>
      </c>
      <c r="M40" s="23">
        <f>Data_H!BB41</f>
        <v>0</v>
      </c>
      <c r="N40" s="23">
        <f>Data_H!BC41</f>
        <v>0</v>
      </c>
      <c r="O40" s="23">
        <f>Data_H!BD41</f>
        <v>0</v>
      </c>
      <c r="P40" s="23">
        <f>Data_H!BE41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Data_H!AZ42</f>
        <v>0</v>
      </c>
      <c r="L41" s="23">
        <f>Data_H!BA42</f>
        <v>0</v>
      </c>
      <c r="M41" s="23">
        <f>Data_H!BB42</f>
        <v>0</v>
      </c>
      <c r="N41" s="23">
        <f>Data_H!BC42</f>
        <v>0</v>
      </c>
      <c r="O41" s="23">
        <f>Data_H!BD42</f>
        <v>0</v>
      </c>
      <c r="P41" s="23">
        <f>Data_H!BE42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0</v>
      </c>
      <c r="I42" s="165"/>
      <c r="J42" s="4">
        <v>10</v>
      </c>
      <c r="K42" s="23">
        <f>Data_H!AZ43</f>
        <v>0</v>
      </c>
      <c r="L42" s="23">
        <f>Data_H!BA43</f>
        <v>0</v>
      </c>
      <c r="M42" s="23">
        <f>Data_H!BB43</f>
        <v>0</v>
      </c>
      <c r="N42" s="23">
        <f>Data_H!BC43</f>
        <v>0</v>
      </c>
      <c r="O42" s="23">
        <f>Data_H!BD43</f>
        <v>0</v>
      </c>
      <c r="P42" s="23">
        <f>Data_H!BE43</f>
        <v>0</v>
      </c>
      <c r="Q42" s="46">
        <f t="shared" si="1"/>
        <v>0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0</v>
      </c>
      <c r="F43" s="7" t="s">
        <v>6</v>
      </c>
      <c r="G43" s="10">
        <f>D27</f>
        <v>0</v>
      </c>
      <c r="I43" s="165"/>
      <c r="J43" s="4">
        <v>11</v>
      </c>
      <c r="K43" s="23">
        <f>Data_H!AZ44</f>
        <v>0</v>
      </c>
      <c r="L43" s="23">
        <f>Data_H!BA44</f>
        <v>0</v>
      </c>
      <c r="M43" s="23">
        <f>Data_H!BB44</f>
        <v>0</v>
      </c>
      <c r="N43" s="23">
        <f>Data_H!BC44</f>
        <v>0</v>
      </c>
      <c r="O43" s="23">
        <f>Data_H!BD44</f>
        <v>0</v>
      </c>
      <c r="P43" s="23">
        <f>Data_H!BE44</f>
        <v>0</v>
      </c>
      <c r="Q43" s="46">
        <f t="shared" si="1"/>
        <v>0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Data_H!AZ45</f>
        <v>0</v>
      </c>
      <c r="L44" s="23">
        <f>Data_H!BA45</f>
        <v>0</v>
      </c>
      <c r="M44" s="23">
        <f>Data_H!BB45</f>
        <v>0</v>
      </c>
      <c r="N44" s="23">
        <f>Data_H!BC45</f>
        <v>0</v>
      </c>
      <c r="O44" s="23">
        <f>Data_H!BD45</f>
        <v>0</v>
      </c>
      <c r="P44" s="23">
        <f>Data_H!BE45</f>
        <v>0</v>
      </c>
      <c r="Q44" s="46">
        <f t="shared" si="1"/>
        <v>0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Data_H!AZ46</f>
        <v>0</v>
      </c>
      <c r="L45" s="23">
        <f>Data_H!BA46</f>
        <v>0</v>
      </c>
      <c r="M45" s="23">
        <f>Data_H!BB46</f>
        <v>0</v>
      </c>
      <c r="N45" s="23">
        <f>Data_H!BC46</f>
        <v>0</v>
      </c>
      <c r="O45" s="23">
        <f>Data_H!BD46</f>
        <v>0</v>
      </c>
      <c r="P45" s="23">
        <f>Data_H!BE46</f>
        <v>0</v>
      </c>
      <c r="Q45" s="46">
        <f t="shared" si="1"/>
        <v>0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0</v>
      </c>
      <c r="F46" s="7" t="s">
        <v>8</v>
      </c>
      <c r="G46" s="10">
        <f>D48</f>
        <v>0</v>
      </c>
      <c r="I46" s="165"/>
      <c r="J46" s="4">
        <v>14</v>
      </c>
      <c r="K46" s="23">
        <f>Data_H!AZ47</f>
        <v>0</v>
      </c>
      <c r="L46" s="23">
        <f>Data_H!BA47</f>
        <v>0</v>
      </c>
      <c r="M46" s="23">
        <f>Data_H!BB47</f>
        <v>0</v>
      </c>
      <c r="N46" s="23">
        <f>Data_H!BC47</f>
        <v>0</v>
      </c>
      <c r="O46" s="23">
        <f>Data_H!BD47</f>
        <v>0</v>
      </c>
      <c r="P46" s="23">
        <f>Data_H!BE47</f>
        <v>0</v>
      </c>
      <c r="Q46" s="46">
        <f t="shared" si="1"/>
        <v>0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Data_H!AZ48</f>
        <v>0</v>
      </c>
      <c r="L47" s="23">
        <f>Data_H!BA48</f>
        <v>0</v>
      </c>
      <c r="M47" s="23">
        <f>Data_H!BB48</f>
        <v>0</v>
      </c>
      <c r="N47" s="23">
        <f>Data_H!BC48</f>
        <v>0</v>
      </c>
      <c r="O47" s="23">
        <f>Data_H!BD48</f>
        <v>0</v>
      </c>
      <c r="P47" s="23">
        <f>Data_H!BE48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0</v>
      </c>
      <c r="I48" s="165" t="s">
        <v>1</v>
      </c>
      <c r="J48" s="4">
        <v>1</v>
      </c>
      <c r="K48" s="24">
        <f>Data_H!AZ49</f>
        <v>0</v>
      </c>
      <c r="L48" s="24">
        <f>Data_H!BA49</f>
        <v>0</v>
      </c>
      <c r="M48" s="24">
        <f>Data_H!BB49</f>
        <v>0</v>
      </c>
      <c r="N48" s="24">
        <f>Data_H!BC49</f>
        <v>0</v>
      </c>
      <c r="O48" s="24">
        <f>Data_H!BD49</f>
        <v>0</v>
      </c>
      <c r="P48" s="24">
        <f>Data_H!BE49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Data_H!AZ50</f>
        <v>0</v>
      </c>
      <c r="L49" s="24">
        <f>Data_H!BA50</f>
        <v>0</v>
      </c>
      <c r="M49" s="24">
        <f>Data_H!BB50</f>
        <v>0</v>
      </c>
      <c r="N49" s="24">
        <f>Data_H!BC50</f>
        <v>0</v>
      </c>
      <c r="O49" s="24">
        <f>Data_H!BD50</f>
        <v>0</v>
      </c>
      <c r="P49" s="24">
        <f>Data_H!BE50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0</v>
      </c>
      <c r="F50" s="8" t="s">
        <v>18</v>
      </c>
      <c r="I50" s="165"/>
      <c r="J50" s="4">
        <v>3</v>
      </c>
      <c r="K50" s="24">
        <f>Data_H!AZ51</f>
        <v>0</v>
      </c>
      <c r="L50" s="24">
        <f>Data_H!BA51</f>
        <v>0</v>
      </c>
      <c r="M50" s="24">
        <f>Data_H!BB51</f>
        <v>0</v>
      </c>
      <c r="N50" s="24">
        <f>Data_H!BC51</f>
        <v>0</v>
      </c>
      <c r="O50" s="24">
        <f>Data_H!BD51</f>
        <v>0</v>
      </c>
      <c r="P50" s="24">
        <f>Data_H!BE51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0</v>
      </c>
      <c r="I51" s="165"/>
      <c r="J51" s="4">
        <v>4</v>
      </c>
      <c r="K51" s="24">
        <f>Data_H!AZ52</f>
        <v>0</v>
      </c>
      <c r="L51" s="24">
        <f>Data_H!BA52</f>
        <v>0</v>
      </c>
      <c r="M51" s="24">
        <f>Data_H!BB52</f>
        <v>0</v>
      </c>
      <c r="N51" s="24">
        <f>Data_H!BC52</f>
        <v>0</v>
      </c>
      <c r="O51" s="24">
        <f>Data_H!BD52</f>
        <v>0</v>
      </c>
      <c r="P51" s="24">
        <f>Data_H!BE52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0</v>
      </c>
      <c r="I52" s="165"/>
      <c r="J52" s="4">
        <v>5</v>
      </c>
      <c r="K52" s="24">
        <f>Data_H!AZ53</f>
        <v>0</v>
      </c>
      <c r="L52" s="24">
        <f>Data_H!BA53</f>
        <v>0</v>
      </c>
      <c r="M52" s="24">
        <f>Data_H!BB53</f>
        <v>0</v>
      </c>
      <c r="N52" s="24">
        <f>Data_H!BC53</f>
        <v>0</v>
      </c>
      <c r="O52" s="24">
        <f>Data_H!BD53</f>
        <v>0</v>
      </c>
      <c r="P52" s="24">
        <f>Data_H!BE53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0</v>
      </c>
      <c r="F53" s="7" t="s">
        <v>7</v>
      </c>
      <c r="G53" s="10">
        <f>D35</f>
        <v>0</v>
      </c>
      <c r="I53" s="165"/>
      <c r="J53" s="4">
        <v>6</v>
      </c>
      <c r="K53" s="24">
        <f>Data_H!AZ54</f>
        <v>0</v>
      </c>
      <c r="L53" s="24">
        <f>Data_H!BA54</f>
        <v>0</v>
      </c>
      <c r="M53" s="24">
        <f>Data_H!BB54</f>
        <v>0</v>
      </c>
      <c r="N53" s="24">
        <f>Data_H!BC54</f>
        <v>0</v>
      </c>
      <c r="O53" s="24">
        <f>Data_H!BD54</f>
        <v>0</v>
      </c>
      <c r="P53" s="24">
        <f>Data_H!BE54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Data_H!AZ55</f>
        <v>0</v>
      </c>
      <c r="L54" s="24">
        <f>Data_H!BA55</f>
        <v>0</v>
      </c>
      <c r="M54" s="24">
        <f>Data_H!BB55</f>
        <v>0</v>
      </c>
      <c r="N54" s="24">
        <f>Data_H!BC55</f>
        <v>0</v>
      </c>
      <c r="O54" s="24">
        <f>Data_H!BD55</f>
        <v>0</v>
      </c>
      <c r="P54" s="24">
        <f>Data_H!BE55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Data_H!AZ56</f>
        <v>0</v>
      </c>
      <c r="L55" s="24">
        <f>Data_H!BA56</f>
        <v>0</v>
      </c>
      <c r="M55" s="24">
        <f>Data_H!BB56</f>
        <v>0</v>
      </c>
      <c r="N55" s="24">
        <f>Data_H!BC56</f>
        <v>0</v>
      </c>
      <c r="O55" s="24">
        <f>Data_H!BD56</f>
        <v>0</v>
      </c>
      <c r="P55" s="24">
        <f>Data_H!BE56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Data_H!AZ57</f>
        <v>0</v>
      </c>
      <c r="L56" s="24">
        <f>Data_H!BA57</f>
        <v>0</v>
      </c>
      <c r="M56" s="24">
        <f>Data_H!BB57</f>
        <v>0</v>
      </c>
      <c r="N56" s="24">
        <f>Data_H!BC57</f>
        <v>0</v>
      </c>
      <c r="O56" s="24">
        <f>Data_H!BD57</f>
        <v>0</v>
      </c>
      <c r="P56" s="24">
        <f>Data_H!BE57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0</v>
      </c>
      <c r="F57" s="7" t="s">
        <v>13</v>
      </c>
      <c r="G57" s="10">
        <f>SUM(G51:G56)</f>
        <v>0</v>
      </c>
      <c r="I57" s="165"/>
      <c r="J57" s="4">
        <v>10</v>
      </c>
      <c r="K57" s="24">
        <f>Data_H!AZ58</f>
        <v>0</v>
      </c>
      <c r="L57" s="24">
        <f>Data_H!BA58</f>
        <v>0</v>
      </c>
      <c r="M57" s="24">
        <f>Data_H!BB58</f>
        <v>0</v>
      </c>
      <c r="N57" s="24">
        <f>Data_H!BC58</f>
        <v>0</v>
      </c>
      <c r="O57" s="24">
        <f>Data_H!BD58</f>
        <v>0</v>
      </c>
      <c r="P57" s="24">
        <f>Data_H!BE58</f>
        <v>0</v>
      </c>
      <c r="Q57" s="46">
        <f t="shared" si="1"/>
        <v>0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Data_H!AZ59</f>
        <v>0</v>
      </c>
      <c r="L58" s="24">
        <f>Data_H!BA59</f>
        <v>0</v>
      </c>
      <c r="M58" s="24">
        <f>Data_H!BB59</f>
        <v>0</v>
      </c>
      <c r="N58" s="24">
        <f>Data_H!BC59</f>
        <v>0</v>
      </c>
      <c r="O58" s="24">
        <f>Data_H!BD59</f>
        <v>0</v>
      </c>
      <c r="P58" s="24">
        <f>Data_H!BE59</f>
        <v>0</v>
      </c>
      <c r="Q58" s="46">
        <f t="shared" si="1"/>
        <v>0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Data_H!AZ60</f>
        <v>0</v>
      </c>
      <c r="L59" s="24">
        <f>Data_H!BA60</f>
        <v>0</v>
      </c>
      <c r="M59" s="24">
        <f>Data_H!BB60</f>
        <v>0</v>
      </c>
      <c r="N59" s="24">
        <f>Data_H!BC60</f>
        <v>0</v>
      </c>
      <c r="O59" s="24">
        <f>Data_H!BD60</f>
        <v>0</v>
      </c>
      <c r="P59" s="24">
        <f>Data_H!BE60</f>
        <v>0</v>
      </c>
      <c r="Q59" s="46">
        <f t="shared" si="1"/>
        <v>0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Data_H!AZ61</f>
        <v>0</v>
      </c>
      <c r="L60" s="24">
        <f>Data_H!BA61</f>
        <v>0</v>
      </c>
      <c r="M60" s="24">
        <f>Data_H!BB61</f>
        <v>0</v>
      </c>
      <c r="N60" s="24">
        <f>Data_H!BC61</f>
        <v>0</v>
      </c>
      <c r="O60" s="24">
        <f>Data_H!BD61</f>
        <v>0</v>
      </c>
      <c r="P60" s="24">
        <f>Data_H!BE61</f>
        <v>0</v>
      </c>
      <c r="Q60" s="46">
        <f t="shared" si="1"/>
        <v>0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Data_H!AZ62</f>
        <v>0</v>
      </c>
      <c r="L61" s="24">
        <f>Data_H!BA62</f>
        <v>0</v>
      </c>
      <c r="M61" s="24">
        <f>Data_H!BB62</f>
        <v>0</v>
      </c>
      <c r="N61" s="24">
        <f>Data_H!BC62</f>
        <v>0</v>
      </c>
      <c r="O61" s="24">
        <f>Data_H!BD62</f>
        <v>0</v>
      </c>
      <c r="P61" s="24">
        <f>Data_H!BE62</f>
        <v>0</v>
      </c>
      <c r="Q61" s="46">
        <f t="shared" si="1"/>
        <v>0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Data_H!AZ63</f>
        <v>0</v>
      </c>
      <c r="L62" s="24">
        <f>Data_H!BA63</f>
        <v>0</v>
      </c>
      <c r="M62" s="24">
        <f>Data_H!BB63</f>
        <v>0</v>
      </c>
      <c r="N62" s="24">
        <f>Data_H!BC63</f>
        <v>0</v>
      </c>
      <c r="O62" s="24">
        <f>Data_H!BD63</f>
        <v>0</v>
      </c>
      <c r="P62" s="24">
        <f>Data_H!BE63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E56F-53E0-460C-B29D-3914B494F22D}">
  <sheetPr>
    <tabColor theme="9" tint="0.39997558519241921"/>
  </sheetPr>
  <dimension ref="A1:AN239"/>
  <sheetViews>
    <sheetView workbookViewId="0">
      <selection activeCell="S6" sqref="S6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Data_L!E3</f>
        <v>3</v>
      </c>
      <c r="F3" s="7" t="s">
        <v>0</v>
      </c>
      <c r="G3" s="10">
        <f>-D43</f>
        <v>579000</v>
      </c>
      <c r="I3" s="166"/>
      <c r="J3" s="166"/>
      <c r="K3" s="5">
        <f t="shared" ref="K3:R3" si="0">SUM(K4:K62)</f>
        <v>7813441.6138580991</v>
      </c>
      <c r="L3" s="5">
        <f t="shared" si="0"/>
        <v>5216703.2618673034</v>
      </c>
      <c r="M3" s="5">
        <f t="shared" si="0"/>
        <v>577000</v>
      </c>
      <c r="N3" s="5">
        <f t="shared" si="0"/>
        <v>644.488595207515</v>
      </c>
      <c r="O3" s="5">
        <f t="shared" si="0"/>
        <v>5216949.995781526</v>
      </c>
      <c r="P3" s="5">
        <f t="shared" si="0"/>
        <v>579000</v>
      </c>
      <c r="Q3" s="45">
        <f t="shared" si="0"/>
        <v>2018136.1066717827</v>
      </c>
      <c r="R3" s="45">
        <f t="shared" si="0"/>
        <v>0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Data_L!E4</f>
        <v>0</v>
      </c>
      <c r="F4" s="11" t="s">
        <v>8</v>
      </c>
      <c r="G4" s="12">
        <f>-D50</f>
        <v>5216949.995781526</v>
      </c>
      <c r="I4" s="165" t="s">
        <v>4</v>
      </c>
      <c r="J4" s="4">
        <v>1</v>
      </c>
      <c r="K4" s="21">
        <f>Data_L!AB4</f>
        <v>1089514.9622404</v>
      </c>
      <c r="L4" s="21">
        <f>Data_L!AC4</f>
        <v>644462.5</v>
      </c>
      <c r="M4" s="21">
        <f>Data_L!AD4</f>
        <v>80000</v>
      </c>
      <c r="N4" s="21">
        <f>Data_L!AE4</f>
        <v>-1.3940956321517401E-7</v>
      </c>
      <c r="O4" s="21">
        <f>Data_L!AF4</f>
        <v>644462.49999987602</v>
      </c>
      <c r="P4" s="21">
        <f>Data_L!AG4</f>
        <v>80000</v>
      </c>
      <c r="Q4" s="46">
        <f>K4+N4-O4-P4</f>
        <v>365052.46224038454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Data_L!E5</f>
        <v>7814086.1027558101</v>
      </c>
      <c r="F5" s="7" t="s">
        <v>13</v>
      </c>
      <c r="G5" s="10">
        <f>SUM(G3:G4)</f>
        <v>5795949.995781526</v>
      </c>
      <c r="I5" s="165"/>
      <c r="J5" s="4">
        <v>2</v>
      </c>
      <c r="K5" s="21">
        <f>Data_L!AB5</f>
        <v>342418.988132664</v>
      </c>
      <c r="L5" s="21">
        <f>Data_L!AC5</f>
        <v>172215</v>
      </c>
      <c r="M5" s="21">
        <f>Data_L!AD5</f>
        <v>80000</v>
      </c>
      <c r="N5" s="21">
        <f>Data_L!AE5</f>
        <v>-3.7671665406527299E-8</v>
      </c>
      <c r="O5" s="21">
        <f>Data_L!AF5</f>
        <v>172214.99999997899</v>
      </c>
      <c r="P5" s="21">
        <f>Data_L!AG5</f>
        <v>80000</v>
      </c>
      <c r="Q5" s="46">
        <f t="shared" ref="Q5:Q62" si="1">K5+N5-O5-P5</f>
        <v>90203.988132647355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Data_L!E6</f>
        <v>8393086.10245331</v>
      </c>
      <c r="I6" s="165"/>
      <c r="J6" s="4">
        <v>3</v>
      </c>
      <c r="K6" s="21">
        <f>Data_L!AB6</f>
        <v>342418.988132675</v>
      </c>
      <c r="L6" s="21">
        <f>Data_L!AC6</f>
        <v>162540</v>
      </c>
      <c r="M6" s="21">
        <f>Data_L!AD6</f>
        <v>80000</v>
      </c>
      <c r="N6" s="21">
        <f>Data_L!AE6</f>
        <v>-3.3013126168970301E-8</v>
      </c>
      <c r="O6" s="21">
        <f>Data_L!AF6</f>
        <v>162539.999999983</v>
      </c>
      <c r="P6" s="21">
        <f>Data_L!AG6</f>
        <v>80000</v>
      </c>
      <c r="Q6" s="46">
        <f t="shared" si="1"/>
        <v>99878.988132658997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Data_L!E7</f>
        <v>6411565.2944833096</v>
      </c>
      <c r="F7" s="8" t="s">
        <v>20</v>
      </c>
      <c r="I7" s="165"/>
      <c r="J7" s="4">
        <v>4</v>
      </c>
      <c r="K7" s="21">
        <f>Data_L!AB7</f>
        <v>435805.98489614099</v>
      </c>
      <c r="L7" s="21">
        <f>Data_L!AC7</f>
        <v>297345</v>
      </c>
      <c r="M7" s="21">
        <f>Data_L!AD7</f>
        <v>60000</v>
      </c>
      <c r="N7" s="21">
        <f>Data_L!AE7</f>
        <v>-6.7754576997114001E-8</v>
      </c>
      <c r="O7" s="21">
        <f>Data_L!AF7</f>
        <v>297344.99999995099</v>
      </c>
      <c r="P7" s="21">
        <f>Data_L!AG7</f>
        <v>60000</v>
      </c>
      <c r="Q7" s="46">
        <f t="shared" si="1"/>
        <v>78460.984896122245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Data_L!E8</f>
        <v>-1.33013600134291E-11</v>
      </c>
      <c r="F8" s="7" t="s">
        <v>0</v>
      </c>
      <c r="G8" s="10">
        <f>M3</f>
        <v>577000</v>
      </c>
      <c r="I8" s="165"/>
      <c r="J8" s="4">
        <v>5</v>
      </c>
      <c r="K8" s="21">
        <f>Data_L!AB8</f>
        <v>435805.98489614099</v>
      </c>
      <c r="L8" s="21">
        <f>Data_L!AC8</f>
        <v>319490</v>
      </c>
      <c r="M8" s="21">
        <f>Data_L!AD8</f>
        <v>60000</v>
      </c>
      <c r="N8" s="21">
        <f>Data_L!AE8</f>
        <v>-1.2545064047905901E-7</v>
      </c>
      <c r="O8" s="21">
        <f>Data_L!AF8</f>
        <v>319489.99999989301</v>
      </c>
      <c r="P8" s="21">
        <f>Data_L!AG8</f>
        <v>60000</v>
      </c>
      <c r="Q8" s="46">
        <f t="shared" si="1"/>
        <v>56315.984896122536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Data_L!E9</f>
        <v>-1.9213075574953099E-11</v>
      </c>
      <c r="F9" s="11" t="s">
        <v>8</v>
      </c>
      <c r="G9" s="12">
        <f>L3</f>
        <v>5216703.2618673034</v>
      </c>
      <c r="I9" s="165"/>
      <c r="J9" s="4">
        <v>6</v>
      </c>
      <c r="K9" s="21">
        <f>Data_L!AB9</f>
        <v>876777.73705337802</v>
      </c>
      <c r="L9" s="21">
        <f>Data_L!AC9</f>
        <v>627046.87809447094</v>
      </c>
      <c r="M9" s="21">
        <f>Data_L!AD9</f>
        <v>60000</v>
      </c>
      <c r="N9" s="21">
        <f>Data_L!AE9</f>
        <v>79.978700767812995</v>
      </c>
      <c r="O9" s="21">
        <f>Data_L!AF9</f>
        <v>627109.34938037395</v>
      </c>
      <c r="P9" s="21">
        <f>Data_L!AG9</f>
        <v>60000</v>
      </c>
      <c r="Q9" s="46">
        <f t="shared" si="1"/>
        <v>189748.36637377192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Data_L!E10</f>
        <v>-8.2422957348171605E-12</v>
      </c>
      <c r="F10" s="7" t="s">
        <v>13</v>
      </c>
      <c r="G10" s="10">
        <f>SUM(G8:G9)</f>
        <v>5793703.2618673034</v>
      </c>
      <c r="I10" s="165"/>
      <c r="J10" s="4">
        <v>7</v>
      </c>
      <c r="K10" s="21">
        <f>Data_L!AB10</f>
        <v>871642.68853684503</v>
      </c>
      <c r="L10" s="21">
        <f>Data_L!AC10</f>
        <v>704611.31991721399</v>
      </c>
      <c r="M10" s="21">
        <f>Data_L!AD10</f>
        <v>60000</v>
      </c>
      <c r="N10" s="21">
        <f>Data_L!AE10</f>
        <v>-3157.65592717143</v>
      </c>
      <c r="O10" s="21">
        <f>Data_L!AF10</f>
        <v>701356.99217468698</v>
      </c>
      <c r="P10" s="21">
        <f>Data_L!AG10</f>
        <v>60000</v>
      </c>
      <c r="Q10" s="46">
        <f t="shared" si="1"/>
        <v>107128.04043498659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Data_L!E11</f>
        <v>-1.98951966012828E-13</v>
      </c>
      <c r="I11" s="165"/>
      <c r="J11" s="4">
        <v>8</v>
      </c>
      <c r="K11" s="21">
        <f>Data_L!AB11</f>
        <v>787173.42440755304</v>
      </c>
      <c r="L11" s="21">
        <f>Data_L!AC11</f>
        <v>574584.37809447094</v>
      </c>
      <c r="M11" s="21">
        <f>Data_L!AD11</f>
        <v>60000</v>
      </c>
      <c r="N11" s="21">
        <f>Data_L!AE11</f>
        <v>150.30963790847301</v>
      </c>
      <c r="O11" s="21">
        <f>Data_L!AF11</f>
        <v>574717.97159146203</v>
      </c>
      <c r="P11" s="21">
        <f>Data_L!AG11</f>
        <v>60000</v>
      </c>
      <c r="Q11" s="46">
        <f t="shared" si="1"/>
        <v>152605.76245399949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Data_L!E12</f>
        <v>2.69068323177635E-10</v>
      </c>
      <c r="F12" s="8" t="s">
        <v>39</v>
      </c>
      <c r="I12" s="165"/>
      <c r="J12" s="4">
        <v>9</v>
      </c>
      <c r="K12" s="21">
        <f>Data_L!AB12</f>
        <v>0</v>
      </c>
      <c r="L12" s="21">
        <f>Data_L!AC12</f>
        <v>0</v>
      </c>
      <c r="M12" s="21">
        <f>Data_L!AD12</f>
        <v>0</v>
      </c>
      <c r="N12" s="21">
        <f>Data_L!AE12</f>
        <v>0</v>
      </c>
      <c r="O12" s="21">
        <f>Data_L!AF12</f>
        <v>0</v>
      </c>
      <c r="P12" s="21">
        <f>Data_L!AG12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Data_L!E13</f>
        <v>6.0260537300867602E-9</v>
      </c>
      <c r="F13" s="7" t="s">
        <v>40</v>
      </c>
      <c r="G13" s="35">
        <f>D7-G10</f>
        <v>617862.03261600621</v>
      </c>
      <c r="I13" s="165"/>
      <c r="J13" s="4">
        <v>10</v>
      </c>
      <c r="K13" s="21">
        <f>Data_L!AB13</f>
        <v>793820.19123405404</v>
      </c>
      <c r="L13" s="21">
        <f>Data_L!AC13</f>
        <v>659730.06991721899</v>
      </c>
      <c r="M13" s="21">
        <f>Data_L!AD13</f>
        <v>15000</v>
      </c>
      <c r="N13" s="21">
        <f>Data_L!AE13</f>
        <v>-3157.6132161301998</v>
      </c>
      <c r="O13" s="21">
        <f>Data_L!AF13</f>
        <v>656475.79337330395</v>
      </c>
      <c r="P13" s="21">
        <f>Data_L!AG13</f>
        <v>15000</v>
      </c>
      <c r="Q13" s="46">
        <f t="shared" si="1"/>
        <v>119186.78464461991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Data_L!AB14</f>
        <v>715907.85260676697</v>
      </c>
      <c r="L14" s="21">
        <f>Data_L!AC14</f>
        <v>606173.81743406004</v>
      </c>
      <c r="M14" s="21">
        <f>Data_L!AD14</f>
        <v>20000</v>
      </c>
      <c r="N14" s="21">
        <f>Data_L!AE14</f>
        <v>-3460.28600806023</v>
      </c>
      <c r="O14" s="21">
        <f>Data_L!AF14</f>
        <v>602637.44534326403</v>
      </c>
      <c r="P14" s="21">
        <f>Data_L!AG14</f>
        <v>20000</v>
      </c>
      <c r="Q14" s="46">
        <f t="shared" si="1"/>
        <v>89810.121255442733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Data_L!AB15</f>
        <v>253004.28022510701</v>
      </c>
      <c r="L15" s="21">
        <f>Data_L!AC15</f>
        <v>233094.64920493201</v>
      </c>
      <c r="M15" s="21">
        <f>Data_L!AD15</f>
        <v>1000</v>
      </c>
      <c r="N15" s="21">
        <f>Data_L!AE15</f>
        <v>7039.31121225283</v>
      </c>
      <c r="O15" s="21">
        <f>Data_L!AF15</f>
        <v>240071.12659393801</v>
      </c>
      <c r="P15" s="21">
        <f>Data_L!AG15</f>
        <v>2000</v>
      </c>
      <c r="Q15" s="46">
        <f t="shared" si="1"/>
        <v>17972.464843421825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Data_L!AB16</f>
        <v>232195.279945352</v>
      </c>
      <c r="L16" s="21">
        <f>Data_L!AC16</f>
        <v>215409.64920493599</v>
      </c>
      <c r="M16" s="21">
        <f>Data_L!AD16</f>
        <v>1000</v>
      </c>
      <c r="N16" s="21">
        <f>Data_L!AE16</f>
        <v>3142.1572469733501</v>
      </c>
      <c r="O16" s="21">
        <f>Data_L!AF16</f>
        <v>218528.817324815</v>
      </c>
      <c r="P16" s="21">
        <f>Data_L!AG16</f>
        <v>2000</v>
      </c>
      <c r="Q16" s="46">
        <f t="shared" si="1"/>
        <v>14808.619867510337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7813441.6138581019</v>
      </c>
      <c r="I17" s="165"/>
      <c r="J17" s="4">
        <v>14</v>
      </c>
      <c r="K17" s="21">
        <f>Data_L!AB17</f>
        <v>0</v>
      </c>
      <c r="L17" s="21">
        <f>Data_L!AC17</f>
        <v>0</v>
      </c>
      <c r="M17" s="21">
        <f>Data_L!AD17</f>
        <v>0</v>
      </c>
      <c r="N17" s="21">
        <f>Data_L!AE17</f>
        <v>0</v>
      </c>
      <c r="O17" s="21">
        <f>Data_L!AF17</f>
        <v>0</v>
      </c>
      <c r="P17" s="21">
        <f>Data_L!AG17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7176486.3623070773</v>
      </c>
      <c r="F18" s="7" t="s">
        <v>6</v>
      </c>
      <c r="G18" s="10">
        <f>D29</f>
        <v>644.48859520751489</v>
      </c>
      <c r="I18" s="165" t="s">
        <v>3</v>
      </c>
      <c r="J18" s="4">
        <v>1</v>
      </c>
      <c r="K18" s="22">
        <f>Data_L!AB19</f>
        <v>0</v>
      </c>
      <c r="L18" s="22">
        <f>Data_L!AC19</f>
        <v>0</v>
      </c>
      <c r="M18" s="22">
        <f>Data_L!AD19</f>
        <v>0</v>
      </c>
      <c r="N18" s="22">
        <f>Data_L!AE19</f>
        <v>0</v>
      </c>
      <c r="O18" s="22">
        <f>Data_L!AF19</f>
        <v>0</v>
      </c>
      <c r="P18" s="22">
        <f>Data_L!AG19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197094.74109862102</v>
      </c>
      <c r="F19" s="39" t="s">
        <v>7</v>
      </c>
      <c r="G19" s="40">
        <v>0</v>
      </c>
      <c r="I19" s="165"/>
      <c r="J19" s="4">
        <v>2</v>
      </c>
      <c r="K19" s="22">
        <f>Data_L!AB20</f>
        <v>0</v>
      </c>
      <c r="L19" s="22">
        <f>Data_L!AC20</f>
        <v>0</v>
      </c>
      <c r="M19" s="22">
        <f>Data_L!AD20</f>
        <v>0</v>
      </c>
      <c r="N19" s="22">
        <f>Data_L!AE20</f>
        <v>0</v>
      </c>
      <c r="O19" s="22">
        <f>Data_L!AF20</f>
        <v>0</v>
      </c>
      <c r="P19" s="22">
        <f>Data_L!AG20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376722.51002190606</v>
      </c>
      <c r="F20" s="11" t="s">
        <v>9</v>
      </c>
      <c r="G20" s="12">
        <f>D57</f>
        <v>0</v>
      </c>
      <c r="I20" s="165"/>
      <c r="J20" s="4">
        <v>3</v>
      </c>
      <c r="K20" s="22">
        <f>Data_L!AB21</f>
        <v>0</v>
      </c>
      <c r="L20" s="22">
        <f>Data_L!AC21</f>
        <v>0</v>
      </c>
      <c r="M20" s="22">
        <f>Data_L!AD21</f>
        <v>0</v>
      </c>
      <c r="N20" s="22">
        <f>Data_L!AE21</f>
        <v>0</v>
      </c>
      <c r="O20" s="22">
        <f>Data_L!AF21</f>
        <v>0</v>
      </c>
      <c r="P20" s="22">
        <f>Data_L!AG21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63138.000430496904</v>
      </c>
      <c r="F21" s="7" t="s">
        <v>13</v>
      </c>
      <c r="G21" s="10">
        <f>SUM(G17:G20)</f>
        <v>7814086.1024533091</v>
      </c>
      <c r="I21" s="165"/>
      <c r="J21" s="4">
        <v>4</v>
      </c>
      <c r="K21" s="22">
        <f>Data_L!AB22</f>
        <v>0</v>
      </c>
      <c r="L21" s="22">
        <f>Data_L!AC22</f>
        <v>0</v>
      </c>
      <c r="M21" s="22">
        <f>Data_L!AD22</f>
        <v>0</v>
      </c>
      <c r="N21" s="22">
        <f>Data_L!AE22</f>
        <v>0</v>
      </c>
      <c r="O21" s="22">
        <f>Data_L!AF22</f>
        <v>0</v>
      </c>
      <c r="P21" s="22">
        <f>Data_L!AG22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7813441.6138581019</v>
      </c>
      <c r="G22" s="10"/>
      <c r="I22" s="165"/>
      <c r="J22" s="4">
        <v>5</v>
      </c>
      <c r="K22" s="22">
        <f>Data_L!AB23</f>
        <v>0</v>
      </c>
      <c r="L22" s="22">
        <f>Data_L!AC23</f>
        <v>0</v>
      </c>
      <c r="M22" s="22">
        <f>Data_L!AD23</f>
        <v>0</v>
      </c>
      <c r="N22" s="22">
        <f>Data_L!AE23</f>
        <v>0</v>
      </c>
      <c r="O22" s="22">
        <f>Data_L!AF23</f>
        <v>0</v>
      </c>
      <c r="P22" s="22">
        <f>Data_L!AG23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Data_L!AB24</f>
        <v>0</v>
      </c>
      <c r="L23" s="22">
        <f>Data_L!AC24</f>
        <v>0</v>
      </c>
      <c r="M23" s="22">
        <f>Data_L!AD24</f>
        <v>0</v>
      </c>
      <c r="N23" s="22">
        <f>Data_L!AE24</f>
        <v>0</v>
      </c>
      <c r="O23" s="22">
        <f>Data_L!AF24</f>
        <v>0</v>
      </c>
      <c r="P23" s="22">
        <f>Data_L!AG24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7176486.3623070773</v>
      </c>
      <c r="I24" s="165"/>
      <c r="J24" s="4">
        <v>7</v>
      </c>
      <c r="K24" s="22">
        <f>Data_L!AB25</f>
        <v>0</v>
      </c>
      <c r="L24" s="22">
        <f>Data_L!AC25</f>
        <v>0</v>
      </c>
      <c r="M24" s="22">
        <f>Data_L!AD25</f>
        <v>0</v>
      </c>
      <c r="N24" s="22">
        <f>Data_L!AE25</f>
        <v>0</v>
      </c>
      <c r="O24" s="22">
        <f>Data_L!AF25</f>
        <v>0</v>
      </c>
      <c r="P24" s="22">
        <f>Data_L!AG25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636.20164613730776</v>
      </c>
      <c r="F25" s="7" t="s">
        <v>6</v>
      </c>
      <c r="G25" s="10">
        <f>D25</f>
        <v>636.20164613730776</v>
      </c>
      <c r="I25" s="165"/>
      <c r="J25" s="4">
        <v>8</v>
      </c>
      <c r="K25" s="22">
        <f>Data_L!AB26</f>
        <v>0</v>
      </c>
      <c r="L25" s="22">
        <f>Data_L!AC26</f>
        <v>0</v>
      </c>
      <c r="M25" s="22">
        <f>Data_L!AD26</f>
        <v>0</v>
      </c>
      <c r="N25" s="22">
        <f>Data_L!AE26</f>
        <v>0</v>
      </c>
      <c r="O25" s="22">
        <f>Data_L!AF26</f>
        <v>0</v>
      </c>
      <c r="P25" s="22">
        <f>Data_L!AG26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-102.09240304524531</v>
      </c>
      <c r="F26" s="39" t="s">
        <v>7</v>
      </c>
      <c r="G26" s="40">
        <v>0</v>
      </c>
      <c r="I26" s="165"/>
      <c r="J26" s="4">
        <v>9</v>
      </c>
      <c r="K26" s="22">
        <f>Data_L!AB27</f>
        <v>0</v>
      </c>
      <c r="L26" s="22">
        <f>Data_L!AC27</f>
        <v>0</v>
      </c>
      <c r="M26" s="22">
        <f>Data_L!AD27</f>
        <v>0</v>
      </c>
      <c r="N26" s="22">
        <f>Data_L!AE27</f>
        <v>0</v>
      </c>
      <c r="O26" s="22">
        <f>Data_L!AF27</f>
        <v>0</v>
      </c>
      <c r="P26" s="22">
        <f>Data_L!AG27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110.37935220397938</v>
      </c>
      <c r="F27" s="7" t="s">
        <v>0</v>
      </c>
      <c r="G27" s="10">
        <f>D39</f>
        <v>-579000</v>
      </c>
      <c r="I27" s="165"/>
      <c r="J27" s="4">
        <v>10</v>
      </c>
      <c r="K27" s="22">
        <f>Data_L!AB28</f>
        <v>39418.948219723301</v>
      </c>
      <c r="L27" s="22">
        <f>Data_L!AC28</f>
        <v>0</v>
      </c>
      <c r="M27" s="22">
        <f>Data_L!AD28</f>
        <v>0</v>
      </c>
      <c r="N27" s="22">
        <f>Data_L!AE28</f>
        <v>-20.418480609027899</v>
      </c>
      <c r="O27" s="22">
        <f>Data_L!AF28</f>
        <v>0</v>
      </c>
      <c r="P27" s="22">
        <f>Data_L!AG28</f>
        <v>0</v>
      </c>
      <c r="Q27" s="46">
        <f t="shared" si="1"/>
        <v>39398.529739114274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-8.8526870140914308E-8</v>
      </c>
      <c r="F28" s="7" t="s">
        <v>8</v>
      </c>
      <c r="G28" s="10">
        <f>D46</f>
        <v>-5216949.995781526</v>
      </c>
      <c r="I28" s="165"/>
      <c r="J28" s="4">
        <v>11</v>
      </c>
      <c r="K28" s="22">
        <f>Data_L!AB29</f>
        <v>39418.948219723301</v>
      </c>
      <c r="L28" s="22">
        <f>Data_L!AC29</f>
        <v>0</v>
      </c>
      <c r="M28" s="22">
        <f>Data_L!AD29</f>
        <v>0</v>
      </c>
      <c r="N28" s="22">
        <f>Data_L!AE29</f>
        <v>-20.418480609028801</v>
      </c>
      <c r="O28" s="22">
        <f>Data_L!AF29</f>
        <v>0</v>
      </c>
      <c r="P28" s="22">
        <f>Data_L!AG29</f>
        <v>0</v>
      </c>
      <c r="Q28" s="46">
        <f t="shared" si="1"/>
        <v>39398.529739114274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644.48859520751489</v>
      </c>
      <c r="F29" s="11" t="s">
        <v>9</v>
      </c>
      <c r="G29" s="12">
        <f>D53</f>
        <v>0</v>
      </c>
      <c r="I29" s="165"/>
      <c r="J29" s="4">
        <v>12</v>
      </c>
      <c r="K29" s="22">
        <f>Data_L!AB30</f>
        <v>39418.9482197244</v>
      </c>
      <c r="L29" s="22">
        <f>Data_L!AC30</f>
        <v>0</v>
      </c>
      <c r="M29" s="22">
        <f>Data_L!AD30</f>
        <v>0</v>
      </c>
      <c r="N29" s="22">
        <f>Data_L!AE30</f>
        <v>-20.4184806090508</v>
      </c>
      <c r="O29" s="22">
        <f>Data_L!AF30</f>
        <v>0</v>
      </c>
      <c r="P29" s="22">
        <f>Data_L!AG30</f>
        <v>0</v>
      </c>
      <c r="Q29" s="46">
        <f t="shared" si="1"/>
        <v>39398.529739115351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1381172.5681716884</v>
      </c>
      <c r="I30" s="165"/>
      <c r="J30" s="4">
        <v>13</v>
      </c>
      <c r="K30" s="22">
        <f>Data_L!AB31</f>
        <v>39418.9482197248</v>
      </c>
      <c r="L30" s="22">
        <f>Data_L!AC31</f>
        <v>0</v>
      </c>
      <c r="M30" s="22">
        <f>Data_L!AD31</f>
        <v>0</v>
      </c>
      <c r="N30" s="22">
        <f>Data_L!AE31</f>
        <v>-20.418480609063099</v>
      </c>
      <c r="O30" s="22">
        <f>Data_L!AF31</f>
        <v>0</v>
      </c>
      <c r="P30" s="22">
        <f>Data_L!AG31</f>
        <v>0</v>
      </c>
      <c r="Q30" s="46">
        <f t="shared" si="1"/>
        <v>39398.529739115736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Data_L!AB32</f>
        <v>39418.9482197252</v>
      </c>
      <c r="L31" s="22">
        <f>Data_L!AC32</f>
        <v>0</v>
      </c>
      <c r="M31" s="22">
        <f>Data_L!AD32</f>
        <v>0</v>
      </c>
      <c r="N31" s="22">
        <f>Data_L!AE32</f>
        <v>-20.418480609074699</v>
      </c>
      <c r="O31" s="22">
        <f>Data_L!AF32</f>
        <v>0</v>
      </c>
      <c r="P31" s="22">
        <f>Data_L!AG32</f>
        <v>0</v>
      </c>
      <c r="Q31" s="46">
        <f t="shared" si="1"/>
        <v>39398.529739116122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Data_L!AB33</f>
        <v>0</v>
      </c>
      <c r="L32" s="22">
        <f>Data_L!AC33</f>
        <v>0</v>
      </c>
      <c r="M32" s="22">
        <f>Data_L!AD33</f>
        <v>0</v>
      </c>
      <c r="N32" s="22">
        <f>Data_L!AE33</f>
        <v>0</v>
      </c>
      <c r="O32" s="22">
        <f>Data_L!AF33</f>
        <v>0</v>
      </c>
      <c r="P32" s="22">
        <f>Data_L!AG33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197094.74109862102</v>
      </c>
      <c r="I33" s="165" t="s">
        <v>2</v>
      </c>
      <c r="J33" s="4">
        <v>1</v>
      </c>
      <c r="K33" s="23">
        <f>Data_L!AB34</f>
        <v>0</v>
      </c>
      <c r="L33" s="23">
        <f>Data_L!AC34</f>
        <v>0</v>
      </c>
      <c r="M33" s="23">
        <f>Data_L!AD34</f>
        <v>0</v>
      </c>
      <c r="N33" s="23">
        <f>Data_L!AE34</f>
        <v>0</v>
      </c>
      <c r="O33" s="23">
        <f>Data_L!AF34</f>
        <v>0</v>
      </c>
      <c r="P33" s="23">
        <f>Data_L!AG34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-102.09240304524531</v>
      </c>
      <c r="I34" s="165"/>
      <c r="J34" s="4">
        <v>2</v>
      </c>
      <c r="K34" s="23">
        <f>Data_L!AB35</f>
        <v>0</v>
      </c>
      <c r="L34" s="23">
        <f>Data_L!AC35</f>
        <v>0</v>
      </c>
      <c r="M34" s="23">
        <f>Data_L!AD35</f>
        <v>0</v>
      </c>
      <c r="N34" s="23">
        <f>Data_L!AE35</f>
        <v>0</v>
      </c>
      <c r="O34" s="23">
        <f>Data_L!AF35</f>
        <v>0</v>
      </c>
      <c r="P34" s="23">
        <f>Data_L!AG35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Data_L!AB36</f>
        <v>0</v>
      </c>
      <c r="L35" s="23">
        <f>Data_L!AC36</f>
        <v>0</v>
      </c>
      <c r="M35" s="23">
        <f>Data_L!AD36</f>
        <v>0</v>
      </c>
      <c r="N35" s="23">
        <f>Data_L!AE36</f>
        <v>0</v>
      </c>
      <c r="O35" s="23">
        <f>Data_L!AF36</f>
        <v>0</v>
      </c>
      <c r="P35" s="23">
        <f>Data_L!AG36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Data_L!AB37</f>
        <v>0</v>
      </c>
      <c r="L36" s="23">
        <f>Data_L!AC37</f>
        <v>0</v>
      </c>
      <c r="M36" s="23">
        <f>Data_L!AD37</f>
        <v>0</v>
      </c>
      <c r="N36" s="23">
        <f>Data_L!AE37</f>
        <v>0</v>
      </c>
      <c r="O36" s="23">
        <f>Data_L!AF37</f>
        <v>0</v>
      </c>
      <c r="P36" s="23">
        <f>Data_L!AG37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Data_L!AB38</f>
        <v>0</v>
      </c>
      <c r="L37" s="23">
        <f>Data_L!AC38</f>
        <v>0</v>
      </c>
      <c r="M37" s="23">
        <f>Data_L!AD38</f>
        <v>0</v>
      </c>
      <c r="N37" s="23">
        <f>Data_L!AE38</f>
        <v>0</v>
      </c>
      <c r="O37" s="23">
        <f>Data_L!AF38</f>
        <v>0</v>
      </c>
      <c r="P37" s="23">
        <f>Data_L!AG38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Data_L!AB39</f>
        <v>0</v>
      </c>
      <c r="L38" s="23">
        <f>Data_L!AC39</f>
        <v>0</v>
      </c>
      <c r="M38" s="23">
        <f>Data_L!AD39</f>
        <v>0</v>
      </c>
      <c r="N38" s="23">
        <f>Data_L!AE39</f>
        <v>0</v>
      </c>
      <c r="O38" s="23">
        <f>Data_L!AF39</f>
        <v>0</v>
      </c>
      <c r="P38" s="23">
        <f>Data_L!AG39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-579000</v>
      </c>
      <c r="F39" s="7" t="s">
        <v>13</v>
      </c>
      <c r="G39" s="10">
        <f>SUM(G33:G38)</f>
        <v>196992.64869557577</v>
      </c>
      <c r="I39" s="165"/>
      <c r="J39" s="4">
        <v>7</v>
      </c>
      <c r="K39" s="23">
        <f>Data_L!AB40</f>
        <v>0</v>
      </c>
      <c r="L39" s="23">
        <f>Data_L!AC40</f>
        <v>0</v>
      </c>
      <c r="M39" s="23">
        <f>Data_L!AD40</f>
        <v>0</v>
      </c>
      <c r="N39" s="23">
        <f>Data_L!AE40</f>
        <v>0</v>
      </c>
      <c r="O39" s="23">
        <f>Data_L!AF40</f>
        <v>0</v>
      </c>
      <c r="P39" s="23">
        <f>Data_L!AG40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Data_L!AB41</f>
        <v>0</v>
      </c>
      <c r="L40" s="23">
        <f>Data_L!AC41</f>
        <v>0</v>
      </c>
      <c r="M40" s="23">
        <f>Data_L!AD41</f>
        <v>0</v>
      </c>
      <c r="N40" s="23">
        <f>Data_L!AE41</f>
        <v>0</v>
      </c>
      <c r="O40" s="23">
        <f>Data_L!AF41</f>
        <v>0</v>
      </c>
      <c r="P40" s="23">
        <f>Data_L!AG41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Data_L!AB42</f>
        <v>0</v>
      </c>
      <c r="L41" s="23">
        <f>Data_L!AC42</f>
        <v>0</v>
      </c>
      <c r="M41" s="23">
        <f>Data_L!AD42</f>
        <v>0</v>
      </c>
      <c r="N41" s="23">
        <f>Data_L!AE42</f>
        <v>0</v>
      </c>
      <c r="O41" s="23">
        <f>Data_L!AF42</f>
        <v>0</v>
      </c>
      <c r="P41" s="23">
        <f>Data_L!AG42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376722.51002190606</v>
      </c>
      <c r="I42" s="165"/>
      <c r="J42" s="4">
        <v>10</v>
      </c>
      <c r="K42" s="23">
        <f>Data_L!AB43</f>
        <v>75344.502004378504</v>
      </c>
      <c r="L42" s="23">
        <f>Data_L!AC43</f>
        <v>0</v>
      </c>
      <c r="M42" s="23">
        <f>Data_L!AD43</f>
        <v>0</v>
      </c>
      <c r="N42" s="23">
        <f>Data_L!AE43</f>
        <v>22.075870440799299</v>
      </c>
      <c r="O42" s="23">
        <f>Data_L!AF43</f>
        <v>0</v>
      </c>
      <c r="P42" s="23">
        <f>Data_L!AG43</f>
        <v>0</v>
      </c>
      <c r="Q42" s="46">
        <f t="shared" si="1"/>
        <v>75366.577874819297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-579000</v>
      </c>
      <c r="F43" s="7" t="s">
        <v>6</v>
      </c>
      <c r="G43" s="10">
        <f>D27</f>
        <v>110.37935220397938</v>
      </c>
      <c r="I43" s="165"/>
      <c r="J43" s="4">
        <v>11</v>
      </c>
      <c r="K43" s="23">
        <f>Data_L!AB44</f>
        <v>75344.502004378606</v>
      </c>
      <c r="L43" s="23">
        <f>Data_L!AC44</f>
        <v>0</v>
      </c>
      <c r="M43" s="23">
        <f>Data_L!AD44</f>
        <v>0</v>
      </c>
      <c r="N43" s="23">
        <f>Data_L!AE44</f>
        <v>22.075870440799601</v>
      </c>
      <c r="O43" s="23">
        <f>Data_L!AF44</f>
        <v>0</v>
      </c>
      <c r="P43" s="23">
        <f>Data_L!AG44</f>
        <v>0</v>
      </c>
      <c r="Q43" s="46">
        <f t="shared" si="1"/>
        <v>75366.577874819399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Data_L!AB45</f>
        <v>75344.502004381997</v>
      </c>
      <c r="L44" s="23">
        <f>Data_L!AC45</f>
        <v>0</v>
      </c>
      <c r="M44" s="23">
        <f>Data_L!AD45</f>
        <v>0</v>
      </c>
      <c r="N44" s="23">
        <f>Data_L!AE45</f>
        <v>22.075870440793501</v>
      </c>
      <c r="O44" s="23">
        <f>Data_L!AF45</f>
        <v>0</v>
      </c>
      <c r="P44" s="23">
        <f>Data_L!AG45</f>
        <v>0</v>
      </c>
      <c r="Q44" s="46">
        <f t="shared" si="1"/>
        <v>75366.577874822789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Data_L!AB46</f>
        <v>75344.502004382899</v>
      </c>
      <c r="L45" s="23">
        <f>Data_L!AC46</f>
        <v>0</v>
      </c>
      <c r="M45" s="23">
        <f>Data_L!AD46</f>
        <v>0</v>
      </c>
      <c r="N45" s="23">
        <f>Data_L!AE46</f>
        <v>22.075870440793398</v>
      </c>
      <c r="O45" s="23">
        <f>Data_L!AF46</f>
        <v>0</v>
      </c>
      <c r="P45" s="23">
        <f>Data_L!AG46</f>
        <v>0</v>
      </c>
      <c r="Q45" s="46">
        <f t="shared" si="1"/>
        <v>75366.577874823692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-5216949.995781526</v>
      </c>
      <c r="F46" s="7" t="s">
        <v>8</v>
      </c>
      <c r="G46" s="10">
        <f>D48</f>
        <v>0</v>
      </c>
      <c r="I46" s="165"/>
      <c r="J46" s="4">
        <v>14</v>
      </c>
      <c r="K46" s="23">
        <f>Data_L!AB47</f>
        <v>75344.502004384005</v>
      </c>
      <c r="L46" s="23">
        <f>Data_L!AC47</f>
        <v>0</v>
      </c>
      <c r="M46" s="23">
        <f>Data_L!AD47</f>
        <v>0</v>
      </c>
      <c r="N46" s="23">
        <f>Data_L!AE47</f>
        <v>22.075870440793601</v>
      </c>
      <c r="O46" s="23">
        <f>Data_L!AF47</f>
        <v>0</v>
      </c>
      <c r="P46" s="23">
        <f>Data_L!AG47</f>
        <v>0</v>
      </c>
      <c r="Q46" s="46">
        <f t="shared" si="1"/>
        <v>75366.577874824798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Data_L!AB48</f>
        <v>0</v>
      </c>
      <c r="L47" s="23">
        <f>Data_L!AC48</f>
        <v>0</v>
      </c>
      <c r="M47" s="23">
        <f>Data_L!AD48</f>
        <v>0</v>
      </c>
      <c r="N47" s="23">
        <f>Data_L!AE48</f>
        <v>0</v>
      </c>
      <c r="O47" s="23">
        <f>Data_L!AF48</f>
        <v>0</v>
      </c>
      <c r="P47" s="23">
        <f>Data_L!AG48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376832.88937411003</v>
      </c>
      <c r="I48" s="165" t="s">
        <v>1</v>
      </c>
      <c r="J48" s="4">
        <v>1</v>
      </c>
      <c r="K48" s="24">
        <f>Data_L!AB49</f>
        <v>0</v>
      </c>
      <c r="L48" s="24">
        <f>Data_L!AC49</f>
        <v>0</v>
      </c>
      <c r="M48" s="24">
        <f>Data_L!AD49</f>
        <v>0</v>
      </c>
      <c r="N48" s="24">
        <f>Data_L!AE49</f>
        <v>0</v>
      </c>
      <c r="O48" s="24">
        <f>Data_L!AF49</f>
        <v>0</v>
      </c>
      <c r="P48" s="24">
        <f>Data_L!AG49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Data_L!AB50</f>
        <v>0</v>
      </c>
      <c r="L49" s="24">
        <f>Data_L!AC50</f>
        <v>0</v>
      </c>
      <c r="M49" s="24">
        <f>Data_L!AD50</f>
        <v>0</v>
      </c>
      <c r="N49" s="24">
        <f>Data_L!AE50</f>
        <v>0</v>
      </c>
      <c r="O49" s="24">
        <f>Data_L!AF50</f>
        <v>0</v>
      </c>
      <c r="P49" s="24">
        <f>Data_L!AG50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-5216949.995781526</v>
      </c>
      <c r="F50" s="8" t="s">
        <v>18</v>
      </c>
      <c r="I50" s="165"/>
      <c r="J50" s="4">
        <v>3</v>
      </c>
      <c r="K50" s="24">
        <f>Data_L!AB51</f>
        <v>0</v>
      </c>
      <c r="L50" s="24">
        <f>Data_L!AC51</f>
        <v>0</v>
      </c>
      <c r="M50" s="24">
        <f>Data_L!AD51</f>
        <v>0</v>
      </c>
      <c r="N50" s="24">
        <f>Data_L!AE51</f>
        <v>0</v>
      </c>
      <c r="O50" s="24">
        <f>Data_L!AF51</f>
        <v>0</v>
      </c>
      <c r="P50" s="24">
        <f>Data_L!AG51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63138.000430496904</v>
      </c>
      <c r="I51" s="165"/>
      <c r="J51" s="4">
        <v>4</v>
      </c>
      <c r="K51" s="24">
        <f>Data_L!AB52</f>
        <v>0</v>
      </c>
      <c r="L51" s="24">
        <f>Data_L!AC52</f>
        <v>0</v>
      </c>
      <c r="M51" s="24">
        <f>Data_L!AD52</f>
        <v>0</v>
      </c>
      <c r="N51" s="24">
        <f>Data_L!AE52</f>
        <v>0</v>
      </c>
      <c r="O51" s="24">
        <f>Data_L!AF52</f>
        <v>0</v>
      </c>
      <c r="P51" s="24">
        <f>Data_L!AG52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-8.8526870140914308E-8</v>
      </c>
      <c r="I52" s="165"/>
      <c r="J52" s="4">
        <v>5</v>
      </c>
      <c r="K52" s="24">
        <f>Data_L!AB53</f>
        <v>0</v>
      </c>
      <c r="L52" s="24">
        <f>Data_L!AC53</f>
        <v>0</v>
      </c>
      <c r="M52" s="24">
        <f>Data_L!AD53</f>
        <v>0</v>
      </c>
      <c r="N52" s="24">
        <f>Data_L!AE53</f>
        <v>0</v>
      </c>
      <c r="O52" s="24">
        <f>Data_L!AF53</f>
        <v>0</v>
      </c>
      <c r="P52" s="24">
        <f>Data_L!AG53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0</v>
      </c>
      <c r="F53" s="7" t="s">
        <v>7</v>
      </c>
      <c r="G53" s="10">
        <f>D35</f>
        <v>0</v>
      </c>
      <c r="I53" s="165"/>
      <c r="J53" s="4">
        <v>6</v>
      </c>
      <c r="K53" s="24">
        <f>Data_L!AB54</f>
        <v>0</v>
      </c>
      <c r="L53" s="24">
        <f>Data_L!AC54</f>
        <v>0</v>
      </c>
      <c r="M53" s="24">
        <f>Data_L!AD54</f>
        <v>0</v>
      </c>
      <c r="N53" s="24">
        <f>Data_L!AE54</f>
        <v>0</v>
      </c>
      <c r="O53" s="24">
        <f>Data_L!AF54</f>
        <v>0</v>
      </c>
      <c r="P53" s="24">
        <f>Data_L!AG54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Data_L!AB55</f>
        <v>0</v>
      </c>
      <c r="L54" s="24">
        <f>Data_L!AC55</f>
        <v>0</v>
      </c>
      <c r="M54" s="24">
        <f>Data_L!AD55</f>
        <v>0</v>
      </c>
      <c r="N54" s="24">
        <f>Data_L!AE55</f>
        <v>0</v>
      </c>
      <c r="O54" s="24">
        <f>Data_L!AF55</f>
        <v>0</v>
      </c>
      <c r="P54" s="24">
        <f>Data_L!AG55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Data_L!AB56</f>
        <v>0</v>
      </c>
      <c r="L55" s="24">
        <f>Data_L!AC56</f>
        <v>0</v>
      </c>
      <c r="M55" s="24">
        <f>Data_L!AD56</f>
        <v>0</v>
      </c>
      <c r="N55" s="24">
        <f>Data_L!AE56</f>
        <v>0</v>
      </c>
      <c r="O55" s="24">
        <f>Data_L!AF56</f>
        <v>0</v>
      </c>
      <c r="P55" s="24">
        <f>Data_L!AG56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Data_L!AB57</f>
        <v>0</v>
      </c>
      <c r="L56" s="24">
        <f>Data_L!AC57</f>
        <v>0</v>
      </c>
      <c r="M56" s="24">
        <f>Data_L!AD57</f>
        <v>0</v>
      </c>
      <c r="N56" s="24">
        <f>Data_L!AE57</f>
        <v>0</v>
      </c>
      <c r="O56" s="24">
        <f>Data_L!AF57</f>
        <v>0</v>
      </c>
      <c r="P56" s="24">
        <f>Data_L!AG57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0</v>
      </c>
      <c r="F57" s="7" t="s">
        <v>13</v>
      </c>
      <c r="G57" s="10">
        <f>SUM(G51:G56)</f>
        <v>63138.000430408378</v>
      </c>
      <c r="I57" s="165"/>
      <c r="J57" s="4">
        <v>10</v>
      </c>
      <c r="K57" s="24">
        <f>Data_L!AB58</f>
        <v>12627.600086099001</v>
      </c>
      <c r="L57" s="24">
        <f>Data_L!AC58</f>
        <v>0</v>
      </c>
      <c r="M57" s="24">
        <f>Data_L!AD58</f>
        <v>0</v>
      </c>
      <c r="N57" s="24">
        <f>Data_L!AE58</f>
        <v>-1.7654654047082601E-8</v>
      </c>
      <c r="O57" s="24">
        <f>Data_L!AF58</f>
        <v>0</v>
      </c>
      <c r="P57" s="24">
        <f>Data_L!AG58</f>
        <v>0</v>
      </c>
      <c r="Q57" s="46">
        <f t="shared" si="1"/>
        <v>12627.600086081346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Data_L!AB59</f>
        <v>12627.600086099001</v>
      </c>
      <c r="L58" s="24">
        <f>Data_L!AC59</f>
        <v>0</v>
      </c>
      <c r="M58" s="24">
        <f>Data_L!AD59</f>
        <v>0</v>
      </c>
      <c r="N58" s="24">
        <f>Data_L!AE59</f>
        <v>-1.7952721361529999E-8</v>
      </c>
      <c r="O58" s="24">
        <f>Data_L!AF59</f>
        <v>0</v>
      </c>
      <c r="P58" s="24">
        <f>Data_L!AG59</f>
        <v>0</v>
      </c>
      <c r="Q58" s="46">
        <f t="shared" si="1"/>
        <v>12627.600086081047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Data_L!AB60</f>
        <v>12627.600086099499</v>
      </c>
      <c r="L59" s="24">
        <f>Data_L!AC60</f>
        <v>0</v>
      </c>
      <c r="M59" s="24">
        <f>Data_L!AD60</f>
        <v>0</v>
      </c>
      <c r="N59" s="24">
        <f>Data_L!AE60</f>
        <v>-1.7636813771066901E-8</v>
      </c>
      <c r="O59" s="24">
        <f>Data_L!AF60</f>
        <v>0</v>
      </c>
      <c r="P59" s="24">
        <f>Data_L!AG60</f>
        <v>0</v>
      </c>
      <c r="Q59" s="46">
        <f t="shared" si="1"/>
        <v>12627.600086081862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Data_L!AB61</f>
        <v>12627.600086099599</v>
      </c>
      <c r="L60" s="24">
        <f>Data_L!AC61</f>
        <v>0</v>
      </c>
      <c r="M60" s="24">
        <f>Data_L!AD61</f>
        <v>0</v>
      </c>
      <c r="N60" s="24">
        <f>Data_L!AE61</f>
        <v>-1.7640115291275901E-8</v>
      </c>
      <c r="O60" s="24">
        <f>Data_L!AF61</f>
        <v>0</v>
      </c>
      <c r="P60" s="24">
        <f>Data_L!AG61</f>
        <v>0</v>
      </c>
      <c r="Q60" s="46">
        <f t="shared" si="1"/>
        <v>12627.600086081959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Data_L!AB62</f>
        <v>12627.600086099799</v>
      </c>
      <c r="L61" s="24">
        <f>Data_L!AC62</f>
        <v>0</v>
      </c>
      <c r="M61" s="24">
        <f>Data_L!AD62</f>
        <v>0</v>
      </c>
      <c r="N61" s="24">
        <f>Data_L!AE62</f>
        <v>-1.7642565669958901E-8</v>
      </c>
      <c r="O61" s="24">
        <f>Data_L!AF62</f>
        <v>0</v>
      </c>
      <c r="P61" s="24">
        <f>Data_L!AG62</f>
        <v>0</v>
      </c>
      <c r="Q61" s="46">
        <f t="shared" si="1"/>
        <v>12627.600086082157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Data_L!AB63</f>
        <v>0</v>
      </c>
      <c r="L62" s="24">
        <f>Data_L!AC63</f>
        <v>0</v>
      </c>
      <c r="M62" s="24">
        <f>Data_L!AD63</f>
        <v>0</v>
      </c>
      <c r="N62" s="24">
        <f>Data_L!AE63</f>
        <v>0</v>
      </c>
      <c r="O62" s="24">
        <f>Data_L!AF63</f>
        <v>0</v>
      </c>
      <c r="P62" s="24">
        <f>Data_L!AG63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9A80-39E0-442E-A6C0-2562F810940D}">
  <sheetPr>
    <tabColor theme="9" tint="0.39997558519241921"/>
  </sheetPr>
  <dimension ref="A1:AN239"/>
  <sheetViews>
    <sheetView workbookViewId="0">
      <selection activeCell="S6" sqref="S6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Data_H!E3</f>
        <v>0</v>
      </c>
      <c r="F3" s="7" t="s">
        <v>0</v>
      </c>
      <c r="G3" s="10">
        <f>-D43</f>
        <v>0</v>
      </c>
      <c r="I3" s="166"/>
      <c r="J3" s="166"/>
      <c r="K3" s="5">
        <f t="shared" ref="K3:R3" si="0">SUM(K4:K62)</f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45">
        <f t="shared" si="0"/>
        <v>0</v>
      </c>
      <c r="R3" s="45">
        <f t="shared" si="0"/>
        <v>0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Data_H!E4</f>
        <v>0</v>
      </c>
      <c r="F4" s="11" t="s">
        <v>8</v>
      </c>
      <c r="G4" s="12">
        <f>-D50</f>
        <v>0</v>
      </c>
      <c r="I4" s="165" t="s">
        <v>4</v>
      </c>
      <c r="J4" s="4">
        <v>1</v>
      </c>
      <c r="K4" s="21">
        <f>Data_H!AB4</f>
        <v>0</v>
      </c>
      <c r="L4" s="21">
        <f>Data_H!AC4</f>
        <v>0</v>
      </c>
      <c r="M4" s="21">
        <f>Data_H!AD4</f>
        <v>0</v>
      </c>
      <c r="N4" s="21">
        <f>Data_H!AE4</f>
        <v>0</v>
      </c>
      <c r="O4" s="21">
        <f>Data_H!AF4</f>
        <v>0</v>
      </c>
      <c r="P4" s="21">
        <f>Data_H!AG4</f>
        <v>0</v>
      </c>
      <c r="Q4" s="46">
        <f>K4+N4-O4-P4</f>
        <v>0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Data_H!E5</f>
        <v>0</v>
      </c>
      <c r="F5" s="7" t="s">
        <v>13</v>
      </c>
      <c r="G5" s="10">
        <f>SUM(G3:G4)</f>
        <v>0</v>
      </c>
      <c r="I5" s="165"/>
      <c r="J5" s="4">
        <v>2</v>
      </c>
      <c r="K5" s="21">
        <f>Data_H!AB5</f>
        <v>0</v>
      </c>
      <c r="L5" s="21">
        <f>Data_H!AC5</f>
        <v>0</v>
      </c>
      <c r="M5" s="21">
        <f>Data_H!AD5</f>
        <v>0</v>
      </c>
      <c r="N5" s="21">
        <f>Data_H!AE5</f>
        <v>0</v>
      </c>
      <c r="O5" s="21">
        <f>Data_H!AF5</f>
        <v>0</v>
      </c>
      <c r="P5" s="21">
        <f>Data_H!AG5</f>
        <v>0</v>
      </c>
      <c r="Q5" s="46">
        <f t="shared" ref="Q5:Q62" si="1">K5+N5-O5-P5</f>
        <v>0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Data_H!E6</f>
        <v>0</v>
      </c>
      <c r="I6" s="165"/>
      <c r="J6" s="4">
        <v>3</v>
      </c>
      <c r="K6" s="21">
        <f>Data_H!AB6</f>
        <v>0</v>
      </c>
      <c r="L6" s="21">
        <f>Data_H!AC6</f>
        <v>0</v>
      </c>
      <c r="M6" s="21">
        <f>Data_H!AD6</f>
        <v>0</v>
      </c>
      <c r="N6" s="21">
        <f>Data_H!AE6</f>
        <v>0</v>
      </c>
      <c r="O6" s="21">
        <f>Data_H!AF6</f>
        <v>0</v>
      </c>
      <c r="P6" s="21">
        <f>Data_H!AG6</f>
        <v>0</v>
      </c>
      <c r="Q6" s="46">
        <f t="shared" si="1"/>
        <v>0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Data_H!E7</f>
        <v>0</v>
      </c>
      <c r="F7" s="8" t="s">
        <v>20</v>
      </c>
      <c r="I7" s="165"/>
      <c r="J7" s="4">
        <v>4</v>
      </c>
      <c r="K7" s="21">
        <f>Data_H!AB7</f>
        <v>0</v>
      </c>
      <c r="L7" s="21">
        <f>Data_H!AC7</f>
        <v>0</v>
      </c>
      <c r="M7" s="21">
        <f>Data_H!AD7</f>
        <v>0</v>
      </c>
      <c r="N7" s="21">
        <f>Data_H!AE7</f>
        <v>0</v>
      </c>
      <c r="O7" s="21">
        <f>Data_H!AF7</f>
        <v>0</v>
      </c>
      <c r="P7" s="21">
        <f>Data_H!AG7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Data_H!E8</f>
        <v>0</v>
      </c>
      <c r="F8" s="7" t="s">
        <v>0</v>
      </c>
      <c r="G8" s="10">
        <f>M3</f>
        <v>0</v>
      </c>
      <c r="I8" s="165"/>
      <c r="J8" s="4">
        <v>5</v>
      </c>
      <c r="K8" s="21">
        <f>Data_H!AB8</f>
        <v>0</v>
      </c>
      <c r="L8" s="21">
        <f>Data_H!AC8</f>
        <v>0</v>
      </c>
      <c r="M8" s="21">
        <f>Data_H!AD8</f>
        <v>0</v>
      </c>
      <c r="N8" s="21">
        <f>Data_H!AE8</f>
        <v>0</v>
      </c>
      <c r="O8" s="21">
        <f>Data_H!AF8</f>
        <v>0</v>
      </c>
      <c r="P8" s="21">
        <f>Data_H!AG8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Data_H!E9</f>
        <v>0</v>
      </c>
      <c r="F9" s="11" t="s">
        <v>8</v>
      </c>
      <c r="G9" s="12">
        <f>L3</f>
        <v>0</v>
      </c>
      <c r="I9" s="165"/>
      <c r="J9" s="4">
        <v>6</v>
      </c>
      <c r="K9" s="21">
        <f>Data_H!AB9</f>
        <v>0</v>
      </c>
      <c r="L9" s="21">
        <f>Data_H!AC9</f>
        <v>0</v>
      </c>
      <c r="M9" s="21">
        <f>Data_H!AD9</f>
        <v>0</v>
      </c>
      <c r="N9" s="21">
        <f>Data_H!AE9</f>
        <v>0</v>
      </c>
      <c r="O9" s="21">
        <f>Data_H!AF9</f>
        <v>0</v>
      </c>
      <c r="P9" s="21">
        <f>Data_H!AG9</f>
        <v>0</v>
      </c>
      <c r="Q9" s="46">
        <f t="shared" si="1"/>
        <v>0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Data_H!E10</f>
        <v>0</v>
      </c>
      <c r="F10" s="7" t="s">
        <v>13</v>
      </c>
      <c r="G10" s="10">
        <f>SUM(G8:G9)</f>
        <v>0</v>
      </c>
      <c r="I10" s="165"/>
      <c r="J10" s="4">
        <v>7</v>
      </c>
      <c r="K10" s="21">
        <f>Data_H!AB10</f>
        <v>0</v>
      </c>
      <c r="L10" s="21">
        <f>Data_H!AC10</f>
        <v>0</v>
      </c>
      <c r="M10" s="21">
        <f>Data_H!AD10</f>
        <v>0</v>
      </c>
      <c r="N10" s="21">
        <f>Data_H!AE10</f>
        <v>0</v>
      </c>
      <c r="O10" s="21">
        <f>Data_H!AF10</f>
        <v>0</v>
      </c>
      <c r="P10" s="21">
        <f>Data_H!AG10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Data_H!E11</f>
        <v>0</v>
      </c>
      <c r="I11" s="165"/>
      <c r="J11" s="4">
        <v>8</v>
      </c>
      <c r="K11" s="21">
        <f>Data_H!AB11</f>
        <v>0</v>
      </c>
      <c r="L11" s="21">
        <f>Data_H!AC11</f>
        <v>0</v>
      </c>
      <c r="M11" s="21">
        <f>Data_H!AD11</f>
        <v>0</v>
      </c>
      <c r="N11" s="21">
        <f>Data_H!AE11</f>
        <v>0</v>
      </c>
      <c r="O11" s="21">
        <f>Data_H!AF11</f>
        <v>0</v>
      </c>
      <c r="P11" s="21">
        <f>Data_H!AG11</f>
        <v>0</v>
      </c>
      <c r="Q11" s="46">
        <f t="shared" si="1"/>
        <v>0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Data_H!E12</f>
        <v>0</v>
      </c>
      <c r="F12" s="8" t="s">
        <v>39</v>
      </c>
      <c r="I12" s="165"/>
      <c r="J12" s="4">
        <v>9</v>
      </c>
      <c r="K12" s="21">
        <f>Data_H!AB12</f>
        <v>0</v>
      </c>
      <c r="L12" s="21">
        <f>Data_H!AC12</f>
        <v>0</v>
      </c>
      <c r="M12" s="21">
        <f>Data_H!AD12</f>
        <v>0</v>
      </c>
      <c r="N12" s="21">
        <f>Data_H!AE12</f>
        <v>0</v>
      </c>
      <c r="O12" s="21">
        <f>Data_H!AF12</f>
        <v>0</v>
      </c>
      <c r="P12" s="21">
        <f>Data_H!AG12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Data_H!E13</f>
        <v>0</v>
      </c>
      <c r="F13" s="7" t="s">
        <v>40</v>
      </c>
      <c r="G13" s="35">
        <f>D7-G10</f>
        <v>0</v>
      </c>
      <c r="I13" s="165"/>
      <c r="J13" s="4">
        <v>10</v>
      </c>
      <c r="K13" s="21">
        <f>Data_H!AB13</f>
        <v>0</v>
      </c>
      <c r="L13" s="21">
        <f>Data_H!AC13</f>
        <v>0</v>
      </c>
      <c r="M13" s="21">
        <f>Data_H!AD13</f>
        <v>0</v>
      </c>
      <c r="N13" s="21">
        <f>Data_H!AE13</f>
        <v>0</v>
      </c>
      <c r="O13" s="21">
        <f>Data_H!AF13</f>
        <v>0</v>
      </c>
      <c r="P13" s="21">
        <f>Data_H!AG13</f>
        <v>0</v>
      </c>
      <c r="Q13" s="46">
        <f t="shared" si="1"/>
        <v>0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Data_H!AB14</f>
        <v>0</v>
      </c>
      <c r="L14" s="21">
        <f>Data_H!AC14</f>
        <v>0</v>
      </c>
      <c r="M14" s="21">
        <f>Data_H!AD14</f>
        <v>0</v>
      </c>
      <c r="N14" s="21">
        <f>Data_H!AE14</f>
        <v>0</v>
      </c>
      <c r="O14" s="21">
        <f>Data_H!AF14</f>
        <v>0</v>
      </c>
      <c r="P14" s="21">
        <f>Data_H!AG14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Data_H!AB15</f>
        <v>0</v>
      </c>
      <c r="L15" s="21">
        <f>Data_H!AC15</f>
        <v>0</v>
      </c>
      <c r="M15" s="21">
        <f>Data_H!AD15</f>
        <v>0</v>
      </c>
      <c r="N15" s="21">
        <f>Data_H!AE15</f>
        <v>0</v>
      </c>
      <c r="O15" s="21">
        <f>Data_H!AF15</f>
        <v>0</v>
      </c>
      <c r="P15" s="21">
        <f>Data_H!AG15</f>
        <v>0</v>
      </c>
      <c r="Q15" s="46">
        <f t="shared" si="1"/>
        <v>0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Data_H!AB16</f>
        <v>0</v>
      </c>
      <c r="L16" s="21">
        <f>Data_H!AC16</f>
        <v>0</v>
      </c>
      <c r="M16" s="21">
        <f>Data_H!AD16</f>
        <v>0</v>
      </c>
      <c r="N16" s="21">
        <f>Data_H!AE16</f>
        <v>0</v>
      </c>
      <c r="O16" s="21">
        <f>Data_H!AF16</f>
        <v>0</v>
      </c>
      <c r="P16" s="21">
        <f>Data_H!AG16</f>
        <v>0</v>
      </c>
      <c r="Q16" s="46">
        <f t="shared" si="1"/>
        <v>0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0</v>
      </c>
      <c r="I17" s="165"/>
      <c r="J17" s="4">
        <v>14</v>
      </c>
      <c r="K17" s="21">
        <f>Data_H!AB17</f>
        <v>0</v>
      </c>
      <c r="L17" s="21">
        <f>Data_H!AC17</f>
        <v>0</v>
      </c>
      <c r="M17" s="21">
        <f>Data_H!AD17</f>
        <v>0</v>
      </c>
      <c r="N17" s="21">
        <f>Data_H!AE17</f>
        <v>0</v>
      </c>
      <c r="O17" s="21">
        <f>Data_H!AF17</f>
        <v>0</v>
      </c>
      <c r="P17" s="21">
        <f>Data_H!AG17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0</v>
      </c>
      <c r="F18" s="7" t="s">
        <v>6</v>
      </c>
      <c r="G18" s="10">
        <f>D29</f>
        <v>0</v>
      </c>
      <c r="I18" s="165" t="s">
        <v>3</v>
      </c>
      <c r="J18" s="4">
        <v>1</v>
      </c>
      <c r="K18" s="22">
        <f>Data_H!AB19</f>
        <v>0</v>
      </c>
      <c r="L18" s="22">
        <f>Data_H!AC19</f>
        <v>0</v>
      </c>
      <c r="M18" s="22">
        <f>Data_H!AD19</f>
        <v>0</v>
      </c>
      <c r="N18" s="22">
        <f>Data_H!AE19</f>
        <v>0</v>
      </c>
      <c r="O18" s="22">
        <f>Data_H!AF19</f>
        <v>0</v>
      </c>
      <c r="P18" s="22">
        <f>Data_H!AG19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0</v>
      </c>
      <c r="F19" s="39" t="s">
        <v>7</v>
      </c>
      <c r="G19" s="40">
        <v>0</v>
      </c>
      <c r="I19" s="165"/>
      <c r="J19" s="4">
        <v>2</v>
      </c>
      <c r="K19" s="22">
        <f>Data_H!AB20</f>
        <v>0</v>
      </c>
      <c r="L19" s="22">
        <f>Data_H!AC20</f>
        <v>0</v>
      </c>
      <c r="M19" s="22">
        <f>Data_H!AD20</f>
        <v>0</v>
      </c>
      <c r="N19" s="22">
        <f>Data_H!AE20</f>
        <v>0</v>
      </c>
      <c r="O19" s="22">
        <f>Data_H!AF20</f>
        <v>0</v>
      </c>
      <c r="P19" s="22">
        <f>Data_H!AG20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0</v>
      </c>
      <c r="F20" s="11" t="s">
        <v>9</v>
      </c>
      <c r="G20" s="12">
        <f>D57</f>
        <v>0</v>
      </c>
      <c r="I20" s="165"/>
      <c r="J20" s="4">
        <v>3</v>
      </c>
      <c r="K20" s="22">
        <f>Data_H!AB21</f>
        <v>0</v>
      </c>
      <c r="L20" s="22">
        <f>Data_H!AC21</f>
        <v>0</v>
      </c>
      <c r="M20" s="22">
        <f>Data_H!AD21</f>
        <v>0</v>
      </c>
      <c r="N20" s="22">
        <f>Data_H!AE21</f>
        <v>0</v>
      </c>
      <c r="O20" s="22">
        <f>Data_H!AF21</f>
        <v>0</v>
      </c>
      <c r="P20" s="22">
        <f>Data_H!AG21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0</v>
      </c>
      <c r="F21" s="7" t="s">
        <v>13</v>
      </c>
      <c r="G21" s="10">
        <f>SUM(G17:G20)</f>
        <v>0</v>
      </c>
      <c r="I21" s="165"/>
      <c r="J21" s="4">
        <v>4</v>
      </c>
      <c r="K21" s="22">
        <f>Data_H!AB22</f>
        <v>0</v>
      </c>
      <c r="L21" s="22">
        <f>Data_H!AC22</f>
        <v>0</v>
      </c>
      <c r="M21" s="22">
        <f>Data_H!AD22</f>
        <v>0</v>
      </c>
      <c r="N21" s="22">
        <f>Data_H!AE22</f>
        <v>0</v>
      </c>
      <c r="O21" s="22">
        <f>Data_H!AF22</f>
        <v>0</v>
      </c>
      <c r="P21" s="22">
        <f>Data_H!AG22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0</v>
      </c>
      <c r="G22" s="10"/>
      <c r="I22" s="165"/>
      <c r="J22" s="4">
        <v>5</v>
      </c>
      <c r="K22" s="22">
        <f>Data_H!AB23</f>
        <v>0</v>
      </c>
      <c r="L22" s="22">
        <f>Data_H!AC23</f>
        <v>0</v>
      </c>
      <c r="M22" s="22">
        <f>Data_H!AD23</f>
        <v>0</v>
      </c>
      <c r="N22" s="22">
        <f>Data_H!AE23</f>
        <v>0</v>
      </c>
      <c r="O22" s="22">
        <f>Data_H!AF23</f>
        <v>0</v>
      </c>
      <c r="P22" s="22">
        <f>Data_H!AG23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Data_H!AB24</f>
        <v>0</v>
      </c>
      <c r="L23" s="22">
        <f>Data_H!AC24</f>
        <v>0</v>
      </c>
      <c r="M23" s="22">
        <f>Data_H!AD24</f>
        <v>0</v>
      </c>
      <c r="N23" s="22">
        <f>Data_H!AE24</f>
        <v>0</v>
      </c>
      <c r="O23" s="22">
        <f>Data_H!AF24</f>
        <v>0</v>
      </c>
      <c r="P23" s="22">
        <f>Data_H!AG24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0</v>
      </c>
      <c r="I24" s="165"/>
      <c r="J24" s="4">
        <v>7</v>
      </c>
      <c r="K24" s="22">
        <f>Data_H!AB25</f>
        <v>0</v>
      </c>
      <c r="L24" s="22">
        <f>Data_H!AC25</f>
        <v>0</v>
      </c>
      <c r="M24" s="22">
        <f>Data_H!AD25</f>
        <v>0</v>
      </c>
      <c r="N24" s="22">
        <f>Data_H!AE25</f>
        <v>0</v>
      </c>
      <c r="O24" s="22">
        <f>Data_H!AF25</f>
        <v>0</v>
      </c>
      <c r="P24" s="22">
        <f>Data_H!AG25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0</v>
      </c>
      <c r="F25" s="7" t="s">
        <v>6</v>
      </c>
      <c r="G25" s="10">
        <f>D25</f>
        <v>0</v>
      </c>
      <c r="I25" s="165"/>
      <c r="J25" s="4">
        <v>8</v>
      </c>
      <c r="K25" s="22">
        <f>Data_H!AB26</f>
        <v>0</v>
      </c>
      <c r="L25" s="22">
        <f>Data_H!AC26</f>
        <v>0</v>
      </c>
      <c r="M25" s="22">
        <f>Data_H!AD26</f>
        <v>0</v>
      </c>
      <c r="N25" s="22">
        <f>Data_H!AE26</f>
        <v>0</v>
      </c>
      <c r="O25" s="22">
        <f>Data_H!AF26</f>
        <v>0</v>
      </c>
      <c r="P25" s="22">
        <f>Data_H!AG26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0</v>
      </c>
      <c r="F26" s="39" t="s">
        <v>7</v>
      </c>
      <c r="G26" s="40">
        <v>0</v>
      </c>
      <c r="I26" s="165"/>
      <c r="J26" s="4">
        <v>9</v>
      </c>
      <c r="K26" s="22">
        <f>Data_H!AB27</f>
        <v>0</v>
      </c>
      <c r="L26" s="22">
        <f>Data_H!AC27</f>
        <v>0</v>
      </c>
      <c r="M26" s="22">
        <f>Data_H!AD27</f>
        <v>0</v>
      </c>
      <c r="N26" s="22">
        <f>Data_H!AE27</f>
        <v>0</v>
      </c>
      <c r="O26" s="22">
        <f>Data_H!AF27</f>
        <v>0</v>
      </c>
      <c r="P26" s="22">
        <f>Data_H!AG27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0</v>
      </c>
      <c r="F27" s="7" t="s">
        <v>0</v>
      </c>
      <c r="G27" s="10">
        <f>D39</f>
        <v>0</v>
      </c>
      <c r="I27" s="165"/>
      <c r="J27" s="4">
        <v>10</v>
      </c>
      <c r="K27" s="22">
        <f>Data_H!AB28</f>
        <v>0</v>
      </c>
      <c r="L27" s="22">
        <f>Data_H!AC28</f>
        <v>0</v>
      </c>
      <c r="M27" s="22">
        <f>Data_H!AD28</f>
        <v>0</v>
      </c>
      <c r="N27" s="22">
        <f>Data_H!AE28</f>
        <v>0</v>
      </c>
      <c r="O27" s="22">
        <f>Data_H!AF28</f>
        <v>0</v>
      </c>
      <c r="P27" s="22">
        <f>Data_H!AG28</f>
        <v>0</v>
      </c>
      <c r="Q27" s="46">
        <f t="shared" si="1"/>
        <v>0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0</v>
      </c>
      <c r="F28" s="7" t="s">
        <v>8</v>
      </c>
      <c r="G28" s="10">
        <f>D46</f>
        <v>0</v>
      </c>
      <c r="I28" s="165"/>
      <c r="J28" s="4">
        <v>11</v>
      </c>
      <c r="K28" s="22">
        <f>Data_H!AB29</f>
        <v>0</v>
      </c>
      <c r="L28" s="22">
        <f>Data_H!AC29</f>
        <v>0</v>
      </c>
      <c r="M28" s="22">
        <f>Data_H!AD29</f>
        <v>0</v>
      </c>
      <c r="N28" s="22">
        <f>Data_H!AE29</f>
        <v>0</v>
      </c>
      <c r="O28" s="22">
        <f>Data_H!AF29</f>
        <v>0</v>
      </c>
      <c r="P28" s="22">
        <f>Data_H!AG29</f>
        <v>0</v>
      </c>
      <c r="Q28" s="46">
        <f t="shared" si="1"/>
        <v>0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0</v>
      </c>
      <c r="F29" s="11" t="s">
        <v>9</v>
      </c>
      <c r="G29" s="12">
        <f>D53</f>
        <v>0</v>
      </c>
      <c r="I29" s="165"/>
      <c r="J29" s="4">
        <v>12</v>
      </c>
      <c r="K29" s="22">
        <f>Data_H!AB30</f>
        <v>0</v>
      </c>
      <c r="L29" s="22">
        <f>Data_H!AC30</f>
        <v>0</v>
      </c>
      <c r="M29" s="22">
        <f>Data_H!AD30</f>
        <v>0</v>
      </c>
      <c r="N29" s="22">
        <f>Data_H!AE30</f>
        <v>0</v>
      </c>
      <c r="O29" s="22">
        <f>Data_H!AF30</f>
        <v>0</v>
      </c>
      <c r="P29" s="22">
        <f>Data_H!AG30</f>
        <v>0</v>
      </c>
      <c r="Q29" s="46">
        <f t="shared" si="1"/>
        <v>0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0</v>
      </c>
      <c r="I30" s="165"/>
      <c r="J30" s="4">
        <v>13</v>
      </c>
      <c r="K30" s="22">
        <f>Data_H!AB31</f>
        <v>0</v>
      </c>
      <c r="L30" s="22">
        <f>Data_H!AC31</f>
        <v>0</v>
      </c>
      <c r="M30" s="22">
        <f>Data_H!AD31</f>
        <v>0</v>
      </c>
      <c r="N30" s="22">
        <f>Data_H!AE31</f>
        <v>0</v>
      </c>
      <c r="O30" s="22">
        <f>Data_H!AF31</f>
        <v>0</v>
      </c>
      <c r="P30" s="22">
        <f>Data_H!AG31</f>
        <v>0</v>
      </c>
      <c r="Q30" s="46">
        <f t="shared" si="1"/>
        <v>0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Data_H!AB32</f>
        <v>0</v>
      </c>
      <c r="L31" s="22">
        <f>Data_H!AC32</f>
        <v>0</v>
      </c>
      <c r="M31" s="22">
        <f>Data_H!AD32</f>
        <v>0</v>
      </c>
      <c r="N31" s="22">
        <f>Data_H!AE32</f>
        <v>0</v>
      </c>
      <c r="O31" s="22">
        <f>Data_H!AF32</f>
        <v>0</v>
      </c>
      <c r="P31" s="22">
        <f>Data_H!AG32</f>
        <v>0</v>
      </c>
      <c r="Q31" s="46">
        <f t="shared" si="1"/>
        <v>0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Data_H!AB33</f>
        <v>0</v>
      </c>
      <c r="L32" s="22">
        <f>Data_H!AC33</f>
        <v>0</v>
      </c>
      <c r="M32" s="22">
        <f>Data_H!AD33</f>
        <v>0</v>
      </c>
      <c r="N32" s="22">
        <f>Data_H!AE33</f>
        <v>0</v>
      </c>
      <c r="O32" s="22">
        <f>Data_H!AF33</f>
        <v>0</v>
      </c>
      <c r="P32" s="22">
        <f>Data_H!AG33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0</v>
      </c>
      <c r="I33" s="165" t="s">
        <v>2</v>
      </c>
      <c r="J33" s="4">
        <v>1</v>
      </c>
      <c r="K33" s="23">
        <f>Data_H!AB34</f>
        <v>0</v>
      </c>
      <c r="L33" s="23">
        <f>Data_H!AC34</f>
        <v>0</v>
      </c>
      <c r="M33" s="23">
        <f>Data_H!AD34</f>
        <v>0</v>
      </c>
      <c r="N33" s="23">
        <f>Data_H!AE34</f>
        <v>0</v>
      </c>
      <c r="O33" s="23">
        <f>Data_H!AF34</f>
        <v>0</v>
      </c>
      <c r="P33" s="23">
        <f>Data_H!AG34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0</v>
      </c>
      <c r="I34" s="165"/>
      <c r="J34" s="4">
        <v>2</v>
      </c>
      <c r="K34" s="23">
        <f>Data_H!AB35</f>
        <v>0</v>
      </c>
      <c r="L34" s="23">
        <f>Data_H!AC35</f>
        <v>0</v>
      </c>
      <c r="M34" s="23">
        <f>Data_H!AD35</f>
        <v>0</v>
      </c>
      <c r="N34" s="23">
        <f>Data_H!AE35</f>
        <v>0</v>
      </c>
      <c r="O34" s="23">
        <f>Data_H!AF35</f>
        <v>0</v>
      </c>
      <c r="P34" s="23">
        <f>Data_H!AG35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Data_H!AB36</f>
        <v>0</v>
      </c>
      <c r="L35" s="23">
        <f>Data_H!AC36</f>
        <v>0</v>
      </c>
      <c r="M35" s="23">
        <f>Data_H!AD36</f>
        <v>0</v>
      </c>
      <c r="N35" s="23">
        <f>Data_H!AE36</f>
        <v>0</v>
      </c>
      <c r="O35" s="23">
        <f>Data_H!AF36</f>
        <v>0</v>
      </c>
      <c r="P35" s="23">
        <f>Data_H!AG36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Data_H!AB37</f>
        <v>0</v>
      </c>
      <c r="L36" s="23">
        <f>Data_H!AC37</f>
        <v>0</v>
      </c>
      <c r="M36" s="23">
        <f>Data_H!AD37</f>
        <v>0</v>
      </c>
      <c r="N36" s="23">
        <f>Data_H!AE37</f>
        <v>0</v>
      </c>
      <c r="O36" s="23">
        <f>Data_H!AF37</f>
        <v>0</v>
      </c>
      <c r="P36" s="23">
        <f>Data_H!AG37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Data_H!AB38</f>
        <v>0</v>
      </c>
      <c r="L37" s="23">
        <f>Data_H!AC38</f>
        <v>0</v>
      </c>
      <c r="M37" s="23">
        <f>Data_H!AD38</f>
        <v>0</v>
      </c>
      <c r="N37" s="23">
        <f>Data_H!AE38</f>
        <v>0</v>
      </c>
      <c r="O37" s="23">
        <f>Data_H!AF38</f>
        <v>0</v>
      </c>
      <c r="P37" s="23">
        <f>Data_H!AG38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Data_H!AB39</f>
        <v>0</v>
      </c>
      <c r="L38" s="23">
        <f>Data_H!AC39</f>
        <v>0</v>
      </c>
      <c r="M38" s="23">
        <f>Data_H!AD39</f>
        <v>0</v>
      </c>
      <c r="N38" s="23">
        <f>Data_H!AE39</f>
        <v>0</v>
      </c>
      <c r="O38" s="23">
        <f>Data_H!AF39</f>
        <v>0</v>
      </c>
      <c r="P38" s="23">
        <f>Data_H!AG39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0</v>
      </c>
      <c r="F39" s="7" t="s">
        <v>13</v>
      </c>
      <c r="G39" s="10">
        <f>SUM(G33:G38)</f>
        <v>0</v>
      </c>
      <c r="I39" s="165"/>
      <c r="J39" s="4">
        <v>7</v>
      </c>
      <c r="K39" s="23">
        <f>Data_H!AB40</f>
        <v>0</v>
      </c>
      <c r="L39" s="23">
        <f>Data_H!AC40</f>
        <v>0</v>
      </c>
      <c r="M39" s="23">
        <f>Data_H!AD40</f>
        <v>0</v>
      </c>
      <c r="N39" s="23">
        <f>Data_H!AE40</f>
        <v>0</v>
      </c>
      <c r="O39" s="23">
        <f>Data_H!AF40</f>
        <v>0</v>
      </c>
      <c r="P39" s="23">
        <f>Data_H!AG40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Data_H!AB41</f>
        <v>0</v>
      </c>
      <c r="L40" s="23">
        <f>Data_H!AC41</f>
        <v>0</v>
      </c>
      <c r="M40" s="23">
        <f>Data_H!AD41</f>
        <v>0</v>
      </c>
      <c r="N40" s="23">
        <f>Data_H!AE41</f>
        <v>0</v>
      </c>
      <c r="O40" s="23">
        <f>Data_H!AF41</f>
        <v>0</v>
      </c>
      <c r="P40" s="23">
        <f>Data_H!AG41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Data_H!AB42</f>
        <v>0</v>
      </c>
      <c r="L41" s="23">
        <f>Data_H!AC42</f>
        <v>0</v>
      </c>
      <c r="M41" s="23">
        <f>Data_H!AD42</f>
        <v>0</v>
      </c>
      <c r="N41" s="23">
        <f>Data_H!AE42</f>
        <v>0</v>
      </c>
      <c r="O41" s="23">
        <f>Data_H!AF42</f>
        <v>0</v>
      </c>
      <c r="P41" s="23">
        <f>Data_H!AG42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0</v>
      </c>
      <c r="I42" s="165"/>
      <c r="J42" s="4">
        <v>10</v>
      </c>
      <c r="K42" s="23">
        <f>Data_H!AB43</f>
        <v>0</v>
      </c>
      <c r="L42" s="23">
        <f>Data_H!AC43</f>
        <v>0</v>
      </c>
      <c r="M42" s="23">
        <f>Data_H!AD43</f>
        <v>0</v>
      </c>
      <c r="N42" s="23">
        <f>Data_H!AE43</f>
        <v>0</v>
      </c>
      <c r="O42" s="23">
        <f>Data_H!AF43</f>
        <v>0</v>
      </c>
      <c r="P42" s="23">
        <f>Data_H!AG43</f>
        <v>0</v>
      </c>
      <c r="Q42" s="46">
        <f t="shared" si="1"/>
        <v>0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0</v>
      </c>
      <c r="F43" s="7" t="s">
        <v>6</v>
      </c>
      <c r="G43" s="10">
        <f>D27</f>
        <v>0</v>
      </c>
      <c r="I43" s="165"/>
      <c r="J43" s="4">
        <v>11</v>
      </c>
      <c r="K43" s="23">
        <f>Data_H!AB44</f>
        <v>0</v>
      </c>
      <c r="L43" s="23">
        <f>Data_H!AC44</f>
        <v>0</v>
      </c>
      <c r="M43" s="23">
        <f>Data_H!AD44</f>
        <v>0</v>
      </c>
      <c r="N43" s="23">
        <f>Data_H!AE44</f>
        <v>0</v>
      </c>
      <c r="O43" s="23">
        <f>Data_H!AF44</f>
        <v>0</v>
      </c>
      <c r="P43" s="23">
        <f>Data_H!AG44</f>
        <v>0</v>
      </c>
      <c r="Q43" s="46">
        <f t="shared" si="1"/>
        <v>0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Data_H!AB45</f>
        <v>0</v>
      </c>
      <c r="L44" s="23">
        <f>Data_H!AC45</f>
        <v>0</v>
      </c>
      <c r="M44" s="23">
        <f>Data_H!AD45</f>
        <v>0</v>
      </c>
      <c r="N44" s="23">
        <f>Data_H!AE45</f>
        <v>0</v>
      </c>
      <c r="O44" s="23">
        <f>Data_H!AF45</f>
        <v>0</v>
      </c>
      <c r="P44" s="23">
        <f>Data_H!AG45</f>
        <v>0</v>
      </c>
      <c r="Q44" s="46">
        <f t="shared" si="1"/>
        <v>0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Data_H!AB46</f>
        <v>0</v>
      </c>
      <c r="L45" s="23">
        <f>Data_H!AC46</f>
        <v>0</v>
      </c>
      <c r="M45" s="23">
        <f>Data_H!AD46</f>
        <v>0</v>
      </c>
      <c r="N45" s="23">
        <f>Data_H!AE46</f>
        <v>0</v>
      </c>
      <c r="O45" s="23">
        <f>Data_H!AF46</f>
        <v>0</v>
      </c>
      <c r="P45" s="23">
        <f>Data_H!AG46</f>
        <v>0</v>
      </c>
      <c r="Q45" s="46">
        <f t="shared" si="1"/>
        <v>0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0</v>
      </c>
      <c r="F46" s="7" t="s">
        <v>8</v>
      </c>
      <c r="G46" s="10">
        <f>D48</f>
        <v>0</v>
      </c>
      <c r="I46" s="165"/>
      <c r="J46" s="4">
        <v>14</v>
      </c>
      <c r="K46" s="23">
        <f>Data_H!AB47</f>
        <v>0</v>
      </c>
      <c r="L46" s="23">
        <f>Data_H!AC47</f>
        <v>0</v>
      </c>
      <c r="M46" s="23">
        <f>Data_H!AD47</f>
        <v>0</v>
      </c>
      <c r="N46" s="23">
        <f>Data_H!AE47</f>
        <v>0</v>
      </c>
      <c r="O46" s="23">
        <f>Data_H!AF47</f>
        <v>0</v>
      </c>
      <c r="P46" s="23">
        <f>Data_H!AG47</f>
        <v>0</v>
      </c>
      <c r="Q46" s="46">
        <f t="shared" si="1"/>
        <v>0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Data_H!AB48</f>
        <v>0</v>
      </c>
      <c r="L47" s="23">
        <f>Data_H!AC48</f>
        <v>0</v>
      </c>
      <c r="M47" s="23">
        <f>Data_H!AD48</f>
        <v>0</v>
      </c>
      <c r="N47" s="23">
        <f>Data_H!AE48</f>
        <v>0</v>
      </c>
      <c r="O47" s="23">
        <f>Data_H!AF48</f>
        <v>0</v>
      </c>
      <c r="P47" s="23">
        <f>Data_H!AG48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0</v>
      </c>
      <c r="I48" s="165" t="s">
        <v>1</v>
      </c>
      <c r="J48" s="4">
        <v>1</v>
      </c>
      <c r="K48" s="24">
        <f>Data_H!AB49</f>
        <v>0</v>
      </c>
      <c r="L48" s="24">
        <f>Data_H!AC49</f>
        <v>0</v>
      </c>
      <c r="M48" s="24">
        <f>Data_H!AD49</f>
        <v>0</v>
      </c>
      <c r="N48" s="24">
        <f>Data_H!AE49</f>
        <v>0</v>
      </c>
      <c r="O48" s="24">
        <f>Data_H!AF49</f>
        <v>0</v>
      </c>
      <c r="P48" s="24">
        <f>Data_H!AG49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Data_H!AB50</f>
        <v>0</v>
      </c>
      <c r="L49" s="24">
        <f>Data_H!AC50</f>
        <v>0</v>
      </c>
      <c r="M49" s="24">
        <f>Data_H!AD50</f>
        <v>0</v>
      </c>
      <c r="N49" s="24">
        <f>Data_H!AE50</f>
        <v>0</v>
      </c>
      <c r="O49" s="24">
        <f>Data_H!AF50</f>
        <v>0</v>
      </c>
      <c r="P49" s="24">
        <f>Data_H!AG50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0</v>
      </c>
      <c r="F50" s="8" t="s">
        <v>18</v>
      </c>
      <c r="I50" s="165"/>
      <c r="J50" s="4">
        <v>3</v>
      </c>
      <c r="K50" s="24">
        <f>Data_H!AB51</f>
        <v>0</v>
      </c>
      <c r="L50" s="24">
        <f>Data_H!AC51</f>
        <v>0</v>
      </c>
      <c r="M50" s="24">
        <f>Data_H!AD51</f>
        <v>0</v>
      </c>
      <c r="N50" s="24">
        <f>Data_H!AE51</f>
        <v>0</v>
      </c>
      <c r="O50" s="24">
        <f>Data_H!AF51</f>
        <v>0</v>
      </c>
      <c r="P50" s="24">
        <f>Data_H!AG51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0</v>
      </c>
      <c r="I51" s="165"/>
      <c r="J51" s="4">
        <v>4</v>
      </c>
      <c r="K51" s="24">
        <f>Data_H!AB52</f>
        <v>0</v>
      </c>
      <c r="L51" s="24">
        <f>Data_H!AC52</f>
        <v>0</v>
      </c>
      <c r="M51" s="24">
        <f>Data_H!AD52</f>
        <v>0</v>
      </c>
      <c r="N51" s="24">
        <f>Data_H!AE52</f>
        <v>0</v>
      </c>
      <c r="O51" s="24">
        <f>Data_H!AF52</f>
        <v>0</v>
      </c>
      <c r="P51" s="24">
        <f>Data_H!AG52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0</v>
      </c>
      <c r="I52" s="165"/>
      <c r="J52" s="4">
        <v>5</v>
      </c>
      <c r="K52" s="24">
        <f>Data_H!AB53</f>
        <v>0</v>
      </c>
      <c r="L52" s="24">
        <f>Data_H!AC53</f>
        <v>0</v>
      </c>
      <c r="M52" s="24">
        <f>Data_H!AD53</f>
        <v>0</v>
      </c>
      <c r="N52" s="24">
        <f>Data_H!AE53</f>
        <v>0</v>
      </c>
      <c r="O52" s="24">
        <f>Data_H!AF53</f>
        <v>0</v>
      </c>
      <c r="P52" s="24">
        <f>Data_H!AG53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0</v>
      </c>
      <c r="F53" s="7" t="s">
        <v>7</v>
      </c>
      <c r="G53" s="10">
        <f>D35</f>
        <v>0</v>
      </c>
      <c r="I53" s="165"/>
      <c r="J53" s="4">
        <v>6</v>
      </c>
      <c r="K53" s="24">
        <f>Data_H!AB54</f>
        <v>0</v>
      </c>
      <c r="L53" s="24">
        <f>Data_H!AC54</f>
        <v>0</v>
      </c>
      <c r="M53" s="24">
        <f>Data_H!AD54</f>
        <v>0</v>
      </c>
      <c r="N53" s="24">
        <f>Data_H!AE54</f>
        <v>0</v>
      </c>
      <c r="O53" s="24">
        <f>Data_H!AF54</f>
        <v>0</v>
      </c>
      <c r="P53" s="24">
        <f>Data_H!AG54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Data_H!AB55</f>
        <v>0</v>
      </c>
      <c r="L54" s="24">
        <f>Data_H!AC55</f>
        <v>0</v>
      </c>
      <c r="M54" s="24">
        <f>Data_H!AD55</f>
        <v>0</v>
      </c>
      <c r="N54" s="24">
        <f>Data_H!AE55</f>
        <v>0</v>
      </c>
      <c r="O54" s="24">
        <f>Data_H!AF55</f>
        <v>0</v>
      </c>
      <c r="P54" s="24">
        <f>Data_H!AG55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Data_H!AB56</f>
        <v>0</v>
      </c>
      <c r="L55" s="24">
        <f>Data_H!AC56</f>
        <v>0</v>
      </c>
      <c r="M55" s="24">
        <f>Data_H!AD56</f>
        <v>0</v>
      </c>
      <c r="N55" s="24">
        <f>Data_H!AE56</f>
        <v>0</v>
      </c>
      <c r="O55" s="24">
        <f>Data_H!AF56</f>
        <v>0</v>
      </c>
      <c r="P55" s="24">
        <f>Data_H!AG56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Data_H!AB57</f>
        <v>0</v>
      </c>
      <c r="L56" s="24">
        <f>Data_H!AC57</f>
        <v>0</v>
      </c>
      <c r="M56" s="24">
        <f>Data_H!AD57</f>
        <v>0</v>
      </c>
      <c r="N56" s="24">
        <f>Data_H!AE57</f>
        <v>0</v>
      </c>
      <c r="O56" s="24">
        <f>Data_H!AF57</f>
        <v>0</v>
      </c>
      <c r="P56" s="24">
        <f>Data_H!AG57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0</v>
      </c>
      <c r="F57" s="7" t="s">
        <v>13</v>
      </c>
      <c r="G57" s="10">
        <f>SUM(G51:G56)</f>
        <v>0</v>
      </c>
      <c r="I57" s="165"/>
      <c r="J57" s="4">
        <v>10</v>
      </c>
      <c r="K57" s="24">
        <f>Data_H!AB58</f>
        <v>0</v>
      </c>
      <c r="L57" s="24">
        <f>Data_H!AC58</f>
        <v>0</v>
      </c>
      <c r="M57" s="24">
        <f>Data_H!AD58</f>
        <v>0</v>
      </c>
      <c r="N57" s="24">
        <f>Data_H!AE58</f>
        <v>0</v>
      </c>
      <c r="O57" s="24">
        <f>Data_H!AF58</f>
        <v>0</v>
      </c>
      <c r="P57" s="24">
        <f>Data_H!AG58</f>
        <v>0</v>
      </c>
      <c r="Q57" s="46">
        <f t="shared" si="1"/>
        <v>0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Data_H!AB59</f>
        <v>0</v>
      </c>
      <c r="L58" s="24">
        <f>Data_H!AC59</f>
        <v>0</v>
      </c>
      <c r="M58" s="24">
        <f>Data_H!AD59</f>
        <v>0</v>
      </c>
      <c r="N58" s="24">
        <f>Data_H!AE59</f>
        <v>0</v>
      </c>
      <c r="O58" s="24">
        <f>Data_H!AF59</f>
        <v>0</v>
      </c>
      <c r="P58" s="24">
        <f>Data_H!AG59</f>
        <v>0</v>
      </c>
      <c r="Q58" s="46">
        <f t="shared" si="1"/>
        <v>0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Data_H!AB60</f>
        <v>0</v>
      </c>
      <c r="L59" s="24">
        <f>Data_H!AC60</f>
        <v>0</v>
      </c>
      <c r="M59" s="24">
        <f>Data_H!AD60</f>
        <v>0</v>
      </c>
      <c r="N59" s="24">
        <f>Data_H!AE60</f>
        <v>0</v>
      </c>
      <c r="O59" s="24">
        <f>Data_H!AF60</f>
        <v>0</v>
      </c>
      <c r="P59" s="24">
        <f>Data_H!AG60</f>
        <v>0</v>
      </c>
      <c r="Q59" s="46">
        <f t="shared" si="1"/>
        <v>0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Data_H!AB61</f>
        <v>0</v>
      </c>
      <c r="L60" s="24">
        <f>Data_H!AC61</f>
        <v>0</v>
      </c>
      <c r="M60" s="24">
        <f>Data_H!AD61</f>
        <v>0</v>
      </c>
      <c r="N60" s="24">
        <f>Data_H!AE61</f>
        <v>0</v>
      </c>
      <c r="O60" s="24">
        <f>Data_H!AF61</f>
        <v>0</v>
      </c>
      <c r="P60" s="24">
        <f>Data_H!AG61</f>
        <v>0</v>
      </c>
      <c r="Q60" s="46">
        <f t="shared" si="1"/>
        <v>0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Data_H!AB62</f>
        <v>0</v>
      </c>
      <c r="L61" s="24">
        <f>Data_H!AC62</f>
        <v>0</v>
      </c>
      <c r="M61" s="24">
        <f>Data_H!AD62</f>
        <v>0</v>
      </c>
      <c r="N61" s="24">
        <f>Data_H!AE62</f>
        <v>0</v>
      </c>
      <c r="O61" s="24">
        <f>Data_H!AF62</f>
        <v>0</v>
      </c>
      <c r="P61" s="24">
        <f>Data_H!AG62</f>
        <v>0</v>
      </c>
      <c r="Q61" s="46">
        <f t="shared" si="1"/>
        <v>0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Data_H!AB63</f>
        <v>0</v>
      </c>
      <c r="L62" s="24">
        <f>Data_H!AC63</f>
        <v>0</v>
      </c>
      <c r="M62" s="24">
        <f>Data_H!AD63</f>
        <v>0</v>
      </c>
      <c r="N62" s="24">
        <f>Data_H!AE63</f>
        <v>0</v>
      </c>
      <c r="O62" s="24">
        <f>Data_H!AF63</f>
        <v>0</v>
      </c>
      <c r="P62" s="24">
        <f>Data_H!AG63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89E6-0289-455C-8533-12DF754116D1}">
  <sheetPr>
    <tabColor theme="5" tint="0.39997558519241921"/>
  </sheetPr>
  <dimension ref="A1:AN239"/>
  <sheetViews>
    <sheetView topLeftCell="D1" workbookViewId="0">
      <selection activeCell="R5" sqref="R5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Data_L!I3</f>
        <v>3</v>
      </c>
      <c r="F3" s="7" t="s">
        <v>0</v>
      </c>
      <c r="G3" s="10">
        <f>-D43</f>
        <v>580000</v>
      </c>
      <c r="I3" s="166"/>
      <c r="J3" s="166"/>
      <c r="K3" s="5">
        <f t="shared" ref="K3:R3" si="0">SUM(K4:K62)</f>
        <v>6673875.4236273495</v>
      </c>
      <c r="L3" s="5">
        <f t="shared" si="0"/>
        <v>4007020.4408805463</v>
      </c>
      <c r="M3" s="5">
        <f t="shared" si="0"/>
        <v>577000</v>
      </c>
      <c r="N3" s="5">
        <f t="shared" si="0"/>
        <v>1213.8719205051475</v>
      </c>
      <c r="O3" s="5">
        <f t="shared" si="0"/>
        <v>4007813.0777698765</v>
      </c>
      <c r="P3" s="5">
        <f t="shared" si="0"/>
        <v>580000</v>
      </c>
      <c r="Q3" s="45">
        <f t="shared" si="0"/>
        <v>2087276.2177779789</v>
      </c>
      <c r="R3" s="45">
        <f t="shared" si="0"/>
        <v>2366.983962395454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Data_L!I4</f>
        <v>1</v>
      </c>
      <c r="F4" s="11" t="s">
        <v>8</v>
      </c>
      <c r="G4" s="12">
        <f>-D50</f>
        <v>4007813.0777698765</v>
      </c>
      <c r="I4" s="165" t="s">
        <v>4</v>
      </c>
      <c r="J4" s="4">
        <v>1</v>
      </c>
      <c r="K4" s="21">
        <f>Data_L!BH4</f>
        <v>967028.22701847099</v>
      </c>
      <c r="L4" s="21">
        <f>Data_L!BI4</f>
        <v>642784.820000001</v>
      </c>
      <c r="M4" s="21">
        <f>Data_L!BJ4</f>
        <v>80000</v>
      </c>
      <c r="N4" s="21">
        <f>Data_L!BK4</f>
        <v>-927.57957711247298</v>
      </c>
      <c r="O4" s="21">
        <f>Data_L!BL4</f>
        <v>641928.42754353199</v>
      </c>
      <c r="P4" s="21">
        <f>Data_L!BM4</f>
        <v>80000</v>
      </c>
      <c r="Q4" s="46">
        <f>K4+N4-O4-P4</f>
        <v>244172.21989782655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Data_L!I5</f>
        <v>6677456.2795115598</v>
      </c>
      <c r="F5" s="7" t="s">
        <v>13</v>
      </c>
      <c r="G5" s="10">
        <f>SUM(G3:G4)</f>
        <v>4587813.0777698765</v>
      </c>
      <c r="I5" s="165"/>
      <c r="J5" s="4">
        <v>2</v>
      </c>
      <c r="K5" s="21">
        <f>Data_L!BH5</f>
        <v>304437.57672025397</v>
      </c>
      <c r="L5" s="21">
        <f>Data_L!BI5</f>
        <v>172215</v>
      </c>
      <c r="M5" s="21">
        <f>Data_L!BJ5</f>
        <v>80000</v>
      </c>
      <c r="N5" s="21">
        <f>Data_L!BK5</f>
        <v>-4.8107115178122203E-8</v>
      </c>
      <c r="O5" s="21">
        <f>Data_L!BL5</f>
        <v>172214.31669441401</v>
      </c>
      <c r="P5" s="21">
        <f>Data_L!BM5</f>
        <v>80000</v>
      </c>
      <c r="Q5" s="46">
        <f t="shared" ref="Q5:Q62" si="1">K5+N5-O5-P5</f>
        <v>52223.260025791882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Data_L!I6</f>
        <v>7257456.2795102503</v>
      </c>
      <c r="I6" s="165"/>
      <c r="J6" s="4">
        <v>3</v>
      </c>
      <c r="K6" s="21">
        <f>Data_L!BH6</f>
        <v>304437.57672025601</v>
      </c>
      <c r="L6" s="21">
        <f>Data_L!BI6</f>
        <v>162540</v>
      </c>
      <c r="M6" s="21">
        <f>Data_L!BJ6</f>
        <v>80000</v>
      </c>
      <c r="N6" s="21">
        <f>Data_L!BK6</f>
        <v>-4.5623315267021401E-8</v>
      </c>
      <c r="O6" s="21">
        <f>Data_L!BL6</f>
        <v>162539.35836108401</v>
      </c>
      <c r="P6" s="21">
        <f>Data_L!BM6</f>
        <v>80000</v>
      </c>
      <c r="Q6" s="46">
        <f t="shared" si="1"/>
        <v>61898.21835912636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Data_L!I7</f>
        <v>5091173.0244866395</v>
      </c>
      <c r="F7" s="8" t="s">
        <v>20</v>
      </c>
      <c r="I7" s="165"/>
      <c r="J7" s="4">
        <v>4</v>
      </c>
      <c r="K7" s="21">
        <f>Data_L!BH7</f>
        <v>387466.00673487299</v>
      </c>
      <c r="L7" s="21">
        <f>Data_L!BI7</f>
        <v>297345</v>
      </c>
      <c r="M7" s="21">
        <f>Data_L!BJ7</f>
        <v>60000</v>
      </c>
      <c r="N7" s="21">
        <f>Data_L!BK7</f>
        <v>-62.574610714166297</v>
      </c>
      <c r="O7" s="21">
        <f>Data_L!BL7</f>
        <v>297236.23407089902</v>
      </c>
      <c r="P7" s="21">
        <f>Data_L!BM7</f>
        <v>60000</v>
      </c>
      <c r="Q7" s="46">
        <f t="shared" si="1"/>
        <v>30167.19805325981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Data_L!I8</f>
        <v>-4.7293724492192301E-11</v>
      </c>
      <c r="F8" s="7" t="s">
        <v>0</v>
      </c>
      <c r="G8" s="10">
        <f>M3</f>
        <v>577000</v>
      </c>
      <c r="I8" s="165"/>
      <c r="J8" s="4">
        <v>5</v>
      </c>
      <c r="K8" s="21">
        <f>Data_L!BH8</f>
        <v>376540.84435499099</v>
      </c>
      <c r="L8" s="21">
        <f>Data_L!BI8</f>
        <v>308345.061293901</v>
      </c>
      <c r="M8" s="21">
        <f>Data_L!BJ8</f>
        <v>60000</v>
      </c>
      <c r="N8" s="21">
        <f>Data_L!BK8</f>
        <v>-266.588362766552</v>
      </c>
      <c r="O8" s="21">
        <f>Data_L!BL8</f>
        <v>308008.53999341902</v>
      </c>
      <c r="P8" s="21">
        <f>Data_L!BM8</f>
        <v>60000</v>
      </c>
      <c r="Q8" s="46">
        <f t="shared" si="1"/>
        <v>8265.7159988054191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Data_L!I9</f>
        <v>-2.3646862246096099E-11</v>
      </c>
      <c r="F9" s="11" t="s">
        <v>8</v>
      </c>
      <c r="G9" s="12">
        <f>L3</f>
        <v>4007020.4408805463</v>
      </c>
      <c r="I9" s="165"/>
      <c r="J9" s="4">
        <v>6</v>
      </c>
      <c r="K9" s="21">
        <f>Data_L!BH9</f>
        <v>713201.67968041904</v>
      </c>
      <c r="L9" s="21">
        <f>Data_L!BI9</f>
        <v>558601.57542058895</v>
      </c>
      <c r="M9" s="21">
        <f>Data_L!BJ9</f>
        <v>60000</v>
      </c>
      <c r="N9" s="21">
        <f>Data_L!BK9</f>
        <v>-313.09679575356603</v>
      </c>
      <c r="O9" s="21">
        <f>Data_L!BL9</f>
        <v>557919.08797441504</v>
      </c>
      <c r="P9" s="21">
        <f>Data_L!BM9</f>
        <v>60000</v>
      </c>
      <c r="Q9" s="46">
        <f t="shared" si="1"/>
        <v>94969.494910250418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Data_L!I10</f>
        <v>-3.0070168577367401E-11</v>
      </c>
      <c r="F10" s="7" t="s">
        <v>13</v>
      </c>
      <c r="G10" s="10">
        <f>SUM(G8:G9)</f>
        <v>4584020.4408805463</v>
      </c>
      <c r="I10" s="165"/>
      <c r="J10" s="4">
        <v>7</v>
      </c>
      <c r="K10" s="21">
        <f>Data_L!BH10</f>
        <v>547921.86568956706</v>
      </c>
      <c r="L10" s="21">
        <f>Data_L!BI10</f>
        <v>465061.65794404101</v>
      </c>
      <c r="M10" s="21">
        <f>Data_L!BJ10</f>
        <v>60000</v>
      </c>
      <c r="N10" s="21">
        <f>Data_L!BK10</f>
        <v>-971.59606554123104</v>
      </c>
      <c r="O10" s="21">
        <f>Data_L!BL10</f>
        <v>463591.03432676097</v>
      </c>
      <c r="P10" s="21">
        <f>Data_L!BM10</f>
        <v>60000</v>
      </c>
      <c r="Q10" s="46">
        <f t="shared" si="1"/>
        <v>23359.235297264822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Data_L!I11</f>
        <v>1.72237353176157</v>
      </c>
      <c r="I11" s="165"/>
      <c r="J11" s="4">
        <v>8</v>
      </c>
      <c r="K11" s="21">
        <f>Data_L!BH11</f>
        <v>638038.05290123494</v>
      </c>
      <c r="L11" s="21">
        <f>Data_L!BI11</f>
        <v>510758.01292059</v>
      </c>
      <c r="M11" s="21">
        <f>Data_L!BJ11</f>
        <v>60000</v>
      </c>
      <c r="N11" s="21">
        <f>Data_L!BK11</f>
        <v>-453.425331064457</v>
      </c>
      <c r="O11" s="21">
        <f>Data_L!BL11</f>
        <v>510040.85724236199</v>
      </c>
      <c r="P11" s="21">
        <f>Data_L!BM11</f>
        <v>60000</v>
      </c>
      <c r="Q11" s="46">
        <f t="shared" si="1"/>
        <v>67543.770327808452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Data_L!I12</f>
        <v>0.56716797035149602</v>
      </c>
      <c r="F12" s="8" t="s">
        <v>39</v>
      </c>
      <c r="I12" s="165"/>
      <c r="J12" s="4">
        <v>9</v>
      </c>
      <c r="K12" s="21">
        <f>Data_L!BH12</f>
        <v>0</v>
      </c>
      <c r="L12" s="21">
        <f>Data_L!BI12</f>
        <v>0</v>
      </c>
      <c r="M12" s="21">
        <f>Data_L!BJ12</f>
        <v>0</v>
      </c>
      <c r="N12" s="21">
        <f>Data_L!BK12</f>
        <v>0</v>
      </c>
      <c r="O12" s="21">
        <f>Data_L!BL12</f>
        <v>0</v>
      </c>
      <c r="P12" s="21">
        <f>Data_L!BM12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Data_L!I13</f>
        <v>3.49281747878987</v>
      </c>
      <c r="F13" s="7" t="s">
        <v>40</v>
      </c>
      <c r="G13" s="35">
        <f>D7-G10</f>
        <v>507152.58360609319</v>
      </c>
      <c r="I13" s="165"/>
      <c r="J13" s="4">
        <v>10</v>
      </c>
      <c r="K13" s="21">
        <f>Data_L!BH13</f>
        <v>478731.50734406</v>
      </c>
      <c r="L13" s="21">
        <f>Data_L!BI13</f>
        <v>420180.40794404998</v>
      </c>
      <c r="M13" s="21">
        <f>Data_L!BJ13</f>
        <v>15000</v>
      </c>
      <c r="N13" s="21">
        <f>Data_L!BK13</f>
        <v>-1061.5302226335</v>
      </c>
      <c r="O13" s="21">
        <f>Data_L!BL13</f>
        <v>418697.18820347701</v>
      </c>
      <c r="P13" s="21">
        <f>Data_L!BM13</f>
        <v>15000</v>
      </c>
      <c r="Q13" s="46">
        <f t="shared" si="1"/>
        <v>43972.788917949481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Data_L!BH14</f>
        <v>409454.717016145</v>
      </c>
      <c r="L14" s="21">
        <f>Data_L!BI14</f>
        <v>366623.45441403397</v>
      </c>
      <c r="M14" s="21">
        <f>Data_L!BJ14</f>
        <v>20000</v>
      </c>
      <c r="N14" s="21">
        <f>Data_L!BK14</f>
        <v>-2704.0891352469598</v>
      </c>
      <c r="O14" s="21">
        <f>Data_L!BL14</f>
        <v>363936.79186930001</v>
      </c>
      <c r="P14" s="21">
        <f>Data_L!BM14</f>
        <v>20000</v>
      </c>
      <c r="Q14" s="46">
        <f t="shared" si="1"/>
        <v>22813.836011598061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Data_L!BH15</f>
        <v>60137.066822162997</v>
      </c>
      <c r="L15" s="21">
        <f>Data_L!BI15</f>
        <v>58283.598702276096</v>
      </c>
      <c r="M15" s="21">
        <f>Data_L!BJ15</f>
        <v>1000</v>
      </c>
      <c r="N15" s="21">
        <f>Data_L!BK15</f>
        <v>5299.3815164381704</v>
      </c>
      <c r="O15" s="21">
        <f>Data_L!BL15</f>
        <v>63883.124491824397</v>
      </c>
      <c r="P15" s="21">
        <f>Data_L!BM15</f>
        <v>3000</v>
      </c>
      <c r="Q15" s="46">
        <f t="shared" si="1"/>
        <v>-1446.6761532232267</v>
      </c>
      <c r="R15" s="46">
        <f t="shared" si="2"/>
        <v>1446.6761532232267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Data_L!BH16</f>
        <v>45303.142237271102</v>
      </c>
      <c r="L16" s="21">
        <f>Data_L!BI16</f>
        <v>44281.852241064298</v>
      </c>
      <c r="M16" s="21">
        <f>Data_L!BJ16</f>
        <v>1000</v>
      </c>
      <c r="N16" s="21">
        <f>Data_L!BK16</f>
        <v>3594.66695194567</v>
      </c>
      <c r="O16" s="21">
        <f>Data_L!BL16</f>
        <v>47818.116998388999</v>
      </c>
      <c r="P16" s="21">
        <f>Data_L!BM16</f>
        <v>2000</v>
      </c>
      <c r="Q16" s="46">
        <f t="shared" si="1"/>
        <v>-920.30780917222728</v>
      </c>
      <c r="R16" s="46">
        <f t="shared" si="2"/>
        <v>920.30780917222728</v>
      </c>
      <c r="S16" s="7"/>
    </row>
    <row r="17" spans="2:19" x14ac:dyDescent="0.25">
      <c r="B17" s="8" t="s">
        <v>5</v>
      </c>
      <c r="F17" s="7" t="s">
        <v>5</v>
      </c>
      <c r="G17" s="10">
        <f>D22</f>
        <v>6673875.4236273495</v>
      </c>
      <c r="I17" s="165"/>
      <c r="J17" s="4">
        <v>14</v>
      </c>
      <c r="K17" s="21">
        <f>Data_L!BH17</f>
        <v>0</v>
      </c>
      <c r="L17" s="21">
        <f>Data_L!BI17</f>
        <v>0</v>
      </c>
      <c r="M17" s="21">
        <f>Data_L!BJ17</f>
        <v>0</v>
      </c>
      <c r="N17" s="21">
        <f>Data_L!BK17</f>
        <v>0</v>
      </c>
      <c r="O17" s="21">
        <f>Data_L!BL17</f>
        <v>0</v>
      </c>
      <c r="P17" s="21">
        <f>Data_L!BM17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5232698.263239705</v>
      </c>
      <c r="F18" s="7" t="s">
        <v>6</v>
      </c>
      <c r="G18" s="10">
        <f>D29</f>
        <v>1213.8719205051477</v>
      </c>
      <c r="I18" s="165" t="s">
        <v>3</v>
      </c>
      <c r="J18" s="4">
        <v>1</v>
      </c>
      <c r="K18" s="22">
        <f>Data_L!BH19</f>
        <v>0</v>
      </c>
      <c r="L18" s="22">
        <f>Data_L!BI19</f>
        <v>0</v>
      </c>
      <c r="M18" s="22">
        <f>Data_L!BJ19</f>
        <v>0</v>
      </c>
      <c r="N18" s="22">
        <f>Data_L!BK19</f>
        <v>0</v>
      </c>
      <c r="O18" s="22">
        <f>Data_L!BL19</f>
        <v>0</v>
      </c>
      <c r="P18" s="22">
        <f>Data_L!BM19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784127.70544221578</v>
      </c>
      <c r="F19" s="39" t="s">
        <v>7</v>
      </c>
      <c r="G19" s="40">
        <v>0</v>
      </c>
      <c r="I19" s="165"/>
      <c r="J19" s="4">
        <v>2</v>
      </c>
      <c r="K19" s="22">
        <f>Data_L!BH20</f>
        <v>22860.2429249655</v>
      </c>
      <c r="L19" s="22">
        <f>Data_L!BI20</f>
        <v>0</v>
      </c>
      <c r="M19" s="22">
        <f>Data_L!BJ20</f>
        <v>0</v>
      </c>
      <c r="N19" s="22">
        <f>Data_L!BK20</f>
        <v>-40.112682517438103</v>
      </c>
      <c r="O19" s="22">
        <f>Data_L!BL20</f>
        <v>0</v>
      </c>
      <c r="P19" s="22">
        <f>Data_L!BM20</f>
        <v>0</v>
      </c>
      <c r="Q19" s="46">
        <f t="shared" si="1"/>
        <v>22820.13024244806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376214.80108926533</v>
      </c>
      <c r="F20" s="11" t="s">
        <v>9</v>
      </c>
      <c r="G20" s="12">
        <f>D57</f>
        <v>2366.983962395454</v>
      </c>
      <c r="I20" s="165"/>
      <c r="J20" s="4">
        <v>3</v>
      </c>
      <c r="K20" s="22">
        <f>Data_L!BH21</f>
        <v>22860.242924965602</v>
      </c>
      <c r="L20" s="22">
        <f>Data_L!BI21</f>
        <v>0</v>
      </c>
      <c r="M20" s="22">
        <f>Data_L!BJ21</f>
        <v>0</v>
      </c>
      <c r="N20" s="22">
        <f>Data_L!BK21</f>
        <v>-40.112682530156299</v>
      </c>
      <c r="O20" s="22">
        <f>Data_L!BL21</f>
        <v>0</v>
      </c>
      <c r="P20" s="22">
        <f>Data_L!BM21</f>
        <v>0</v>
      </c>
      <c r="Q20" s="46">
        <f t="shared" si="1"/>
        <v>22820.130242435444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280834.65385616396</v>
      </c>
      <c r="F21" s="7" t="s">
        <v>13</v>
      </c>
      <c r="G21" s="10">
        <f>SUM(G17:G20)</f>
        <v>6677456.2795102503</v>
      </c>
      <c r="I21" s="165"/>
      <c r="J21" s="4">
        <v>4</v>
      </c>
      <c r="K21" s="22">
        <f>Data_L!BH22</f>
        <v>22860.242924965602</v>
      </c>
      <c r="L21" s="22">
        <f>Data_L!BI22</f>
        <v>0</v>
      </c>
      <c r="M21" s="22">
        <f>Data_L!BJ22</f>
        <v>0</v>
      </c>
      <c r="N21" s="22">
        <f>Data_L!BK22</f>
        <v>-40.112682517430898</v>
      </c>
      <c r="O21" s="22">
        <f>Data_L!BL22</f>
        <v>0</v>
      </c>
      <c r="P21" s="22">
        <f>Data_L!BM22</f>
        <v>0</v>
      </c>
      <c r="Q21" s="46">
        <f t="shared" si="1"/>
        <v>22820.130242448169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6673875.4236273495</v>
      </c>
      <c r="G22" s="10"/>
      <c r="I22" s="165"/>
      <c r="J22" s="4">
        <v>5</v>
      </c>
      <c r="K22" s="22">
        <f>Data_L!BH23</f>
        <v>59852.293190645498</v>
      </c>
      <c r="L22" s="22">
        <f>Data_L!BI23</f>
        <v>0</v>
      </c>
      <c r="M22" s="22">
        <f>Data_L!BJ23</f>
        <v>0</v>
      </c>
      <c r="N22" s="22">
        <f>Data_L!BK23</f>
        <v>87.115449522911007</v>
      </c>
      <c r="O22" s="22">
        <f>Data_L!BL23</f>
        <v>0</v>
      </c>
      <c r="P22" s="22">
        <f>Data_L!BM23</f>
        <v>0</v>
      </c>
      <c r="Q22" s="46">
        <f t="shared" si="1"/>
        <v>59939.408640168411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Data_L!BH24</f>
        <v>59852.293190645498</v>
      </c>
      <c r="L23" s="22">
        <f>Data_L!BI24</f>
        <v>0</v>
      </c>
      <c r="M23" s="22">
        <f>Data_L!BJ24</f>
        <v>0</v>
      </c>
      <c r="N23" s="22">
        <f>Data_L!BK24</f>
        <v>87.115449532132402</v>
      </c>
      <c r="O23" s="22">
        <f>Data_L!BL24</f>
        <v>0</v>
      </c>
      <c r="P23" s="22">
        <f>Data_L!BM24</f>
        <v>0</v>
      </c>
      <c r="Q23" s="46">
        <f t="shared" si="1"/>
        <v>59939.408640177629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5232698.263239705</v>
      </c>
      <c r="I24" s="165"/>
      <c r="J24" s="4">
        <v>7</v>
      </c>
      <c r="K24" s="22">
        <f>Data_L!BH25</f>
        <v>0</v>
      </c>
      <c r="L24" s="22">
        <f>Data_L!BI25</f>
        <v>0</v>
      </c>
      <c r="M24" s="22">
        <f>Data_L!BJ25</f>
        <v>0</v>
      </c>
      <c r="N24" s="22">
        <f>Data_L!BK25</f>
        <v>0</v>
      </c>
      <c r="O24" s="22">
        <f>Data_L!BL25</f>
        <v>0</v>
      </c>
      <c r="P24" s="22">
        <f>Data_L!BM25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2133.5683674572047</v>
      </c>
      <c r="F25" s="7" t="s">
        <v>6</v>
      </c>
      <c r="G25" s="10">
        <f>D25</f>
        <v>2133.5683674572047</v>
      </c>
      <c r="I25" s="165"/>
      <c r="J25" s="4">
        <v>8</v>
      </c>
      <c r="K25" s="22">
        <f>Data_L!BH26</f>
        <v>0</v>
      </c>
      <c r="L25" s="22">
        <f>Data_L!BI26</f>
        <v>0</v>
      </c>
      <c r="M25" s="22">
        <f>Data_L!BJ26</f>
        <v>0</v>
      </c>
      <c r="N25" s="22">
        <f>Data_L!BK26</f>
        <v>0</v>
      </c>
      <c r="O25" s="22">
        <f>Data_L!BL26</f>
        <v>0</v>
      </c>
      <c r="P25" s="22">
        <f>Data_L!BM26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-979.94513469747244</v>
      </c>
      <c r="F26" s="39" t="s">
        <v>7</v>
      </c>
      <c r="G26" s="40">
        <v>0</v>
      </c>
      <c r="I26" s="165"/>
      <c r="J26" s="4">
        <v>9</v>
      </c>
      <c r="K26" s="22">
        <f>Data_L!BH27</f>
        <v>0</v>
      </c>
      <c r="L26" s="22">
        <f>Data_L!BI27</f>
        <v>0</v>
      </c>
      <c r="M26" s="22">
        <f>Data_L!BJ27</f>
        <v>0</v>
      </c>
      <c r="N26" s="22">
        <f>Data_L!BK27</f>
        <v>0</v>
      </c>
      <c r="O26" s="22">
        <f>Data_L!BL27</f>
        <v>0</v>
      </c>
      <c r="P26" s="22">
        <f>Data_L!BM27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90.220639719890258</v>
      </c>
      <c r="F27" s="7" t="s">
        <v>0</v>
      </c>
      <c r="G27" s="10">
        <f>D39</f>
        <v>-580000</v>
      </c>
      <c r="I27" s="165"/>
      <c r="J27" s="4">
        <v>10</v>
      </c>
      <c r="K27" s="22">
        <f>Data_L!BH28</f>
        <v>119074.98249448799</v>
      </c>
      <c r="L27" s="22">
        <f>Data_L!BI28</f>
        <v>0</v>
      </c>
      <c r="M27" s="22">
        <f>Data_L!BJ28</f>
        <v>0</v>
      </c>
      <c r="N27" s="22">
        <f>Data_L!BK28</f>
        <v>-206.75376950166299</v>
      </c>
      <c r="O27" s="22">
        <f>Data_L!BL28</f>
        <v>0</v>
      </c>
      <c r="P27" s="22">
        <f>Data_L!BM28</f>
        <v>0</v>
      </c>
      <c r="Q27" s="46">
        <f t="shared" si="1"/>
        <v>118868.22872498633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-29.97195197447461</v>
      </c>
      <c r="F28" s="7" t="s">
        <v>8</v>
      </c>
      <c r="G28" s="10">
        <f>D46</f>
        <v>-4007813.0777698765</v>
      </c>
      <c r="I28" s="165"/>
      <c r="J28" s="4">
        <v>11</v>
      </c>
      <c r="K28" s="22">
        <f>Data_L!BH29</f>
        <v>119074.98249448799</v>
      </c>
      <c r="L28" s="22">
        <f>Data_L!BI29</f>
        <v>0</v>
      </c>
      <c r="M28" s="22">
        <f>Data_L!BJ29</f>
        <v>0</v>
      </c>
      <c r="N28" s="22">
        <f>Data_L!BK29</f>
        <v>-206.75376950258899</v>
      </c>
      <c r="O28" s="22">
        <f>Data_L!BL29</f>
        <v>0</v>
      </c>
      <c r="P28" s="22">
        <f>Data_L!BM29</f>
        <v>0</v>
      </c>
      <c r="Q28" s="46">
        <f t="shared" si="1"/>
        <v>118868.22872498541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1213.8719205051477</v>
      </c>
      <c r="F29" s="11" t="s">
        <v>9</v>
      </c>
      <c r="G29" s="12">
        <f>D53</f>
        <v>2366.983962395454</v>
      </c>
      <c r="I29" s="165"/>
      <c r="J29" s="4">
        <v>12</v>
      </c>
      <c r="K29" s="22">
        <f>Data_L!BH30</f>
        <v>119074.982494486</v>
      </c>
      <c r="L29" s="22">
        <f>Data_L!BI30</f>
        <v>0</v>
      </c>
      <c r="M29" s="22">
        <f>Data_L!BJ30</f>
        <v>0</v>
      </c>
      <c r="N29" s="22">
        <f>Data_L!BK30</f>
        <v>-206.75376952288701</v>
      </c>
      <c r="O29" s="22">
        <f>Data_L!BL30</f>
        <v>0</v>
      </c>
      <c r="P29" s="22">
        <f>Data_L!BM30</f>
        <v>0</v>
      </c>
      <c r="Q29" s="46">
        <f t="shared" si="1"/>
        <v>118868.22872496312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649385.73779968102</v>
      </c>
      <c r="I30" s="165"/>
      <c r="J30" s="4">
        <v>13</v>
      </c>
      <c r="K30" s="22">
        <f>Data_L!BH31</f>
        <v>119074.982494486</v>
      </c>
      <c r="L30" s="22">
        <f>Data_L!BI31</f>
        <v>0</v>
      </c>
      <c r="M30" s="22">
        <f>Data_L!BJ31</f>
        <v>0</v>
      </c>
      <c r="N30" s="22">
        <f>Data_L!BK31</f>
        <v>-206.75376950170499</v>
      </c>
      <c r="O30" s="22">
        <f>Data_L!BL31</f>
        <v>0</v>
      </c>
      <c r="P30" s="22">
        <f>Data_L!BM31</f>
        <v>0</v>
      </c>
      <c r="Q30" s="46">
        <f t="shared" si="1"/>
        <v>118868.22872498429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Data_L!BH32</f>
        <v>119074.982494486</v>
      </c>
      <c r="L31" s="22">
        <f>Data_L!BI32</f>
        <v>0</v>
      </c>
      <c r="M31" s="22">
        <f>Data_L!BJ32</f>
        <v>0</v>
      </c>
      <c r="N31" s="22">
        <f>Data_L!BK32</f>
        <v>-206.75376950170701</v>
      </c>
      <c r="O31" s="22">
        <f>Data_L!BL32</f>
        <v>0</v>
      </c>
      <c r="P31" s="22">
        <f>Data_L!BM32</f>
        <v>0</v>
      </c>
      <c r="Q31" s="46">
        <f t="shared" si="1"/>
        <v>118868.22872498429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Data_L!BH33</f>
        <v>467.47781359403501</v>
      </c>
      <c r="L32" s="22">
        <f>Data_L!BI33</f>
        <v>0</v>
      </c>
      <c r="M32" s="22">
        <f>Data_L!BJ33</f>
        <v>0</v>
      </c>
      <c r="N32" s="22">
        <f>Data_L!BK33</f>
        <v>-6.9138656939724499E-2</v>
      </c>
      <c r="O32" s="22">
        <f>Data_L!BL33</f>
        <v>0</v>
      </c>
      <c r="P32" s="22">
        <f>Data_L!BM33</f>
        <v>0</v>
      </c>
      <c r="Q32" s="46">
        <f t="shared" si="1"/>
        <v>467.40867493709527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784127.70544221578</v>
      </c>
      <c r="I33" s="165" t="s">
        <v>2</v>
      </c>
      <c r="J33" s="4">
        <v>1</v>
      </c>
      <c r="K33" s="23">
        <f>Data_L!BH34</f>
        <v>467.47781359402899</v>
      </c>
      <c r="L33" s="23">
        <f>Data_L!BI34</f>
        <v>0</v>
      </c>
      <c r="M33" s="23">
        <f>Data_L!BJ34</f>
        <v>0</v>
      </c>
      <c r="N33" s="23">
        <f>Data_L!BK34</f>
        <v>-6.9138676299659294E-2</v>
      </c>
      <c r="O33" s="23">
        <f>Data_L!BL34</f>
        <v>0</v>
      </c>
      <c r="P33" s="23">
        <f>Data_L!BM34</f>
        <v>0</v>
      </c>
      <c r="Q33" s="46">
        <f t="shared" si="1"/>
        <v>467.40867491772934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-979.94513469747244</v>
      </c>
      <c r="I34" s="165"/>
      <c r="J34" s="4">
        <v>2</v>
      </c>
      <c r="K34" s="23">
        <f>Data_L!BH35</f>
        <v>0</v>
      </c>
      <c r="L34" s="23">
        <f>Data_L!BI35</f>
        <v>0</v>
      </c>
      <c r="M34" s="23">
        <f>Data_L!BJ35</f>
        <v>0</v>
      </c>
      <c r="N34" s="23">
        <f>Data_L!BK35</f>
        <v>0</v>
      </c>
      <c r="O34" s="23">
        <f>Data_L!BL35</f>
        <v>0</v>
      </c>
      <c r="P34" s="23">
        <f>Data_L!BM35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Data_L!BH36</f>
        <v>0</v>
      </c>
      <c r="L35" s="23">
        <f>Data_L!BI36</f>
        <v>0</v>
      </c>
      <c r="M35" s="23">
        <f>Data_L!BJ36</f>
        <v>0</v>
      </c>
      <c r="N35" s="23">
        <f>Data_L!BK36</f>
        <v>0</v>
      </c>
      <c r="O35" s="23">
        <f>Data_L!BL36</f>
        <v>0</v>
      </c>
      <c r="P35" s="23">
        <f>Data_L!BM36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Data_L!BH37</f>
        <v>0</v>
      </c>
      <c r="L36" s="23">
        <f>Data_L!BI37</f>
        <v>0</v>
      </c>
      <c r="M36" s="23">
        <f>Data_L!BJ37</f>
        <v>0</v>
      </c>
      <c r="N36" s="23">
        <f>Data_L!BK37</f>
        <v>0</v>
      </c>
      <c r="O36" s="23">
        <f>Data_L!BL37</f>
        <v>0</v>
      </c>
      <c r="P36" s="23">
        <f>Data_L!BM37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Data_L!BH38</f>
        <v>0</v>
      </c>
      <c r="L37" s="23">
        <f>Data_L!BI38</f>
        <v>0</v>
      </c>
      <c r="M37" s="23">
        <f>Data_L!BJ38</f>
        <v>0</v>
      </c>
      <c r="N37" s="23">
        <f>Data_L!BK38</f>
        <v>0</v>
      </c>
      <c r="O37" s="23">
        <f>Data_L!BL38</f>
        <v>0</v>
      </c>
      <c r="P37" s="23">
        <f>Data_L!BM38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Data_L!BH39</f>
        <v>0</v>
      </c>
      <c r="L38" s="23">
        <f>Data_L!BI39</f>
        <v>0</v>
      </c>
      <c r="M38" s="23">
        <f>Data_L!BJ39</f>
        <v>0</v>
      </c>
      <c r="N38" s="23">
        <f>Data_L!BK39</f>
        <v>0</v>
      </c>
      <c r="O38" s="23">
        <f>Data_L!BL39</f>
        <v>0</v>
      </c>
      <c r="P38" s="23">
        <f>Data_L!BM39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-580000</v>
      </c>
      <c r="F39" s="7" t="s">
        <v>13</v>
      </c>
      <c r="G39" s="10">
        <f>SUM(G33:G38)</f>
        <v>783147.7603075183</v>
      </c>
      <c r="I39" s="165"/>
      <c r="J39" s="4">
        <v>7</v>
      </c>
      <c r="K39" s="23">
        <f>Data_L!BH40</f>
        <v>467.47781359403501</v>
      </c>
      <c r="L39" s="23">
        <f>Data_L!BI40</f>
        <v>0</v>
      </c>
      <c r="M39" s="23">
        <f>Data_L!BJ40</f>
        <v>0</v>
      </c>
      <c r="N39" s="23">
        <f>Data_L!BK40</f>
        <v>-6.9138677192363801E-2</v>
      </c>
      <c r="O39" s="23">
        <f>Data_L!BL40</f>
        <v>0</v>
      </c>
      <c r="P39" s="23">
        <f>Data_L!BM40</f>
        <v>0</v>
      </c>
      <c r="Q39" s="46">
        <f t="shared" si="1"/>
        <v>467.40867491684264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Data_L!BH41</f>
        <v>0</v>
      </c>
      <c r="L40" s="23">
        <f>Data_L!BI41</f>
        <v>0</v>
      </c>
      <c r="M40" s="23">
        <f>Data_L!BJ41</f>
        <v>0</v>
      </c>
      <c r="N40" s="23">
        <f>Data_L!BK41</f>
        <v>0</v>
      </c>
      <c r="O40" s="23">
        <f>Data_L!BL41</f>
        <v>0</v>
      </c>
      <c r="P40" s="23">
        <f>Data_L!BM41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Data_L!BH42</f>
        <v>0</v>
      </c>
      <c r="L41" s="23">
        <f>Data_L!BI42</f>
        <v>0</v>
      </c>
      <c r="M41" s="23">
        <f>Data_L!BJ42</f>
        <v>0</v>
      </c>
      <c r="N41" s="23">
        <f>Data_L!BK42</f>
        <v>0</v>
      </c>
      <c r="O41" s="23">
        <f>Data_L!BL42</f>
        <v>0</v>
      </c>
      <c r="P41" s="23">
        <f>Data_L!BM42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376214.80108926533</v>
      </c>
      <c r="I42" s="165"/>
      <c r="J42" s="4">
        <v>10</v>
      </c>
      <c r="K42" s="23">
        <f>Data_L!BH43</f>
        <v>73347.6926245223</v>
      </c>
      <c r="L42" s="23">
        <f>Data_L!BI43</f>
        <v>0</v>
      </c>
      <c r="M42" s="23">
        <f>Data_L!BJ43</f>
        <v>0</v>
      </c>
      <c r="N42" s="23">
        <f>Data_L!BK43</f>
        <v>18.318757303256302</v>
      </c>
      <c r="O42" s="23">
        <f>Data_L!BL43</f>
        <v>0</v>
      </c>
      <c r="P42" s="23">
        <f>Data_L!BM43</f>
        <v>0</v>
      </c>
      <c r="Q42" s="46">
        <f t="shared" si="1"/>
        <v>73366.011381825563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-580000</v>
      </c>
      <c r="F43" s="7" t="s">
        <v>6</v>
      </c>
      <c r="G43" s="10">
        <f>D27</f>
        <v>90.220639719890258</v>
      </c>
      <c r="I43" s="165"/>
      <c r="J43" s="4">
        <v>11</v>
      </c>
      <c r="K43" s="23">
        <f>Data_L!BH44</f>
        <v>73347.6926245223</v>
      </c>
      <c r="L43" s="23">
        <f>Data_L!BI44</f>
        <v>0</v>
      </c>
      <c r="M43" s="23">
        <f>Data_L!BJ44</f>
        <v>0</v>
      </c>
      <c r="N43" s="23">
        <f>Data_L!BK44</f>
        <v>18.318757304182</v>
      </c>
      <c r="O43" s="23">
        <f>Data_L!BL44</f>
        <v>0</v>
      </c>
      <c r="P43" s="23">
        <f>Data_L!BM44</f>
        <v>0</v>
      </c>
      <c r="Q43" s="46">
        <f t="shared" si="1"/>
        <v>73366.01138182648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Data_L!BH45</f>
        <v>73347.692624521806</v>
      </c>
      <c r="L44" s="23">
        <f>Data_L!BI45</f>
        <v>0</v>
      </c>
      <c r="M44" s="23">
        <f>Data_L!BJ45</f>
        <v>0</v>
      </c>
      <c r="N44" s="23">
        <f>Data_L!BK45</f>
        <v>18.3187573032606</v>
      </c>
      <c r="O44" s="23">
        <f>Data_L!BL45</f>
        <v>0</v>
      </c>
      <c r="P44" s="23">
        <f>Data_L!BM45</f>
        <v>0</v>
      </c>
      <c r="Q44" s="46">
        <f t="shared" si="1"/>
        <v>73366.011381825068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Data_L!BH46</f>
        <v>73347.692624521602</v>
      </c>
      <c r="L45" s="23">
        <f>Data_L!BI46</f>
        <v>0</v>
      </c>
      <c r="M45" s="23">
        <f>Data_L!BJ46</f>
        <v>0</v>
      </c>
      <c r="N45" s="23">
        <f>Data_L!BK46</f>
        <v>18.318757283763102</v>
      </c>
      <c r="O45" s="23">
        <f>Data_L!BL46</f>
        <v>0</v>
      </c>
      <c r="P45" s="23">
        <f>Data_L!BM46</f>
        <v>0</v>
      </c>
      <c r="Q45" s="46">
        <f t="shared" si="1"/>
        <v>73366.011381805365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-4007813.0777698765</v>
      </c>
      <c r="F46" s="7" t="s">
        <v>8</v>
      </c>
      <c r="G46" s="10">
        <f>D48</f>
        <v>0</v>
      </c>
      <c r="I46" s="165"/>
      <c r="J46" s="4">
        <v>14</v>
      </c>
      <c r="K46" s="23">
        <f>Data_L!BH47</f>
        <v>73347.6926245215</v>
      </c>
      <c r="L46" s="23">
        <f>Data_L!BI47</f>
        <v>0</v>
      </c>
      <c r="M46" s="23">
        <f>Data_L!BJ47</f>
        <v>0</v>
      </c>
      <c r="N46" s="23">
        <f>Data_L!BK47</f>
        <v>18.3187573041847</v>
      </c>
      <c r="O46" s="23">
        <f>Data_L!BL47</f>
        <v>0</v>
      </c>
      <c r="P46" s="23">
        <f>Data_L!BM47</f>
        <v>0</v>
      </c>
      <c r="Q46" s="46">
        <f t="shared" si="1"/>
        <v>73366.01138182568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Data_L!BH48</f>
        <v>8541.3823394677693</v>
      </c>
      <c r="L47" s="23">
        <f>Data_L!BI48</f>
        <v>0</v>
      </c>
      <c r="M47" s="23">
        <f>Data_L!BJ48</f>
        <v>0</v>
      </c>
      <c r="N47" s="23">
        <f>Data_L!BK48</f>
        <v>-1.2348694252644199</v>
      </c>
      <c r="O47" s="23">
        <f>Data_L!BL48</f>
        <v>0</v>
      </c>
      <c r="P47" s="23">
        <f>Data_L!BM48</f>
        <v>0</v>
      </c>
      <c r="Q47" s="46">
        <f t="shared" si="1"/>
        <v>8540.1474700425042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376305.02172898524</v>
      </c>
      <c r="I48" s="165" t="s">
        <v>1</v>
      </c>
      <c r="J48" s="4">
        <v>1</v>
      </c>
      <c r="K48" s="24">
        <f>Data_L!BH49</f>
        <v>8541.3823394677092</v>
      </c>
      <c r="L48" s="24">
        <f>Data_L!BI49</f>
        <v>0</v>
      </c>
      <c r="M48" s="24">
        <f>Data_L!BJ49</f>
        <v>0</v>
      </c>
      <c r="N48" s="24">
        <f>Data_L!BK49</f>
        <v>-1.2348694059073799</v>
      </c>
      <c r="O48" s="24">
        <f>Data_L!BL49</f>
        <v>0</v>
      </c>
      <c r="P48" s="24">
        <f>Data_L!BM49</f>
        <v>0</v>
      </c>
      <c r="Q48" s="46">
        <f t="shared" si="1"/>
        <v>8540.1474700618019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Data_L!BH50</f>
        <v>2195.6407048309402</v>
      </c>
      <c r="L49" s="24">
        <f>Data_L!BI50</f>
        <v>0</v>
      </c>
      <c r="M49" s="24">
        <f>Data_L!BJ50</f>
        <v>0</v>
      </c>
      <c r="N49" s="24">
        <f>Data_L!BK50</f>
        <v>-2.1729560441496199E-8</v>
      </c>
      <c r="O49" s="24">
        <f>Data_L!BL50</f>
        <v>0</v>
      </c>
      <c r="P49" s="24">
        <f>Data_L!BM50</f>
        <v>0</v>
      </c>
      <c r="Q49" s="46">
        <f t="shared" si="1"/>
        <v>2195.6407048092105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-4007813.0777698765</v>
      </c>
      <c r="F50" s="8" t="s">
        <v>18</v>
      </c>
      <c r="I50" s="165"/>
      <c r="J50" s="4">
        <v>3</v>
      </c>
      <c r="K50" s="24">
        <f>Data_L!BH51</f>
        <v>2195.6407048309502</v>
      </c>
      <c r="L50" s="24">
        <f>Data_L!BI51</f>
        <v>0</v>
      </c>
      <c r="M50" s="24">
        <f>Data_L!BJ51</f>
        <v>0</v>
      </c>
      <c r="N50" s="24">
        <f>Data_L!BK51</f>
        <v>-8.4990495927681295E-10</v>
      </c>
      <c r="O50" s="24">
        <f>Data_L!BL51</f>
        <v>0</v>
      </c>
      <c r="P50" s="24">
        <f>Data_L!BM51</f>
        <v>0</v>
      </c>
      <c r="Q50" s="46">
        <f t="shared" si="1"/>
        <v>2195.6407048301003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280834.65385616396</v>
      </c>
      <c r="I51" s="165"/>
      <c r="J51" s="4">
        <v>4</v>
      </c>
      <c r="K51" s="24">
        <f>Data_L!BH52</f>
        <v>2195.6407048309602</v>
      </c>
      <c r="L51" s="24">
        <f>Data_L!BI52</f>
        <v>0</v>
      </c>
      <c r="M51" s="24">
        <f>Data_L!BJ52</f>
        <v>0</v>
      </c>
      <c r="N51" s="24">
        <f>Data_L!BK52</f>
        <v>-1.81267784836748E-11</v>
      </c>
      <c r="O51" s="24">
        <f>Data_L!BL52</f>
        <v>0</v>
      </c>
      <c r="P51" s="24">
        <f>Data_L!BM52</f>
        <v>0</v>
      </c>
      <c r="Q51" s="46">
        <f t="shared" si="1"/>
        <v>2195.640704830942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-29.97195197447461</v>
      </c>
      <c r="I52" s="165"/>
      <c r="J52" s="4">
        <v>5</v>
      </c>
      <c r="K52" s="24">
        <f>Data_L!BH53</f>
        <v>12719.203700460001</v>
      </c>
      <c r="L52" s="24">
        <f>Data_L!BI53</f>
        <v>0</v>
      </c>
      <c r="M52" s="24">
        <f>Data_L!BJ53</f>
        <v>0</v>
      </c>
      <c r="N52" s="24">
        <f>Data_L!BK53</f>
        <v>-0.27956587838047497</v>
      </c>
      <c r="O52" s="24">
        <f>Data_L!BL53</f>
        <v>0</v>
      </c>
      <c r="P52" s="24">
        <f>Data_L!BM53</f>
        <v>0</v>
      </c>
      <c r="Q52" s="46">
        <f t="shared" si="1"/>
        <v>12718.924134581621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2366.983962395454</v>
      </c>
      <c r="F53" s="7" t="s">
        <v>7</v>
      </c>
      <c r="G53" s="10">
        <f>D35</f>
        <v>0</v>
      </c>
      <c r="I53" s="165"/>
      <c r="J53" s="4">
        <v>6</v>
      </c>
      <c r="K53" s="24">
        <f>Data_L!BH54</f>
        <v>12719.203700460001</v>
      </c>
      <c r="L53" s="24">
        <f>Data_L!BI54</f>
        <v>0</v>
      </c>
      <c r="M53" s="24">
        <f>Data_L!BJ54</f>
        <v>0</v>
      </c>
      <c r="N53" s="24">
        <f>Data_L!BK54</f>
        <v>-0.27956587838165198</v>
      </c>
      <c r="O53" s="24">
        <f>Data_L!BL54</f>
        <v>0</v>
      </c>
      <c r="P53" s="24">
        <f>Data_L!BM54</f>
        <v>0</v>
      </c>
      <c r="Q53" s="46">
        <f t="shared" si="1"/>
        <v>12718.924134581619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Data_L!BH55</f>
        <v>8541.3823394677802</v>
      </c>
      <c r="L54" s="24">
        <f>Data_L!BI55</f>
        <v>0</v>
      </c>
      <c r="M54" s="24">
        <f>Data_L!BJ55</f>
        <v>0</v>
      </c>
      <c r="N54" s="24">
        <f>Data_L!BK55</f>
        <v>-1.23486940501304</v>
      </c>
      <c r="O54" s="24">
        <f>Data_L!BL55</f>
        <v>0</v>
      </c>
      <c r="P54" s="24">
        <f>Data_L!BM55</f>
        <v>0</v>
      </c>
      <c r="Q54" s="46">
        <f t="shared" si="1"/>
        <v>8540.1474700627678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Data_L!BH56</f>
        <v>0</v>
      </c>
      <c r="L55" s="24">
        <f>Data_L!BI56</f>
        <v>0</v>
      </c>
      <c r="M55" s="24">
        <f>Data_L!BJ56</f>
        <v>0</v>
      </c>
      <c r="N55" s="24">
        <f>Data_L!BK56</f>
        <v>0</v>
      </c>
      <c r="O55" s="24">
        <f>Data_L!BL56</f>
        <v>0</v>
      </c>
      <c r="P55" s="24">
        <f>Data_L!BM56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Data_L!BH57</f>
        <v>0</v>
      </c>
      <c r="L56" s="24">
        <f>Data_L!BI57</f>
        <v>0</v>
      </c>
      <c r="M56" s="24">
        <f>Data_L!BJ57</f>
        <v>0</v>
      </c>
      <c r="N56" s="24">
        <f>Data_L!BK57</f>
        <v>0</v>
      </c>
      <c r="O56" s="24">
        <f>Data_L!BL57</f>
        <v>0</v>
      </c>
      <c r="P56" s="24">
        <f>Data_L!BM57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2366.983962395454</v>
      </c>
      <c r="F57" s="7" t="s">
        <v>13</v>
      </c>
      <c r="G57" s="10">
        <f>SUM(G51:G56)</f>
        <v>280804.68190418946</v>
      </c>
      <c r="I57" s="165"/>
      <c r="J57" s="4">
        <v>10</v>
      </c>
      <c r="K57" s="24">
        <f>Data_L!BH58</f>
        <v>46345.311932363402</v>
      </c>
      <c r="L57" s="24">
        <f>Data_L!BI58</f>
        <v>0</v>
      </c>
      <c r="M57" s="24">
        <f>Data_L!BJ58</f>
        <v>0</v>
      </c>
      <c r="N57" s="24">
        <f>Data_L!BK58</f>
        <v>-5.3886162845406904</v>
      </c>
      <c r="O57" s="24">
        <f>Data_L!BL58</f>
        <v>0</v>
      </c>
      <c r="P57" s="24">
        <f>Data_L!BM58</f>
        <v>0</v>
      </c>
      <c r="Q57" s="46">
        <f t="shared" si="1"/>
        <v>46339.923316078864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Data_L!BH59</f>
        <v>46345.311932363402</v>
      </c>
      <c r="L58" s="24">
        <f>Data_L!BI59</f>
        <v>0</v>
      </c>
      <c r="M58" s="24">
        <f>Data_L!BJ59</f>
        <v>0</v>
      </c>
      <c r="N58" s="24">
        <f>Data_L!BK59</f>
        <v>-5.3886162845406096</v>
      </c>
      <c r="O58" s="24">
        <f>Data_L!BL59</f>
        <v>0</v>
      </c>
      <c r="P58" s="24">
        <f>Data_L!BM59</f>
        <v>0</v>
      </c>
      <c r="Q58" s="46">
        <f t="shared" si="1"/>
        <v>46339.923316078864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Data_L!BH60</f>
        <v>46345.311932363104</v>
      </c>
      <c r="L59" s="24">
        <f>Data_L!BI60</f>
        <v>0</v>
      </c>
      <c r="M59" s="24">
        <f>Data_L!BJ60</f>
        <v>0</v>
      </c>
      <c r="N59" s="24">
        <f>Data_L!BK60</f>
        <v>-5.3886162638732902</v>
      </c>
      <c r="O59" s="24">
        <f>Data_L!BL60</f>
        <v>0</v>
      </c>
      <c r="P59" s="24">
        <f>Data_L!BM60</f>
        <v>0</v>
      </c>
      <c r="Q59" s="46">
        <f t="shared" si="1"/>
        <v>46339.92331609923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Data_L!BH61</f>
        <v>46345.3119323629</v>
      </c>
      <c r="L60" s="24">
        <f>Data_L!BI61</f>
        <v>0</v>
      </c>
      <c r="M60" s="24">
        <f>Data_L!BJ61</f>
        <v>0</v>
      </c>
      <c r="N60" s="24">
        <f>Data_L!BK61</f>
        <v>-5.3886162647987801</v>
      </c>
      <c r="O60" s="24">
        <f>Data_L!BL61</f>
        <v>0</v>
      </c>
      <c r="P60" s="24">
        <f>Data_L!BM61</f>
        <v>0</v>
      </c>
      <c r="Q60" s="46">
        <f t="shared" si="1"/>
        <v>46339.923316098102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Data_L!BH62</f>
        <v>46345.311932362798</v>
      </c>
      <c r="L61" s="24">
        <f>Data_L!BI62</f>
        <v>0</v>
      </c>
      <c r="M61" s="24">
        <f>Data_L!BJ62</f>
        <v>0</v>
      </c>
      <c r="N61" s="24">
        <f>Data_L!BK62</f>
        <v>-5.3886162864411</v>
      </c>
      <c r="O61" s="24">
        <f>Data_L!BL62</f>
        <v>0</v>
      </c>
      <c r="P61" s="24">
        <f>Data_L!BM62</f>
        <v>0</v>
      </c>
      <c r="Q61" s="46">
        <f t="shared" si="1"/>
        <v>46339.923316076354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Data_L!BH63</f>
        <v>0</v>
      </c>
      <c r="L62" s="24">
        <f>Data_L!BI63</f>
        <v>0</v>
      </c>
      <c r="M62" s="24">
        <f>Data_L!BJ63</f>
        <v>0</v>
      </c>
      <c r="N62" s="24">
        <f>Data_L!BK63</f>
        <v>0</v>
      </c>
      <c r="O62" s="24">
        <f>Data_L!BL63</f>
        <v>0</v>
      </c>
      <c r="P62" s="24">
        <f>Data_L!BM63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B2D5-9312-4A75-95D4-CC4C928418C8}">
  <sheetPr>
    <tabColor theme="5" tint="0.39997558519241921"/>
  </sheetPr>
  <dimension ref="A1:AN239"/>
  <sheetViews>
    <sheetView workbookViewId="0">
      <selection activeCell="S6" sqref="S6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Data_H!I3</f>
        <v>0</v>
      </c>
      <c r="F3" s="7" t="s">
        <v>0</v>
      </c>
      <c r="G3" s="10">
        <f>-D43</f>
        <v>0</v>
      </c>
      <c r="I3" s="166"/>
      <c r="J3" s="166"/>
      <c r="K3" s="5">
        <f t="shared" ref="K3:R3" si="0">SUM(K4:K62)</f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45">
        <f t="shared" si="0"/>
        <v>0</v>
      </c>
      <c r="R3" s="45">
        <f t="shared" si="0"/>
        <v>0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Data_H!I4</f>
        <v>0</v>
      </c>
      <c r="F4" s="11" t="s">
        <v>8</v>
      </c>
      <c r="G4" s="12">
        <f>-D50</f>
        <v>0</v>
      </c>
      <c r="I4" s="165" t="s">
        <v>4</v>
      </c>
      <c r="J4" s="4">
        <v>1</v>
      </c>
      <c r="K4" s="21">
        <f>Data_H!BH4</f>
        <v>0</v>
      </c>
      <c r="L4" s="21">
        <f>Data_H!BI4</f>
        <v>0</v>
      </c>
      <c r="M4" s="21">
        <f>Data_H!BJ4</f>
        <v>0</v>
      </c>
      <c r="N4" s="21">
        <f>Data_H!BK4</f>
        <v>0</v>
      </c>
      <c r="O4" s="21">
        <f>Data_H!BL4</f>
        <v>0</v>
      </c>
      <c r="P4" s="21">
        <f>Data_H!BM4</f>
        <v>0</v>
      </c>
      <c r="Q4" s="46">
        <f>K4+N4-O4-P4</f>
        <v>0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Data_H!I5</f>
        <v>0</v>
      </c>
      <c r="F5" s="7" t="s">
        <v>13</v>
      </c>
      <c r="G5" s="10">
        <f>SUM(G3:G4)</f>
        <v>0</v>
      </c>
      <c r="I5" s="165"/>
      <c r="J5" s="4">
        <v>2</v>
      </c>
      <c r="K5" s="21">
        <f>Data_H!BH5</f>
        <v>0</v>
      </c>
      <c r="L5" s="21">
        <f>Data_H!BI5</f>
        <v>0</v>
      </c>
      <c r="M5" s="21">
        <f>Data_H!BJ5</f>
        <v>0</v>
      </c>
      <c r="N5" s="21">
        <f>Data_H!BK5</f>
        <v>0</v>
      </c>
      <c r="O5" s="21">
        <f>Data_H!BL5</f>
        <v>0</v>
      </c>
      <c r="P5" s="21">
        <f>Data_H!BM5</f>
        <v>0</v>
      </c>
      <c r="Q5" s="46">
        <f t="shared" ref="Q5:Q62" si="1">K5+N5-O5-P5</f>
        <v>0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Data_H!I6</f>
        <v>0</v>
      </c>
      <c r="I6" s="165"/>
      <c r="J6" s="4">
        <v>3</v>
      </c>
      <c r="K6" s="21">
        <f>Data_H!BH6</f>
        <v>0</v>
      </c>
      <c r="L6" s="21">
        <f>Data_H!BI6</f>
        <v>0</v>
      </c>
      <c r="M6" s="21">
        <f>Data_H!BJ6</f>
        <v>0</v>
      </c>
      <c r="N6" s="21">
        <f>Data_H!BK6</f>
        <v>0</v>
      </c>
      <c r="O6" s="21">
        <f>Data_H!BL6</f>
        <v>0</v>
      </c>
      <c r="P6" s="21">
        <f>Data_H!BM6</f>
        <v>0</v>
      </c>
      <c r="Q6" s="46">
        <f t="shared" si="1"/>
        <v>0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Data_H!I7</f>
        <v>0</v>
      </c>
      <c r="F7" s="8" t="s">
        <v>20</v>
      </c>
      <c r="I7" s="165"/>
      <c r="J7" s="4">
        <v>4</v>
      </c>
      <c r="K7" s="21">
        <f>Data_H!BH7</f>
        <v>0</v>
      </c>
      <c r="L7" s="21">
        <f>Data_H!BI7</f>
        <v>0</v>
      </c>
      <c r="M7" s="21">
        <f>Data_H!BJ7</f>
        <v>0</v>
      </c>
      <c r="N7" s="21">
        <f>Data_H!BK7</f>
        <v>0</v>
      </c>
      <c r="O7" s="21">
        <f>Data_H!BL7</f>
        <v>0</v>
      </c>
      <c r="P7" s="21">
        <f>Data_H!BM7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Data_H!I8</f>
        <v>0</v>
      </c>
      <c r="F8" s="7" t="s">
        <v>0</v>
      </c>
      <c r="G8" s="10">
        <f>M3</f>
        <v>0</v>
      </c>
      <c r="I8" s="165"/>
      <c r="J8" s="4">
        <v>5</v>
      </c>
      <c r="K8" s="21">
        <f>Data_H!BH8</f>
        <v>0</v>
      </c>
      <c r="L8" s="21">
        <f>Data_H!BI8</f>
        <v>0</v>
      </c>
      <c r="M8" s="21">
        <f>Data_H!BJ8</f>
        <v>0</v>
      </c>
      <c r="N8" s="21">
        <f>Data_H!BK8</f>
        <v>0</v>
      </c>
      <c r="O8" s="21">
        <f>Data_H!BL8</f>
        <v>0</v>
      </c>
      <c r="P8" s="21">
        <f>Data_H!BM8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Data_H!I9</f>
        <v>0</v>
      </c>
      <c r="F9" s="11" t="s">
        <v>8</v>
      </c>
      <c r="G9" s="12">
        <f>L3</f>
        <v>0</v>
      </c>
      <c r="I9" s="165"/>
      <c r="J9" s="4">
        <v>6</v>
      </c>
      <c r="K9" s="21">
        <f>Data_H!BH9</f>
        <v>0</v>
      </c>
      <c r="L9" s="21">
        <f>Data_H!BI9</f>
        <v>0</v>
      </c>
      <c r="M9" s="21">
        <f>Data_H!BJ9</f>
        <v>0</v>
      </c>
      <c r="N9" s="21">
        <f>Data_H!BK9</f>
        <v>0</v>
      </c>
      <c r="O9" s="21">
        <f>Data_H!BL9</f>
        <v>0</v>
      </c>
      <c r="P9" s="21">
        <f>Data_H!BM9</f>
        <v>0</v>
      </c>
      <c r="Q9" s="46">
        <f t="shared" si="1"/>
        <v>0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Data_H!I10</f>
        <v>0</v>
      </c>
      <c r="F10" s="7" t="s">
        <v>13</v>
      </c>
      <c r="G10" s="10">
        <f>SUM(G8:G9)</f>
        <v>0</v>
      </c>
      <c r="I10" s="165"/>
      <c r="J10" s="4">
        <v>7</v>
      </c>
      <c r="K10" s="21">
        <f>Data_H!BH10</f>
        <v>0</v>
      </c>
      <c r="L10" s="21">
        <f>Data_H!BI10</f>
        <v>0</v>
      </c>
      <c r="M10" s="21">
        <f>Data_H!BJ10</f>
        <v>0</v>
      </c>
      <c r="N10" s="21">
        <f>Data_H!BK10</f>
        <v>0</v>
      </c>
      <c r="O10" s="21">
        <f>Data_H!BL10</f>
        <v>0</v>
      </c>
      <c r="P10" s="21">
        <f>Data_H!BM10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Data_H!I11</f>
        <v>0</v>
      </c>
      <c r="I11" s="165"/>
      <c r="J11" s="4">
        <v>8</v>
      </c>
      <c r="K11" s="21">
        <f>Data_H!BH11</f>
        <v>0</v>
      </c>
      <c r="L11" s="21">
        <f>Data_H!BI11</f>
        <v>0</v>
      </c>
      <c r="M11" s="21">
        <f>Data_H!BJ11</f>
        <v>0</v>
      </c>
      <c r="N11" s="21">
        <f>Data_H!BK11</f>
        <v>0</v>
      </c>
      <c r="O11" s="21">
        <f>Data_H!BL11</f>
        <v>0</v>
      </c>
      <c r="P11" s="21">
        <f>Data_H!BM11</f>
        <v>0</v>
      </c>
      <c r="Q11" s="46">
        <f t="shared" si="1"/>
        <v>0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Data_H!I12</f>
        <v>0</v>
      </c>
      <c r="F12" s="8" t="s">
        <v>39</v>
      </c>
      <c r="I12" s="165"/>
      <c r="J12" s="4">
        <v>9</v>
      </c>
      <c r="K12" s="21">
        <f>Data_H!BH12</f>
        <v>0</v>
      </c>
      <c r="L12" s="21">
        <f>Data_H!BI12</f>
        <v>0</v>
      </c>
      <c r="M12" s="21">
        <f>Data_H!BJ12</f>
        <v>0</v>
      </c>
      <c r="N12" s="21">
        <f>Data_H!BK12</f>
        <v>0</v>
      </c>
      <c r="O12" s="21">
        <f>Data_H!BL12</f>
        <v>0</v>
      </c>
      <c r="P12" s="21">
        <f>Data_H!BM12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Data_H!I13</f>
        <v>0</v>
      </c>
      <c r="F13" s="7" t="s">
        <v>40</v>
      </c>
      <c r="G13" s="35">
        <f>D7-G10</f>
        <v>0</v>
      </c>
      <c r="I13" s="165"/>
      <c r="J13" s="4">
        <v>10</v>
      </c>
      <c r="K13" s="21">
        <f>Data_H!BH13</f>
        <v>0</v>
      </c>
      <c r="L13" s="21">
        <f>Data_H!BI13</f>
        <v>0</v>
      </c>
      <c r="M13" s="21">
        <f>Data_H!BJ13</f>
        <v>0</v>
      </c>
      <c r="N13" s="21">
        <f>Data_H!BK13</f>
        <v>0</v>
      </c>
      <c r="O13" s="21">
        <f>Data_H!BL13</f>
        <v>0</v>
      </c>
      <c r="P13" s="21">
        <f>Data_H!BM13</f>
        <v>0</v>
      </c>
      <c r="Q13" s="46">
        <f t="shared" si="1"/>
        <v>0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Data_H!BH14</f>
        <v>0</v>
      </c>
      <c r="L14" s="21">
        <f>Data_H!BI14</f>
        <v>0</v>
      </c>
      <c r="M14" s="21">
        <f>Data_H!BJ14</f>
        <v>0</v>
      </c>
      <c r="N14" s="21">
        <f>Data_H!BK14</f>
        <v>0</v>
      </c>
      <c r="O14" s="21">
        <f>Data_H!BL14</f>
        <v>0</v>
      </c>
      <c r="P14" s="21">
        <f>Data_H!BM14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Data_H!BH15</f>
        <v>0</v>
      </c>
      <c r="L15" s="21">
        <f>Data_H!BI15</f>
        <v>0</v>
      </c>
      <c r="M15" s="21">
        <f>Data_H!BJ15</f>
        <v>0</v>
      </c>
      <c r="N15" s="21">
        <f>Data_H!BK15</f>
        <v>0</v>
      </c>
      <c r="O15" s="21">
        <f>Data_H!BL15</f>
        <v>0</v>
      </c>
      <c r="P15" s="21">
        <f>Data_H!BM15</f>
        <v>0</v>
      </c>
      <c r="Q15" s="46">
        <f t="shared" si="1"/>
        <v>0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Data_H!BH16</f>
        <v>0</v>
      </c>
      <c r="L16" s="21">
        <f>Data_H!BI16</f>
        <v>0</v>
      </c>
      <c r="M16" s="21">
        <f>Data_H!BJ16</f>
        <v>0</v>
      </c>
      <c r="N16" s="21">
        <f>Data_H!BK16</f>
        <v>0</v>
      </c>
      <c r="O16" s="21">
        <f>Data_H!BL16</f>
        <v>0</v>
      </c>
      <c r="P16" s="21">
        <f>Data_H!BM16</f>
        <v>0</v>
      </c>
      <c r="Q16" s="46">
        <f t="shared" si="1"/>
        <v>0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0</v>
      </c>
      <c r="I17" s="165"/>
      <c r="J17" s="4">
        <v>14</v>
      </c>
      <c r="K17" s="21">
        <f>Data_H!BH17</f>
        <v>0</v>
      </c>
      <c r="L17" s="21">
        <f>Data_H!BI17</f>
        <v>0</v>
      </c>
      <c r="M17" s="21">
        <f>Data_H!BJ17</f>
        <v>0</v>
      </c>
      <c r="N17" s="21">
        <f>Data_H!BK17</f>
        <v>0</v>
      </c>
      <c r="O17" s="21">
        <f>Data_H!BL17</f>
        <v>0</v>
      </c>
      <c r="P17" s="21">
        <f>Data_H!BM17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0</v>
      </c>
      <c r="F18" s="7" t="s">
        <v>6</v>
      </c>
      <c r="G18" s="10">
        <f>D29</f>
        <v>0</v>
      </c>
      <c r="I18" s="165" t="s">
        <v>3</v>
      </c>
      <c r="J18" s="4">
        <v>1</v>
      </c>
      <c r="K18" s="22">
        <f>Data_H!BH19</f>
        <v>0</v>
      </c>
      <c r="L18" s="22">
        <f>Data_H!BI19</f>
        <v>0</v>
      </c>
      <c r="M18" s="22">
        <f>Data_H!BJ19</f>
        <v>0</v>
      </c>
      <c r="N18" s="22">
        <f>Data_H!BK19</f>
        <v>0</v>
      </c>
      <c r="O18" s="22">
        <f>Data_H!BL19</f>
        <v>0</v>
      </c>
      <c r="P18" s="22">
        <f>Data_H!BM19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0</v>
      </c>
      <c r="F19" s="39" t="s">
        <v>7</v>
      </c>
      <c r="G19" s="40">
        <v>0</v>
      </c>
      <c r="I19" s="165"/>
      <c r="J19" s="4">
        <v>2</v>
      </c>
      <c r="K19" s="22">
        <f>Data_H!BH20</f>
        <v>0</v>
      </c>
      <c r="L19" s="22">
        <f>Data_H!BI20</f>
        <v>0</v>
      </c>
      <c r="M19" s="22">
        <f>Data_H!BJ20</f>
        <v>0</v>
      </c>
      <c r="N19" s="22">
        <f>Data_H!BK20</f>
        <v>0</v>
      </c>
      <c r="O19" s="22">
        <f>Data_H!BL20</f>
        <v>0</v>
      </c>
      <c r="P19" s="22">
        <f>Data_H!BM20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0</v>
      </c>
      <c r="F20" s="11" t="s">
        <v>9</v>
      </c>
      <c r="G20" s="12">
        <f>D57</f>
        <v>0</v>
      </c>
      <c r="I20" s="165"/>
      <c r="J20" s="4">
        <v>3</v>
      </c>
      <c r="K20" s="22">
        <f>Data_H!BH21</f>
        <v>0</v>
      </c>
      <c r="L20" s="22">
        <f>Data_H!BI21</f>
        <v>0</v>
      </c>
      <c r="M20" s="22">
        <f>Data_H!BJ21</f>
        <v>0</v>
      </c>
      <c r="N20" s="22">
        <f>Data_H!BK21</f>
        <v>0</v>
      </c>
      <c r="O20" s="22">
        <f>Data_H!BL21</f>
        <v>0</v>
      </c>
      <c r="P20" s="22">
        <f>Data_H!BM21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0</v>
      </c>
      <c r="F21" s="7" t="s">
        <v>13</v>
      </c>
      <c r="G21" s="10">
        <f>SUM(G17:G20)</f>
        <v>0</v>
      </c>
      <c r="I21" s="165"/>
      <c r="J21" s="4">
        <v>4</v>
      </c>
      <c r="K21" s="22">
        <f>Data_H!BH22</f>
        <v>0</v>
      </c>
      <c r="L21" s="22">
        <f>Data_H!BI22</f>
        <v>0</v>
      </c>
      <c r="M21" s="22">
        <f>Data_H!BJ22</f>
        <v>0</v>
      </c>
      <c r="N21" s="22">
        <f>Data_H!BK22</f>
        <v>0</v>
      </c>
      <c r="O21" s="22">
        <f>Data_H!BL22</f>
        <v>0</v>
      </c>
      <c r="P21" s="22">
        <f>Data_H!BM22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0</v>
      </c>
      <c r="G22" s="10"/>
      <c r="I22" s="165"/>
      <c r="J22" s="4">
        <v>5</v>
      </c>
      <c r="K22" s="22">
        <f>Data_H!BH23</f>
        <v>0</v>
      </c>
      <c r="L22" s="22">
        <f>Data_H!BI23</f>
        <v>0</v>
      </c>
      <c r="M22" s="22">
        <f>Data_H!BJ23</f>
        <v>0</v>
      </c>
      <c r="N22" s="22">
        <f>Data_H!BK23</f>
        <v>0</v>
      </c>
      <c r="O22" s="22">
        <f>Data_H!BL23</f>
        <v>0</v>
      </c>
      <c r="P22" s="22">
        <f>Data_H!BM23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Data_H!BH24</f>
        <v>0</v>
      </c>
      <c r="L23" s="22">
        <f>Data_H!BI24</f>
        <v>0</v>
      </c>
      <c r="M23" s="22">
        <f>Data_H!BJ24</f>
        <v>0</v>
      </c>
      <c r="N23" s="22">
        <f>Data_H!BK24</f>
        <v>0</v>
      </c>
      <c r="O23" s="22">
        <f>Data_H!BL24</f>
        <v>0</v>
      </c>
      <c r="P23" s="22">
        <f>Data_H!BM24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0</v>
      </c>
      <c r="I24" s="165"/>
      <c r="J24" s="4">
        <v>7</v>
      </c>
      <c r="K24" s="22">
        <f>Data_H!BH25</f>
        <v>0</v>
      </c>
      <c r="L24" s="22">
        <f>Data_H!BI25</f>
        <v>0</v>
      </c>
      <c r="M24" s="22">
        <f>Data_H!BJ25</f>
        <v>0</v>
      </c>
      <c r="N24" s="22">
        <f>Data_H!BK25</f>
        <v>0</v>
      </c>
      <c r="O24" s="22">
        <f>Data_H!BL25</f>
        <v>0</v>
      </c>
      <c r="P24" s="22">
        <f>Data_H!BM25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0</v>
      </c>
      <c r="F25" s="7" t="s">
        <v>6</v>
      </c>
      <c r="G25" s="10">
        <f>D25</f>
        <v>0</v>
      </c>
      <c r="I25" s="165"/>
      <c r="J25" s="4">
        <v>8</v>
      </c>
      <c r="K25" s="22">
        <f>Data_H!BH26</f>
        <v>0</v>
      </c>
      <c r="L25" s="22">
        <f>Data_H!BI26</f>
        <v>0</v>
      </c>
      <c r="M25" s="22">
        <f>Data_H!BJ26</f>
        <v>0</v>
      </c>
      <c r="N25" s="22">
        <f>Data_H!BK26</f>
        <v>0</v>
      </c>
      <c r="O25" s="22">
        <f>Data_H!BL26</f>
        <v>0</v>
      </c>
      <c r="P25" s="22">
        <f>Data_H!BM26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0</v>
      </c>
      <c r="F26" s="39" t="s">
        <v>7</v>
      </c>
      <c r="G26" s="40">
        <v>0</v>
      </c>
      <c r="I26" s="165"/>
      <c r="J26" s="4">
        <v>9</v>
      </c>
      <c r="K26" s="22">
        <f>Data_H!BH27</f>
        <v>0</v>
      </c>
      <c r="L26" s="22">
        <f>Data_H!BI27</f>
        <v>0</v>
      </c>
      <c r="M26" s="22">
        <f>Data_H!BJ27</f>
        <v>0</v>
      </c>
      <c r="N26" s="22">
        <f>Data_H!BK27</f>
        <v>0</v>
      </c>
      <c r="O26" s="22">
        <f>Data_H!BL27</f>
        <v>0</v>
      </c>
      <c r="P26" s="22">
        <f>Data_H!BM27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0</v>
      </c>
      <c r="F27" s="7" t="s">
        <v>0</v>
      </c>
      <c r="G27" s="10">
        <f>D39</f>
        <v>0</v>
      </c>
      <c r="I27" s="165"/>
      <c r="J27" s="4">
        <v>10</v>
      </c>
      <c r="K27" s="22">
        <f>Data_H!BH28</f>
        <v>0</v>
      </c>
      <c r="L27" s="22">
        <f>Data_H!BI28</f>
        <v>0</v>
      </c>
      <c r="M27" s="22">
        <f>Data_H!BJ28</f>
        <v>0</v>
      </c>
      <c r="N27" s="22">
        <f>Data_H!BK28</f>
        <v>0</v>
      </c>
      <c r="O27" s="22">
        <f>Data_H!BL28</f>
        <v>0</v>
      </c>
      <c r="P27" s="22">
        <f>Data_H!BM28</f>
        <v>0</v>
      </c>
      <c r="Q27" s="46">
        <f t="shared" si="1"/>
        <v>0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0</v>
      </c>
      <c r="F28" s="7" t="s">
        <v>8</v>
      </c>
      <c r="G28" s="10">
        <f>D46</f>
        <v>0</v>
      </c>
      <c r="I28" s="165"/>
      <c r="J28" s="4">
        <v>11</v>
      </c>
      <c r="K28" s="22">
        <f>Data_H!BH29</f>
        <v>0</v>
      </c>
      <c r="L28" s="22">
        <f>Data_H!BI29</f>
        <v>0</v>
      </c>
      <c r="M28" s="22">
        <f>Data_H!BJ29</f>
        <v>0</v>
      </c>
      <c r="N28" s="22">
        <f>Data_H!BK29</f>
        <v>0</v>
      </c>
      <c r="O28" s="22">
        <f>Data_H!BL29</f>
        <v>0</v>
      </c>
      <c r="P28" s="22">
        <f>Data_H!BM29</f>
        <v>0</v>
      </c>
      <c r="Q28" s="46">
        <f t="shared" si="1"/>
        <v>0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0</v>
      </c>
      <c r="F29" s="11" t="s">
        <v>9</v>
      </c>
      <c r="G29" s="12">
        <f>D53</f>
        <v>0</v>
      </c>
      <c r="I29" s="165"/>
      <c r="J29" s="4">
        <v>12</v>
      </c>
      <c r="K29" s="22">
        <f>Data_H!BH30</f>
        <v>0</v>
      </c>
      <c r="L29" s="22">
        <f>Data_H!BI30</f>
        <v>0</v>
      </c>
      <c r="M29" s="22">
        <f>Data_H!BJ30</f>
        <v>0</v>
      </c>
      <c r="N29" s="22">
        <f>Data_H!BK30</f>
        <v>0</v>
      </c>
      <c r="O29" s="22">
        <f>Data_H!BL30</f>
        <v>0</v>
      </c>
      <c r="P29" s="22">
        <f>Data_H!BM30</f>
        <v>0</v>
      </c>
      <c r="Q29" s="46">
        <f t="shared" si="1"/>
        <v>0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0</v>
      </c>
      <c r="I30" s="165"/>
      <c r="J30" s="4">
        <v>13</v>
      </c>
      <c r="K30" s="22">
        <f>Data_H!BH31</f>
        <v>0</v>
      </c>
      <c r="L30" s="22">
        <f>Data_H!BI31</f>
        <v>0</v>
      </c>
      <c r="M30" s="22">
        <f>Data_H!BJ31</f>
        <v>0</v>
      </c>
      <c r="N30" s="22">
        <f>Data_H!BK31</f>
        <v>0</v>
      </c>
      <c r="O30" s="22">
        <f>Data_H!BL31</f>
        <v>0</v>
      </c>
      <c r="P30" s="22">
        <f>Data_H!BM31</f>
        <v>0</v>
      </c>
      <c r="Q30" s="46">
        <f t="shared" si="1"/>
        <v>0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Data_H!BH32</f>
        <v>0</v>
      </c>
      <c r="L31" s="22">
        <f>Data_H!BI32</f>
        <v>0</v>
      </c>
      <c r="M31" s="22">
        <f>Data_H!BJ32</f>
        <v>0</v>
      </c>
      <c r="N31" s="22">
        <f>Data_H!BK32</f>
        <v>0</v>
      </c>
      <c r="O31" s="22">
        <f>Data_H!BL32</f>
        <v>0</v>
      </c>
      <c r="P31" s="22">
        <f>Data_H!BM32</f>
        <v>0</v>
      </c>
      <c r="Q31" s="46">
        <f t="shared" si="1"/>
        <v>0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Data_H!BH33</f>
        <v>0</v>
      </c>
      <c r="L32" s="22">
        <f>Data_H!BI33</f>
        <v>0</v>
      </c>
      <c r="M32" s="22">
        <f>Data_H!BJ33</f>
        <v>0</v>
      </c>
      <c r="N32" s="22">
        <f>Data_H!BK33</f>
        <v>0</v>
      </c>
      <c r="O32" s="22">
        <f>Data_H!BL33</f>
        <v>0</v>
      </c>
      <c r="P32" s="22">
        <f>Data_H!BM33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0</v>
      </c>
      <c r="I33" s="165" t="s">
        <v>2</v>
      </c>
      <c r="J33" s="4">
        <v>1</v>
      </c>
      <c r="K33" s="23">
        <f>Data_H!BH34</f>
        <v>0</v>
      </c>
      <c r="L33" s="23">
        <f>Data_H!BI34</f>
        <v>0</v>
      </c>
      <c r="M33" s="23">
        <f>Data_H!BJ34</f>
        <v>0</v>
      </c>
      <c r="N33" s="23">
        <f>Data_H!BK34</f>
        <v>0</v>
      </c>
      <c r="O33" s="23">
        <f>Data_H!BL34</f>
        <v>0</v>
      </c>
      <c r="P33" s="23">
        <f>Data_H!BM34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0</v>
      </c>
      <c r="I34" s="165"/>
      <c r="J34" s="4">
        <v>2</v>
      </c>
      <c r="K34" s="23">
        <f>Data_H!BH35</f>
        <v>0</v>
      </c>
      <c r="L34" s="23">
        <f>Data_H!BI35</f>
        <v>0</v>
      </c>
      <c r="M34" s="23">
        <f>Data_H!BJ35</f>
        <v>0</v>
      </c>
      <c r="N34" s="23">
        <f>Data_H!BK35</f>
        <v>0</v>
      </c>
      <c r="O34" s="23">
        <f>Data_H!BL35</f>
        <v>0</v>
      </c>
      <c r="P34" s="23">
        <f>Data_H!BM35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Data_H!BH36</f>
        <v>0</v>
      </c>
      <c r="L35" s="23">
        <f>Data_H!BI36</f>
        <v>0</v>
      </c>
      <c r="M35" s="23">
        <f>Data_H!BJ36</f>
        <v>0</v>
      </c>
      <c r="N35" s="23">
        <f>Data_H!BK36</f>
        <v>0</v>
      </c>
      <c r="O35" s="23">
        <f>Data_H!BL36</f>
        <v>0</v>
      </c>
      <c r="P35" s="23">
        <f>Data_H!BM36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Data_H!BH37</f>
        <v>0</v>
      </c>
      <c r="L36" s="23">
        <f>Data_H!BI37</f>
        <v>0</v>
      </c>
      <c r="M36" s="23">
        <f>Data_H!BJ37</f>
        <v>0</v>
      </c>
      <c r="N36" s="23">
        <f>Data_H!BK37</f>
        <v>0</v>
      </c>
      <c r="O36" s="23">
        <f>Data_H!BL37</f>
        <v>0</v>
      </c>
      <c r="P36" s="23">
        <f>Data_H!BM37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Data_H!BH38</f>
        <v>0</v>
      </c>
      <c r="L37" s="23">
        <f>Data_H!BI38</f>
        <v>0</v>
      </c>
      <c r="M37" s="23">
        <f>Data_H!BJ38</f>
        <v>0</v>
      </c>
      <c r="N37" s="23">
        <f>Data_H!BK38</f>
        <v>0</v>
      </c>
      <c r="O37" s="23">
        <f>Data_H!BL38</f>
        <v>0</v>
      </c>
      <c r="P37" s="23">
        <f>Data_H!BM38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Data_H!BH39</f>
        <v>0</v>
      </c>
      <c r="L38" s="23">
        <f>Data_H!BI39</f>
        <v>0</v>
      </c>
      <c r="M38" s="23">
        <f>Data_H!BJ39</f>
        <v>0</v>
      </c>
      <c r="N38" s="23">
        <f>Data_H!BK39</f>
        <v>0</v>
      </c>
      <c r="O38" s="23">
        <f>Data_H!BL39</f>
        <v>0</v>
      </c>
      <c r="P38" s="23">
        <f>Data_H!BM39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0</v>
      </c>
      <c r="F39" s="7" t="s">
        <v>13</v>
      </c>
      <c r="G39" s="10">
        <f>SUM(G33:G38)</f>
        <v>0</v>
      </c>
      <c r="I39" s="165"/>
      <c r="J39" s="4">
        <v>7</v>
      </c>
      <c r="K39" s="23">
        <f>Data_H!BH40</f>
        <v>0</v>
      </c>
      <c r="L39" s="23">
        <f>Data_H!BI40</f>
        <v>0</v>
      </c>
      <c r="M39" s="23">
        <f>Data_H!BJ40</f>
        <v>0</v>
      </c>
      <c r="N39" s="23">
        <f>Data_H!BK40</f>
        <v>0</v>
      </c>
      <c r="O39" s="23">
        <f>Data_H!BL40</f>
        <v>0</v>
      </c>
      <c r="P39" s="23">
        <f>Data_H!BM40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Data_H!BH41</f>
        <v>0</v>
      </c>
      <c r="L40" s="23">
        <f>Data_H!BI41</f>
        <v>0</v>
      </c>
      <c r="M40" s="23">
        <f>Data_H!BJ41</f>
        <v>0</v>
      </c>
      <c r="N40" s="23">
        <f>Data_H!BK41</f>
        <v>0</v>
      </c>
      <c r="O40" s="23">
        <f>Data_H!BL41</f>
        <v>0</v>
      </c>
      <c r="P40" s="23">
        <f>Data_H!BM41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Data_H!BH42</f>
        <v>0</v>
      </c>
      <c r="L41" s="23">
        <f>Data_H!BI42</f>
        <v>0</v>
      </c>
      <c r="M41" s="23">
        <f>Data_H!BJ42</f>
        <v>0</v>
      </c>
      <c r="N41" s="23">
        <f>Data_H!BK42</f>
        <v>0</v>
      </c>
      <c r="O41" s="23">
        <f>Data_H!BL42</f>
        <v>0</v>
      </c>
      <c r="P41" s="23">
        <f>Data_H!BM42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0</v>
      </c>
      <c r="I42" s="165"/>
      <c r="J42" s="4">
        <v>10</v>
      </c>
      <c r="K42" s="23">
        <f>Data_H!BH43</f>
        <v>0</v>
      </c>
      <c r="L42" s="23">
        <f>Data_H!BI43</f>
        <v>0</v>
      </c>
      <c r="M42" s="23">
        <f>Data_H!BJ43</f>
        <v>0</v>
      </c>
      <c r="N42" s="23">
        <f>Data_H!BK43</f>
        <v>0</v>
      </c>
      <c r="O42" s="23">
        <f>Data_H!BL43</f>
        <v>0</v>
      </c>
      <c r="P42" s="23">
        <f>Data_H!BM43</f>
        <v>0</v>
      </c>
      <c r="Q42" s="46">
        <f t="shared" si="1"/>
        <v>0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0</v>
      </c>
      <c r="F43" s="7" t="s">
        <v>6</v>
      </c>
      <c r="G43" s="10">
        <f>D27</f>
        <v>0</v>
      </c>
      <c r="I43" s="165"/>
      <c r="J43" s="4">
        <v>11</v>
      </c>
      <c r="K43" s="23">
        <f>Data_H!BH44</f>
        <v>0</v>
      </c>
      <c r="L43" s="23">
        <f>Data_H!BI44</f>
        <v>0</v>
      </c>
      <c r="M43" s="23">
        <f>Data_H!BJ44</f>
        <v>0</v>
      </c>
      <c r="N43" s="23">
        <f>Data_H!BK44</f>
        <v>0</v>
      </c>
      <c r="O43" s="23">
        <f>Data_H!BL44</f>
        <v>0</v>
      </c>
      <c r="P43" s="23">
        <f>Data_H!BM44</f>
        <v>0</v>
      </c>
      <c r="Q43" s="46">
        <f t="shared" si="1"/>
        <v>0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Data_H!BH45</f>
        <v>0</v>
      </c>
      <c r="L44" s="23">
        <f>Data_H!BI45</f>
        <v>0</v>
      </c>
      <c r="M44" s="23">
        <f>Data_H!BJ45</f>
        <v>0</v>
      </c>
      <c r="N44" s="23">
        <f>Data_H!BK45</f>
        <v>0</v>
      </c>
      <c r="O44" s="23">
        <f>Data_H!BL45</f>
        <v>0</v>
      </c>
      <c r="P44" s="23">
        <f>Data_H!BM45</f>
        <v>0</v>
      </c>
      <c r="Q44" s="46">
        <f t="shared" si="1"/>
        <v>0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Data_H!BH46</f>
        <v>0</v>
      </c>
      <c r="L45" s="23">
        <f>Data_H!BI46</f>
        <v>0</v>
      </c>
      <c r="M45" s="23">
        <f>Data_H!BJ46</f>
        <v>0</v>
      </c>
      <c r="N45" s="23">
        <f>Data_H!BK46</f>
        <v>0</v>
      </c>
      <c r="O45" s="23">
        <f>Data_H!BL46</f>
        <v>0</v>
      </c>
      <c r="P45" s="23">
        <f>Data_H!BM46</f>
        <v>0</v>
      </c>
      <c r="Q45" s="46">
        <f t="shared" si="1"/>
        <v>0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0</v>
      </c>
      <c r="F46" s="7" t="s">
        <v>8</v>
      </c>
      <c r="G46" s="10">
        <f>D48</f>
        <v>0</v>
      </c>
      <c r="I46" s="165"/>
      <c r="J46" s="4">
        <v>14</v>
      </c>
      <c r="K46" s="23">
        <f>Data_H!BH47</f>
        <v>0</v>
      </c>
      <c r="L46" s="23">
        <f>Data_H!BI47</f>
        <v>0</v>
      </c>
      <c r="M46" s="23">
        <f>Data_H!BJ47</f>
        <v>0</v>
      </c>
      <c r="N46" s="23">
        <f>Data_H!BK47</f>
        <v>0</v>
      </c>
      <c r="O46" s="23">
        <f>Data_H!BL47</f>
        <v>0</v>
      </c>
      <c r="P46" s="23">
        <f>Data_H!BM47</f>
        <v>0</v>
      </c>
      <c r="Q46" s="46">
        <f t="shared" si="1"/>
        <v>0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Data_H!BH48</f>
        <v>0</v>
      </c>
      <c r="L47" s="23">
        <f>Data_H!BI48</f>
        <v>0</v>
      </c>
      <c r="M47" s="23">
        <f>Data_H!BJ48</f>
        <v>0</v>
      </c>
      <c r="N47" s="23">
        <f>Data_H!BK48</f>
        <v>0</v>
      </c>
      <c r="O47" s="23">
        <f>Data_H!BL48</f>
        <v>0</v>
      </c>
      <c r="P47" s="23">
        <f>Data_H!BM48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0</v>
      </c>
      <c r="I48" s="165" t="s">
        <v>1</v>
      </c>
      <c r="J48" s="4">
        <v>1</v>
      </c>
      <c r="K48" s="24">
        <f>Data_H!BH49</f>
        <v>0</v>
      </c>
      <c r="L48" s="24">
        <f>Data_H!BI49</f>
        <v>0</v>
      </c>
      <c r="M48" s="24">
        <f>Data_H!BJ49</f>
        <v>0</v>
      </c>
      <c r="N48" s="24">
        <f>Data_H!BK49</f>
        <v>0</v>
      </c>
      <c r="O48" s="24">
        <f>Data_H!BL49</f>
        <v>0</v>
      </c>
      <c r="P48" s="24">
        <f>Data_H!BM49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Data_H!BH50</f>
        <v>0</v>
      </c>
      <c r="L49" s="24">
        <f>Data_H!BI50</f>
        <v>0</v>
      </c>
      <c r="M49" s="24">
        <f>Data_H!BJ50</f>
        <v>0</v>
      </c>
      <c r="N49" s="24">
        <f>Data_H!BK50</f>
        <v>0</v>
      </c>
      <c r="O49" s="24">
        <f>Data_H!BL50</f>
        <v>0</v>
      </c>
      <c r="P49" s="24">
        <f>Data_H!BM50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0</v>
      </c>
      <c r="F50" s="8" t="s">
        <v>18</v>
      </c>
      <c r="I50" s="165"/>
      <c r="J50" s="4">
        <v>3</v>
      </c>
      <c r="K50" s="24">
        <f>Data_H!BH51</f>
        <v>0</v>
      </c>
      <c r="L50" s="24">
        <f>Data_H!BI51</f>
        <v>0</v>
      </c>
      <c r="M50" s="24">
        <f>Data_H!BJ51</f>
        <v>0</v>
      </c>
      <c r="N50" s="24">
        <f>Data_H!BK51</f>
        <v>0</v>
      </c>
      <c r="O50" s="24">
        <f>Data_H!BL51</f>
        <v>0</v>
      </c>
      <c r="P50" s="24">
        <f>Data_H!BM51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0</v>
      </c>
      <c r="I51" s="165"/>
      <c r="J51" s="4">
        <v>4</v>
      </c>
      <c r="K51" s="24">
        <f>Data_H!BH52</f>
        <v>0</v>
      </c>
      <c r="L51" s="24">
        <f>Data_H!BI52</f>
        <v>0</v>
      </c>
      <c r="M51" s="24">
        <f>Data_H!BJ52</f>
        <v>0</v>
      </c>
      <c r="N51" s="24">
        <f>Data_H!BK52</f>
        <v>0</v>
      </c>
      <c r="O51" s="24">
        <f>Data_H!BL52</f>
        <v>0</v>
      </c>
      <c r="P51" s="24">
        <f>Data_H!BM52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0</v>
      </c>
      <c r="I52" s="165"/>
      <c r="J52" s="4">
        <v>5</v>
      </c>
      <c r="K52" s="24">
        <f>Data_H!BH53</f>
        <v>0</v>
      </c>
      <c r="L52" s="24">
        <f>Data_H!BI53</f>
        <v>0</v>
      </c>
      <c r="M52" s="24">
        <f>Data_H!BJ53</f>
        <v>0</v>
      </c>
      <c r="N52" s="24">
        <f>Data_H!BK53</f>
        <v>0</v>
      </c>
      <c r="O52" s="24">
        <f>Data_H!BL53</f>
        <v>0</v>
      </c>
      <c r="P52" s="24">
        <f>Data_H!BM53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0</v>
      </c>
      <c r="F53" s="7" t="s">
        <v>7</v>
      </c>
      <c r="G53" s="10">
        <f>D35</f>
        <v>0</v>
      </c>
      <c r="I53" s="165"/>
      <c r="J53" s="4">
        <v>6</v>
      </c>
      <c r="K53" s="24">
        <f>Data_H!BH54</f>
        <v>0</v>
      </c>
      <c r="L53" s="24">
        <f>Data_H!BI54</f>
        <v>0</v>
      </c>
      <c r="M53" s="24">
        <f>Data_H!BJ54</f>
        <v>0</v>
      </c>
      <c r="N53" s="24">
        <f>Data_H!BK54</f>
        <v>0</v>
      </c>
      <c r="O53" s="24">
        <f>Data_H!BL54</f>
        <v>0</v>
      </c>
      <c r="P53" s="24">
        <f>Data_H!BM54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Data_H!BH55</f>
        <v>0</v>
      </c>
      <c r="L54" s="24">
        <f>Data_H!BI55</f>
        <v>0</v>
      </c>
      <c r="M54" s="24">
        <f>Data_H!BJ55</f>
        <v>0</v>
      </c>
      <c r="N54" s="24">
        <f>Data_H!BK55</f>
        <v>0</v>
      </c>
      <c r="O54" s="24">
        <f>Data_H!BL55</f>
        <v>0</v>
      </c>
      <c r="P54" s="24">
        <f>Data_H!BM55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Data_H!BH56</f>
        <v>0</v>
      </c>
      <c r="L55" s="24">
        <f>Data_H!BI56</f>
        <v>0</v>
      </c>
      <c r="M55" s="24">
        <f>Data_H!BJ56</f>
        <v>0</v>
      </c>
      <c r="N55" s="24">
        <f>Data_H!BK56</f>
        <v>0</v>
      </c>
      <c r="O55" s="24">
        <f>Data_H!BL56</f>
        <v>0</v>
      </c>
      <c r="P55" s="24">
        <f>Data_H!BM56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Data_H!BH57</f>
        <v>0</v>
      </c>
      <c r="L56" s="24">
        <f>Data_H!BI57</f>
        <v>0</v>
      </c>
      <c r="M56" s="24">
        <f>Data_H!BJ57</f>
        <v>0</v>
      </c>
      <c r="N56" s="24">
        <f>Data_H!BK57</f>
        <v>0</v>
      </c>
      <c r="O56" s="24">
        <f>Data_H!BL57</f>
        <v>0</v>
      </c>
      <c r="P56" s="24">
        <f>Data_H!BM57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0</v>
      </c>
      <c r="F57" s="7" t="s">
        <v>13</v>
      </c>
      <c r="G57" s="10">
        <f>SUM(G51:G56)</f>
        <v>0</v>
      </c>
      <c r="I57" s="165"/>
      <c r="J57" s="4">
        <v>10</v>
      </c>
      <c r="K57" s="24">
        <f>Data_H!BH58</f>
        <v>0</v>
      </c>
      <c r="L57" s="24">
        <f>Data_H!BI58</f>
        <v>0</v>
      </c>
      <c r="M57" s="24">
        <f>Data_H!BJ58</f>
        <v>0</v>
      </c>
      <c r="N57" s="24">
        <f>Data_H!BK58</f>
        <v>0</v>
      </c>
      <c r="O57" s="24">
        <f>Data_H!BL58</f>
        <v>0</v>
      </c>
      <c r="P57" s="24">
        <f>Data_H!BM58</f>
        <v>0</v>
      </c>
      <c r="Q57" s="46">
        <f t="shared" si="1"/>
        <v>0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Data_H!BH59</f>
        <v>0</v>
      </c>
      <c r="L58" s="24">
        <f>Data_H!BI59</f>
        <v>0</v>
      </c>
      <c r="M58" s="24">
        <f>Data_H!BJ59</f>
        <v>0</v>
      </c>
      <c r="N58" s="24">
        <f>Data_H!BK59</f>
        <v>0</v>
      </c>
      <c r="O58" s="24">
        <f>Data_H!BL59</f>
        <v>0</v>
      </c>
      <c r="P58" s="24">
        <f>Data_H!BM59</f>
        <v>0</v>
      </c>
      <c r="Q58" s="46">
        <f t="shared" si="1"/>
        <v>0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Data_H!BH60</f>
        <v>0</v>
      </c>
      <c r="L59" s="24">
        <f>Data_H!BI60</f>
        <v>0</v>
      </c>
      <c r="M59" s="24">
        <f>Data_H!BJ60</f>
        <v>0</v>
      </c>
      <c r="N59" s="24">
        <f>Data_H!BK60</f>
        <v>0</v>
      </c>
      <c r="O59" s="24">
        <f>Data_H!BL60</f>
        <v>0</v>
      </c>
      <c r="P59" s="24">
        <f>Data_H!BM60</f>
        <v>0</v>
      </c>
      <c r="Q59" s="46">
        <f t="shared" si="1"/>
        <v>0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Data_H!BH61</f>
        <v>0</v>
      </c>
      <c r="L60" s="24">
        <f>Data_H!BI61</f>
        <v>0</v>
      </c>
      <c r="M60" s="24">
        <f>Data_H!BJ61</f>
        <v>0</v>
      </c>
      <c r="N60" s="24">
        <f>Data_H!BK61</f>
        <v>0</v>
      </c>
      <c r="O60" s="24">
        <f>Data_H!BL61</f>
        <v>0</v>
      </c>
      <c r="P60" s="24">
        <f>Data_H!BM61</f>
        <v>0</v>
      </c>
      <c r="Q60" s="46">
        <f t="shared" si="1"/>
        <v>0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Data_H!BH62</f>
        <v>0</v>
      </c>
      <c r="L61" s="24">
        <f>Data_H!BI62</f>
        <v>0</v>
      </c>
      <c r="M61" s="24">
        <f>Data_H!BJ62</f>
        <v>0</v>
      </c>
      <c r="N61" s="24">
        <f>Data_H!BK62</f>
        <v>0</v>
      </c>
      <c r="O61" s="24">
        <f>Data_H!BL62</f>
        <v>0</v>
      </c>
      <c r="P61" s="24">
        <f>Data_H!BM62</f>
        <v>0</v>
      </c>
      <c r="Q61" s="46">
        <f t="shared" si="1"/>
        <v>0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Data_H!BH63</f>
        <v>0</v>
      </c>
      <c r="L62" s="24">
        <f>Data_H!BI63</f>
        <v>0</v>
      </c>
      <c r="M62" s="24">
        <f>Data_H!BJ63</f>
        <v>0</v>
      </c>
      <c r="N62" s="24">
        <f>Data_H!BK63</f>
        <v>0</v>
      </c>
      <c r="O62" s="24">
        <f>Data_H!BL63</f>
        <v>0</v>
      </c>
      <c r="P62" s="24">
        <f>Data_H!BM63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0A1E-6F8B-4A62-AB64-5650CAD3809E}">
  <sheetPr>
    <tabColor theme="9" tint="0.39997558519241921"/>
  </sheetPr>
  <dimension ref="A1:AN239"/>
  <sheetViews>
    <sheetView topLeftCell="D1" workbookViewId="0">
      <selection activeCell="S6" sqref="S6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Data_L!F3</f>
        <v>4</v>
      </c>
      <c r="F3" s="7" t="s">
        <v>0</v>
      </c>
      <c r="G3" s="10">
        <f>-D43</f>
        <v>456000</v>
      </c>
      <c r="I3" s="166"/>
      <c r="J3" s="166"/>
      <c r="K3" s="5">
        <f t="shared" ref="K3:R3" si="0">SUM(K4:K62)</f>
        <v>4391752.1142968452</v>
      </c>
      <c r="L3" s="5">
        <f t="shared" si="0"/>
        <v>2691741.1217391337</v>
      </c>
      <c r="M3" s="5">
        <f t="shared" si="0"/>
        <v>455000</v>
      </c>
      <c r="N3" s="5">
        <f t="shared" si="0"/>
        <v>2162.4010855830484</v>
      </c>
      <c r="O3" s="5">
        <f t="shared" si="0"/>
        <v>2694680.230349612</v>
      </c>
      <c r="P3" s="5">
        <f t="shared" si="0"/>
        <v>456000</v>
      </c>
      <c r="Q3" s="45">
        <f t="shared" si="0"/>
        <v>1243234.2850328151</v>
      </c>
      <c r="R3" s="45">
        <f t="shared" si="0"/>
        <v>7085.3477916095508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Data_L!F4</f>
        <v>0</v>
      </c>
      <c r="F4" s="11" t="s">
        <v>8</v>
      </c>
      <c r="G4" s="12">
        <f>-D50</f>
        <v>2694680.230349612</v>
      </c>
      <c r="I4" s="165" t="s">
        <v>4</v>
      </c>
      <c r="J4" s="4">
        <v>1</v>
      </c>
      <c r="K4" s="21">
        <f>Data_L!AJ4</f>
        <v>895466.86885670503</v>
      </c>
      <c r="L4" s="21">
        <f>Data_L!AK4</f>
        <v>636337.91182421998</v>
      </c>
      <c r="M4" s="21">
        <f>Data_L!AL4</f>
        <v>80000</v>
      </c>
      <c r="N4" s="21">
        <f>Data_L!AM4</f>
        <v>-10240.806032218899</v>
      </c>
      <c r="O4" s="21">
        <f>Data_L!AN4</f>
        <v>626264.29874188197</v>
      </c>
      <c r="P4" s="21">
        <f>Data_L!AO4</f>
        <v>80000</v>
      </c>
      <c r="Q4" s="46">
        <f>K4+N4-O4-P4</f>
        <v>178961.7640826042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Data_L!F5</f>
        <v>4400999.8631669404</v>
      </c>
      <c r="F5" s="7" t="s">
        <v>13</v>
      </c>
      <c r="G5" s="10">
        <f>SUM(G3:G4)</f>
        <v>3150680.230349612</v>
      </c>
      <c r="I5" s="165"/>
      <c r="J5" s="4">
        <v>2</v>
      </c>
      <c r="K5" s="21">
        <f>Data_L!AJ5</f>
        <v>283931.874430453</v>
      </c>
      <c r="L5" s="21">
        <f>Data_L!AK5</f>
        <v>172215</v>
      </c>
      <c r="M5" s="21">
        <f>Data_L!AL5</f>
        <v>80000</v>
      </c>
      <c r="N5" s="21">
        <f>Data_L!AM5</f>
        <v>-8.1741929756188199E-8</v>
      </c>
      <c r="O5" s="21">
        <f>Data_L!AN5</f>
        <v>172214.08892586801</v>
      </c>
      <c r="P5" s="21">
        <f>Data_L!AO5</f>
        <v>80000</v>
      </c>
      <c r="Q5" s="46">
        <f t="shared" ref="Q5:Q62" si="1">K5+N5-O5-P5</f>
        <v>31717.785504503263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Data_L!F6</f>
        <v>4856999.8631740399</v>
      </c>
      <c r="I6" s="165"/>
      <c r="J6" s="4">
        <v>3</v>
      </c>
      <c r="K6" s="21">
        <f>Data_L!AJ6</f>
        <v>283931.87443045399</v>
      </c>
      <c r="L6" s="21">
        <f>Data_L!AK6</f>
        <v>162540</v>
      </c>
      <c r="M6" s="21">
        <f>Data_L!AL6</f>
        <v>80000</v>
      </c>
      <c r="N6" s="21">
        <f>Data_L!AM6</f>
        <v>-7.84898177885763E-8</v>
      </c>
      <c r="O6" s="21">
        <f>Data_L!AN6</f>
        <v>162539.14448142899</v>
      </c>
      <c r="P6" s="21">
        <f>Data_L!AO6</f>
        <v>80000</v>
      </c>
      <c r="Q6" s="46">
        <f t="shared" si="1"/>
        <v>41392.729948946537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Data_L!F7</f>
        <v>3443181.4800756699</v>
      </c>
      <c r="F7" s="8" t="s">
        <v>20</v>
      </c>
      <c r="I7" s="165"/>
      <c r="J7" s="4">
        <v>4</v>
      </c>
      <c r="K7" s="21">
        <f>Data_L!AJ7</f>
        <v>361367.84018421202</v>
      </c>
      <c r="L7" s="21">
        <f>Data_L!AK7</f>
        <v>297345</v>
      </c>
      <c r="M7" s="21">
        <f>Data_L!AL7</f>
        <v>60000</v>
      </c>
      <c r="N7" s="21">
        <f>Data_L!AM7</f>
        <v>-5.8388754771805296</v>
      </c>
      <c r="O7" s="21">
        <f>Data_L!AN7</f>
        <v>297272.48832066503</v>
      </c>
      <c r="P7" s="21">
        <f>Data_L!AO7</f>
        <v>60000</v>
      </c>
      <c r="Q7" s="46">
        <f t="shared" si="1"/>
        <v>4089.5129880697932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Data_L!F8</f>
        <v>-2.1145751816220601E-11</v>
      </c>
      <c r="F8" s="7" t="s">
        <v>0</v>
      </c>
      <c r="G8" s="10">
        <f>M3</f>
        <v>455000</v>
      </c>
      <c r="I8" s="165"/>
      <c r="J8" s="4">
        <v>5</v>
      </c>
      <c r="K8" s="21">
        <f>Data_L!AJ8</f>
        <v>0</v>
      </c>
      <c r="L8" s="21">
        <f>Data_L!AK8</f>
        <v>0</v>
      </c>
      <c r="M8" s="21">
        <f>Data_L!AL8</f>
        <v>0</v>
      </c>
      <c r="N8" s="21">
        <f>Data_L!AM8</f>
        <v>0</v>
      </c>
      <c r="O8" s="21">
        <f>Data_L!AN8</f>
        <v>0</v>
      </c>
      <c r="P8" s="21">
        <f>Data_L!AO8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Data_L!F9</f>
        <v>-2.7966962079517501E-11</v>
      </c>
      <c r="F9" s="11" t="s">
        <v>8</v>
      </c>
      <c r="G9" s="12">
        <f>L3</f>
        <v>2691741.1217391337</v>
      </c>
      <c r="I9" s="165"/>
      <c r="J9" s="4">
        <v>6</v>
      </c>
      <c r="K9" s="21">
        <f>Data_L!AJ9</f>
        <v>585373.64095912501</v>
      </c>
      <c r="L9" s="21">
        <f>Data_L!AK9</f>
        <v>479673.76200350298</v>
      </c>
      <c r="M9" s="21">
        <f>Data_L!AL9</f>
        <v>60000</v>
      </c>
      <c r="N9" s="21">
        <f>Data_L!AM9</f>
        <v>8766.4372363701896</v>
      </c>
      <c r="O9" s="21">
        <f>Data_L!AN9</f>
        <v>488116.68021112302</v>
      </c>
      <c r="P9" s="21">
        <f>Data_L!AO9</f>
        <v>60000</v>
      </c>
      <c r="Q9" s="46">
        <f t="shared" si="1"/>
        <v>46023.397984372161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Data_L!F10</f>
        <v>-8.1286088970955494E-12</v>
      </c>
      <c r="F10" s="7" t="s">
        <v>13</v>
      </c>
      <c r="G10" s="10">
        <f>SUM(G8:G9)</f>
        <v>3146741.1217391337</v>
      </c>
      <c r="I10" s="165"/>
      <c r="J10" s="4">
        <v>7</v>
      </c>
      <c r="K10" s="21">
        <f>Data_L!AJ10</f>
        <v>0</v>
      </c>
      <c r="L10" s="21">
        <f>Data_L!AK10</f>
        <v>0</v>
      </c>
      <c r="M10" s="21">
        <f>Data_L!AL10</f>
        <v>0</v>
      </c>
      <c r="N10" s="21">
        <f>Data_L!AM10</f>
        <v>0</v>
      </c>
      <c r="O10" s="21">
        <f>Data_L!AN10</f>
        <v>0</v>
      </c>
      <c r="P10" s="21">
        <f>Data_L!AO10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Data_L!F11</f>
        <v>3.1737575530617802E-13</v>
      </c>
      <c r="I11" s="165"/>
      <c r="J11" s="4">
        <v>8</v>
      </c>
      <c r="K11" s="21">
        <f>Data_L!AJ11</f>
        <v>520820.143924843</v>
      </c>
      <c r="L11" s="21">
        <f>Data_L!AK11</f>
        <v>437461.44950350397</v>
      </c>
      <c r="M11" s="21">
        <f>Data_L!AL11</f>
        <v>60000</v>
      </c>
      <c r="N11" s="21">
        <f>Data_L!AM11</f>
        <v>8477.2138500218298</v>
      </c>
      <c r="O11" s="21">
        <f>Data_L!AN11</f>
        <v>445631.29956600798</v>
      </c>
      <c r="P11" s="21">
        <f>Data_L!AO11</f>
        <v>60000</v>
      </c>
      <c r="Q11" s="46">
        <f t="shared" si="1"/>
        <v>23666.058208856906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Data_L!F12</f>
        <v>2.89446688839234E-10</v>
      </c>
      <c r="F12" s="8" t="s">
        <v>39</v>
      </c>
      <c r="I12" s="165"/>
      <c r="J12" s="4">
        <v>9</v>
      </c>
      <c r="K12" s="21">
        <f>Data_L!AJ12</f>
        <v>0</v>
      </c>
      <c r="L12" s="21">
        <f>Data_L!AK12</f>
        <v>0</v>
      </c>
      <c r="M12" s="21">
        <f>Data_L!AL12</f>
        <v>0</v>
      </c>
      <c r="N12" s="21">
        <f>Data_L!AM12</f>
        <v>0</v>
      </c>
      <c r="O12" s="21">
        <f>Data_L!AN12</f>
        <v>0</v>
      </c>
      <c r="P12" s="21">
        <f>Data_L!AO12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Data_L!F13</f>
        <v>3.0249208019926899</v>
      </c>
      <c r="F13" s="7" t="s">
        <v>40</v>
      </c>
      <c r="G13" s="35">
        <f>D7-G10</f>
        <v>296440.35833653621</v>
      </c>
      <c r="I13" s="165"/>
      <c r="J13" s="4">
        <v>10</v>
      </c>
      <c r="K13" s="21">
        <f>Data_L!AJ13</f>
        <v>327299.65115678101</v>
      </c>
      <c r="L13" s="21">
        <f>Data_L!AK13</f>
        <v>300190.804460474</v>
      </c>
      <c r="M13" s="21">
        <f>Data_L!AL13</f>
        <v>15000</v>
      </c>
      <c r="N13" s="21">
        <f>Data_L!AM13</f>
        <v>9900.6614103381307</v>
      </c>
      <c r="O13" s="21">
        <f>Data_L!AN13</f>
        <v>309757.83052432601</v>
      </c>
      <c r="P13" s="21">
        <f>Data_L!AO13</f>
        <v>15000</v>
      </c>
      <c r="Q13" s="46">
        <f t="shared" si="1"/>
        <v>12442.482042793126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Data_L!AJ14</f>
        <v>221816.37521797401</v>
      </c>
      <c r="L14" s="21">
        <f>Data_L!AK14</f>
        <v>205977.193947433</v>
      </c>
      <c r="M14" s="21">
        <f>Data_L!AL14</f>
        <v>20000</v>
      </c>
      <c r="N14" s="21">
        <f>Data_L!AM14</f>
        <v>-18848.438531892301</v>
      </c>
      <c r="O14" s="21">
        <f>Data_L!AN14</f>
        <v>189041.67357075101</v>
      </c>
      <c r="P14" s="21">
        <f>Data_L!AO14</f>
        <v>20000</v>
      </c>
      <c r="Q14" s="46">
        <f t="shared" si="1"/>
        <v>-6073.7368846693134</v>
      </c>
      <c r="R14" s="46">
        <f t="shared" si="2"/>
        <v>6073.7368846693134</v>
      </c>
      <c r="S14" s="7"/>
    </row>
    <row r="15" spans="2:23" x14ac:dyDescent="0.25">
      <c r="G15" s="10"/>
      <c r="I15" s="165"/>
      <c r="J15" s="4">
        <v>12</v>
      </c>
      <c r="K15" s="21">
        <f>Data_L!AJ15</f>
        <v>0</v>
      </c>
      <c r="L15" s="21">
        <f>Data_L!AK15</f>
        <v>0</v>
      </c>
      <c r="M15" s="21">
        <f>Data_L!AL15</f>
        <v>0</v>
      </c>
      <c r="N15" s="21">
        <f>Data_L!AM15</f>
        <v>3706.3935854116198</v>
      </c>
      <c r="O15" s="21">
        <f>Data_L!AN15</f>
        <v>3703.0691191219098</v>
      </c>
      <c r="P15" s="21">
        <f>Data_L!AO15</f>
        <v>1000</v>
      </c>
      <c r="Q15" s="46">
        <f t="shared" si="1"/>
        <v>-996.67553371028998</v>
      </c>
      <c r="R15" s="46">
        <f t="shared" si="2"/>
        <v>996.67553371028998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Data_L!AJ16</f>
        <v>0</v>
      </c>
      <c r="L16" s="21">
        <f>Data_L!AK16</f>
        <v>0</v>
      </c>
      <c r="M16" s="21">
        <f>Data_L!AL16</f>
        <v>0</v>
      </c>
      <c r="N16" s="21">
        <f>Data_L!AM16</f>
        <v>124.7215152078</v>
      </c>
      <c r="O16" s="21">
        <f>Data_L!AN16</f>
        <v>139.65688843774799</v>
      </c>
      <c r="P16" s="21">
        <f>Data_L!AO16</f>
        <v>0</v>
      </c>
      <c r="Q16" s="46">
        <f t="shared" si="1"/>
        <v>-14.935373229947999</v>
      </c>
      <c r="R16" s="46">
        <f t="shared" si="2"/>
        <v>14.935373229947999</v>
      </c>
      <c r="S16" s="7"/>
    </row>
    <row r="17" spans="2:19" x14ac:dyDescent="0.25">
      <c r="B17" s="8" t="s">
        <v>5</v>
      </c>
      <c r="F17" s="7" t="s">
        <v>5</v>
      </c>
      <c r="G17" s="10">
        <f>D22</f>
        <v>4391752.1142968442</v>
      </c>
      <c r="I17" s="165"/>
      <c r="J17" s="4">
        <v>14</v>
      </c>
      <c r="K17" s="21">
        <f>Data_L!AJ17</f>
        <v>0</v>
      </c>
      <c r="L17" s="21">
        <f>Data_L!AK17</f>
        <v>0</v>
      </c>
      <c r="M17" s="21">
        <f>Data_L!AL17</f>
        <v>0</v>
      </c>
      <c r="N17" s="21">
        <f>Data_L!AM17</f>
        <v>0</v>
      </c>
      <c r="O17" s="21">
        <f>Data_L!AN17</f>
        <v>0</v>
      </c>
      <c r="P17" s="21">
        <f>Data_L!AO17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3480008.2691605473</v>
      </c>
      <c r="F18" s="7" t="s">
        <v>6</v>
      </c>
      <c r="G18" s="10">
        <f>D29</f>
        <v>2162.4010855830488</v>
      </c>
      <c r="I18" s="165" t="s">
        <v>3</v>
      </c>
      <c r="J18" s="4">
        <v>1</v>
      </c>
      <c r="K18" s="22">
        <f>Data_L!AJ19</f>
        <v>0</v>
      </c>
      <c r="L18" s="22">
        <f>Data_L!AK19</f>
        <v>0</v>
      </c>
      <c r="M18" s="22">
        <f>Data_L!AL19</f>
        <v>0</v>
      </c>
      <c r="N18" s="22">
        <f>Data_L!AM19</f>
        <v>0</v>
      </c>
      <c r="O18" s="22">
        <f>Data_L!AN19</f>
        <v>0</v>
      </c>
      <c r="P18" s="22">
        <f>Data_L!AO19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323409.34830365179</v>
      </c>
      <c r="F19" s="39" t="s">
        <v>7</v>
      </c>
      <c r="G19" s="40">
        <v>0</v>
      </c>
      <c r="I19" s="165"/>
      <c r="J19" s="4">
        <v>2</v>
      </c>
      <c r="K19" s="22">
        <f>Data_L!AJ20</f>
        <v>0</v>
      </c>
      <c r="L19" s="22">
        <f>Data_L!AK20</f>
        <v>0</v>
      </c>
      <c r="M19" s="22">
        <f>Data_L!AL20</f>
        <v>0</v>
      </c>
      <c r="N19" s="22">
        <f>Data_L!AM20</f>
        <v>0</v>
      </c>
      <c r="O19" s="22">
        <f>Data_L!AN20</f>
        <v>0</v>
      </c>
      <c r="P19" s="22">
        <f>Data_L!AO20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536074.26400353399</v>
      </c>
      <c r="F20" s="11" t="s">
        <v>9</v>
      </c>
      <c r="G20" s="12">
        <f>D57</f>
        <v>7085.3477916095508</v>
      </c>
      <c r="I20" s="165"/>
      <c r="J20" s="4">
        <v>3</v>
      </c>
      <c r="K20" s="22">
        <f>Data_L!AJ21</f>
        <v>0</v>
      </c>
      <c r="L20" s="22">
        <f>Data_L!AK21</f>
        <v>0</v>
      </c>
      <c r="M20" s="22">
        <f>Data_L!AL21</f>
        <v>0</v>
      </c>
      <c r="N20" s="22">
        <f>Data_L!AM21</f>
        <v>0</v>
      </c>
      <c r="O20" s="22">
        <f>Data_L!AN21</f>
        <v>0</v>
      </c>
      <c r="P20" s="22">
        <f>Data_L!AO21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52260.232829110901</v>
      </c>
      <c r="F21" s="7" t="s">
        <v>13</v>
      </c>
      <c r="G21" s="10">
        <f>SUM(G17:G20)</f>
        <v>4400999.8631740371</v>
      </c>
      <c r="I21" s="165"/>
      <c r="J21" s="4">
        <v>4</v>
      </c>
      <c r="K21" s="22">
        <f>Data_L!AJ22</f>
        <v>0</v>
      </c>
      <c r="L21" s="22">
        <f>Data_L!AK22</f>
        <v>0</v>
      </c>
      <c r="M21" s="22">
        <f>Data_L!AL22</f>
        <v>0</v>
      </c>
      <c r="N21" s="22">
        <f>Data_L!AM22</f>
        <v>0</v>
      </c>
      <c r="O21" s="22">
        <f>Data_L!AN22</f>
        <v>0</v>
      </c>
      <c r="P21" s="22">
        <f>Data_L!AO22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4391752.1142968442</v>
      </c>
      <c r="G22" s="10"/>
      <c r="I22" s="165"/>
      <c r="J22" s="4">
        <v>5</v>
      </c>
      <c r="K22" s="22">
        <f>Data_L!AJ23</f>
        <v>0</v>
      </c>
      <c r="L22" s="22">
        <f>Data_L!AK23</f>
        <v>0</v>
      </c>
      <c r="M22" s="22">
        <f>Data_L!AL23</f>
        <v>0</v>
      </c>
      <c r="N22" s="22">
        <f>Data_L!AM23</f>
        <v>0</v>
      </c>
      <c r="O22" s="22">
        <f>Data_L!AN23</f>
        <v>0</v>
      </c>
      <c r="P22" s="22">
        <f>Data_L!AO23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Data_L!AJ24</f>
        <v>0</v>
      </c>
      <c r="L23" s="22">
        <f>Data_L!AK24</f>
        <v>0</v>
      </c>
      <c r="M23" s="22">
        <f>Data_L!AL24</f>
        <v>0</v>
      </c>
      <c r="N23" s="22">
        <f>Data_L!AM24</f>
        <v>0</v>
      </c>
      <c r="O23" s="22">
        <f>Data_L!AN24</f>
        <v>0</v>
      </c>
      <c r="P23" s="22">
        <f>Data_L!AO24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3480008.2691605473</v>
      </c>
      <c r="I24" s="165"/>
      <c r="J24" s="4">
        <v>7</v>
      </c>
      <c r="K24" s="22">
        <f>Data_L!AJ25</f>
        <v>0</v>
      </c>
      <c r="L24" s="22">
        <f>Data_L!AK25</f>
        <v>0</v>
      </c>
      <c r="M24" s="22">
        <f>Data_L!AL25</f>
        <v>0</v>
      </c>
      <c r="N24" s="22">
        <f>Data_L!AM25</f>
        <v>0</v>
      </c>
      <c r="O24" s="22">
        <f>Data_L!AN25</f>
        <v>0</v>
      </c>
      <c r="P24" s="22">
        <f>Data_L!AO25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1880.3441576009575</v>
      </c>
      <c r="F25" s="7" t="s">
        <v>6</v>
      </c>
      <c r="G25" s="10">
        <f>D25</f>
        <v>1880.3441576009575</v>
      </c>
      <c r="I25" s="165"/>
      <c r="J25" s="4">
        <v>8</v>
      </c>
      <c r="K25" s="22">
        <f>Data_L!AJ26</f>
        <v>0</v>
      </c>
      <c r="L25" s="22">
        <f>Data_L!AK26</f>
        <v>0</v>
      </c>
      <c r="M25" s="22">
        <f>Data_L!AL26</f>
        <v>0</v>
      </c>
      <c r="N25" s="22">
        <f>Data_L!AM26</f>
        <v>0</v>
      </c>
      <c r="O25" s="22">
        <f>Data_L!AN26</f>
        <v>0</v>
      </c>
      <c r="P25" s="22">
        <f>Data_L!AO26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-40.700737628273352</v>
      </c>
      <c r="F26" s="39" t="s">
        <v>7</v>
      </c>
      <c r="G26" s="40">
        <v>0</v>
      </c>
      <c r="I26" s="165"/>
      <c r="J26" s="4">
        <v>9</v>
      </c>
      <c r="K26" s="22">
        <f>Data_L!AJ27</f>
        <v>0</v>
      </c>
      <c r="L26" s="22">
        <f>Data_L!AK27</f>
        <v>0</v>
      </c>
      <c r="M26" s="22">
        <f>Data_L!AL27</f>
        <v>0</v>
      </c>
      <c r="N26" s="22">
        <f>Data_L!AM27</f>
        <v>0</v>
      </c>
      <c r="O26" s="22">
        <f>Data_L!AN27</f>
        <v>0</v>
      </c>
      <c r="P26" s="22">
        <f>Data_L!AO27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322.75766580373357</v>
      </c>
      <c r="F27" s="7" t="s">
        <v>0</v>
      </c>
      <c r="G27" s="10">
        <f>D39</f>
        <v>-456000</v>
      </c>
      <c r="I27" s="165"/>
      <c r="J27" s="4">
        <v>10</v>
      </c>
      <c r="K27" s="22">
        <f>Data_L!AJ28</f>
        <v>64681.869660730903</v>
      </c>
      <c r="L27" s="22">
        <f>Data_L!AK28</f>
        <v>0</v>
      </c>
      <c r="M27" s="22">
        <f>Data_L!AL28</f>
        <v>0</v>
      </c>
      <c r="N27" s="22">
        <f>Data_L!AM28</f>
        <v>-8.1401475256533899</v>
      </c>
      <c r="O27" s="22">
        <f>Data_L!AN28</f>
        <v>0</v>
      </c>
      <c r="P27" s="22">
        <f>Data_L!AO28</f>
        <v>0</v>
      </c>
      <c r="Q27" s="46">
        <f t="shared" si="1"/>
        <v>64673.729513205253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-1.9336910734927889E-7</v>
      </c>
      <c r="F28" s="7" t="s">
        <v>8</v>
      </c>
      <c r="G28" s="10">
        <f>D46</f>
        <v>-2694680.230349612</v>
      </c>
      <c r="I28" s="165"/>
      <c r="J28" s="4">
        <v>11</v>
      </c>
      <c r="K28" s="22">
        <f>Data_L!AJ29</f>
        <v>64681.869660730903</v>
      </c>
      <c r="L28" s="22">
        <f>Data_L!AK29</f>
        <v>0</v>
      </c>
      <c r="M28" s="22">
        <f>Data_L!AL29</f>
        <v>0</v>
      </c>
      <c r="N28" s="22">
        <f>Data_L!AM29</f>
        <v>-8.1401475256534308</v>
      </c>
      <c r="O28" s="22">
        <f>Data_L!AN29</f>
        <v>0</v>
      </c>
      <c r="P28" s="22">
        <f>Data_L!AO29</f>
        <v>0</v>
      </c>
      <c r="Q28" s="46">
        <f t="shared" si="1"/>
        <v>64673.729513205253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2162.4010855830488</v>
      </c>
      <c r="F29" s="11" t="s">
        <v>9</v>
      </c>
      <c r="G29" s="12">
        <f>D53</f>
        <v>7085.3477916095508</v>
      </c>
      <c r="I29" s="165"/>
      <c r="J29" s="4">
        <v>12</v>
      </c>
      <c r="K29" s="22">
        <f>Data_L!AJ30</f>
        <v>64681.869660730401</v>
      </c>
      <c r="L29" s="22">
        <f>Data_L!AK30</f>
        <v>0</v>
      </c>
      <c r="M29" s="22">
        <f>Data_L!AL30</f>
        <v>0</v>
      </c>
      <c r="N29" s="22">
        <f>Data_L!AM30</f>
        <v>-8.1401475256552907</v>
      </c>
      <c r="O29" s="22">
        <f>Data_L!AN30</f>
        <v>0</v>
      </c>
      <c r="P29" s="22">
        <f>Data_L!AO30</f>
        <v>0</v>
      </c>
      <c r="Q29" s="46">
        <f t="shared" si="1"/>
        <v>64673.729513204744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338293.73076014564</v>
      </c>
      <c r="I30" s="165"/>
      <c r="J30" s="4">
        <v>13</v>
      </c>
      <c r="K30" s="22">
        <f>Data_L!AJ31</f>
        <v>64681.869660730001</v>
      </c>
      <c r="L30" s="22">
        <f>Data_L!AK31</f>
        <v>0</v>
      </c>
      <c r="M30" s="22">
        <f>Data_L!AL31</f>
        <v>0</v>
      </c>
      <c r="N30" s="22">
        <f>Data_L!AM31</f>
        <v>-8.1401475256555003</v>
      </c>
      <c r="O30" s="22">
        <f>Data_L!AN31</f>
        <v>0</v>
      </c>
      <c r="P30" s="22">
        <f>Data_L!AO31</f>
        <v>0</v>
      </c>
      <c r="Q30" s="46">
        <f t="shared" si="1"/>
        <v>64673.729513204344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Data_L!AJ32</f>
        <v>64681.869660729601</v>
      </c>
      <c r="L31" s="22">
        <f>Data_L!AK32</f>
        <v>0</v>
      </c>
      <c r="M31" s="22">
        <f>Data_L!AL32</f>
        <v>0</v>
      </c>
      <c r="N31" s="22">
        <f>Data_L!AM32</f>
        <v>-8.1401475256557401</v>
      </c>
      <c r="O31" s="22">
        <f>Data_L!AN32</f>
        <v>0</v>
      </c>
      <c r="P31" s="22">
        <f>Data_L!AO32</f>
        <v>0</v>
      </c>
      <c r="Q31" s="46">
        <f t="shared" si="1"/>
        <v>64673.729513203943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Data_L!AJ33</f>
        <v>0</v>
      </c>
      <c r="L32" s="22">
        <f>Data_L!AK33</f>
        <v>0</v>
      </c>
      <c r="M32" s="22">
        <f>Data_L!AL33</f>
        <v>0</v>
      </c>
      <c r="N32" s="22">
        <f>Data_L!AM33</f>
        <v>0</v>
      </c>
      <c r="O32" s="22">
        <f>Data_L!AN33</f>
        <v>0</v>
      </c>
      <c r="P32" s="22">
        <f>Data_L!AO33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323409.34830365179</v>
      </c>
      <c r="I33" s="165" t="s">
        <v>2</v>
      </c>
      <c r="J33" s="4">
        <v>1</v>
      </c>
      <c r="K33" s="23">
        <f>Data_L!AJ34</f>
        <v>0</v>
      </c>
      <c r="L33" s="23">
        <f>Data_L!AK34</f>
        <v>0</v>
      </c>
      <c r="M33" s="23">
        <f>Data_L!AL34</f>
        <v>0</v>
      </c>
      <c r="N33" s="23">
        <f>Data_L!AM34</f>
        <v>0</v>
      </c>
      <c r="O33" s="23">
        <f>Data_L!AN34</f>
        <v>0</v>
      </c>
      <c r="P33" s="23">
        <f>Data_L!AO34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-40.700737628273352</v>
      </c>
      <c r="I34" s="165"/>
      <c r="J34" s="4">
        <v>2</v>
      </c>
      <c r="K34" s="23">
        <f>Data_L!AJ35</f>
        <v>0</v>
      </c>
      <c r="L34" s="23">
        <f>Data_L!AK35</f>
        <v>0</v>
      </c>
      <c r="M34" s="23">
        <f>Data_L!AL35</f>
        <v>0</v>
      </c>
      <c r="N34" s="23">
        <f>Data_L!AM35</f>
        <v>0</v>
      </c>
      <c r="O34" s="23">
        <f>Data_L!AN35</f>
        <v>0</v>
      </c>
      <c r="P34" s="23">
        <f>Data_L!AO35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Data_L!AJ36</f>
        <v>0</v>
      </c>
      <c r="L35" s="23">
        <f>Data_L!AK36</f>
        <v>0</v>
      </c>
      <c r="M35" s="23">
        <f>Data_L!AL36</f>
        <v>0</v>
      </c>
      <c r="N35" s="23">
        <f>Data_L!AM36</f>
        <v>0</v>
      </c>
      <c r="O35" s="23">
        <f>Data_L!AN36</f>
        <v>0</v>
      </c>
      <c r="P35" s="23">
        <f>Data_L!AO36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Data_L!AJ37</f>
        <v>0</v>
      </c>
      <c r="L36" s="23">
        <f>Data_L!AK37</f>
        <v>0</v>
      </c>
      <c r="M36" s="23">
        <f>Data_L!AL37</f>
        <v>0</v>
      </c>
      <c r="N36" s="23">
        <f>Data_L!AM37</f>
        <v>0</v>
      </c>
      <c r="O36" s="23">
        <f>Data_L!AN37</f>
        <v>0</v>
      </c>
      <c r="P36" s="23">
        <f>Data_L!AO37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Data_L!AJ38</f>
        <v>0</v>
      </c>
      <c r="L37" s="23">
        <f>Data_L!AK38</f>
        <v>0</v>
      </c>
      <c r="M37" s="23">
        <f>Data_L!AL38</f>
        <v>0</v>
      </c>
      <c r="N37" s="23">
        <f>Data_L!AM38</f>
        <v>0</v>
      </c>
      <c r="O37" s="23">
        <f>Data_L!AN38</f>
        <v>0</v>
      </c>
      <c r="P37" s="23">
        <f>Data_L!AO38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Data_L!AJ39</f>
        <v>0</v>
      </c>
      <c r="L38" s="23">
        <f>Data_L!AK39</f>
        <v>0</v>
      </c>
      <c r="M38" s="23">
        <f>Data_L!AL39</f>
        <v>0</v>
      </c>
      <c r="N38" s="23">
        <f>Data_L!AM39</f>
        <v>0</v>
      </c>
      <c r="O38" s="23">
        <f>Data_L!AN39</f>
        <v>0</v>
      </c>
      <c r="P38" s="23">
        <f>Data_L!AO39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-456000</v>
      </c>
      <c r="F39" s="7" t="s">
        <v>13</v>
      </c>
      <c r="G39" s="10">
        <f>SUM(G33:G38)</f>
        <v>323368.64756602352</v>
      </c>
      <c r="I39" s="165"/>
      <c r="J39" s="4">
        <v>7</v>
      </c>
      <c r="K39" s="23">
        <f>Data_L!AJ40</f>
        <v>0</v>
      </c>
      <c r="L39" s="23">
        <f>Data_L!AK40</f>
        <v>0</v>
      </c>
      <c r="M39" s="23">
        <f>Data_L!AL40</f>
        <v>0</v>
      </c>
      <c r="N39" s="23">
        <f>Data_L!AM40</f>
        <v>0</v>
      </c>
      <c r="O39" s="23">
        <f>Data_L!AN40</f>
        <v>0</v>
      </c>
      <c r="P39" s="23">
        <f>Data_L!AO40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Data_L!AJ41</f>
        <v>0</v>
      </c>
      <c r="L40" s="23">
        <f>Data_L!AK41</f>
        <v>0</v>
      </c>
      <c r="M40" s="23">
        <f>Data_L!AL41</f>
        <v>0</v>
      </c>
      <c r="N40" s="23">
        <f>Data_L!AM41</f>
        <v>0</v>
      </c>
      <c r="O40" s="23">
        <f>Data_L!AN41</f>
        <v>0</v>
      </c>
      <c r="P40" s="23">
        <f>Data_L!AO41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Data_L!AJ42</f>
        <v>0</v>
      </c>
      <c r="L41" s="23">
        <f>Data_L!AK42</f>
        <v>0</v>
      </c>
      <c r="M41" s="23">
        <f>Data_L!AL42</f>
        <v>0</v>
      </c>
      <c r="N41" s="23">
        <f>Data_L!AM42</f>
        <v>0</v>
      </c>
      <c r="O41" s="23">
        <f>Data_L!AN42</f>
        <v>0</v>
      </c>
      <c r="P41" s="23">
        <f>Data_L!AO42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536074.26400353399</v>
      </c>
      <c r="I42" s="165"/>
      <c r="J42" s="4">
        <v>10</v>
      </c>
      <c r="K42" s="23">
        <f>Data_L!AJ43</f>
        <v>107214.852800708</v>
      </c>
      <c r="L42" s="23">
        <f>Data_L!AK43</f>
        <v>0</v>
      </c>
      <c r="M42" s="23">
        <f>Data_L!AL43</f>
        <v>0</v>
      </c>
      <c r="N42" s="23">
        <f>Data_L!AM43</f>
        <v>64.551533160745507</v>
      </c>
      <c r="O42" s="23">
        <f>Data_L!AN43</f>
        <v>0</v>
      </c>
      <c r="P42" s="23">
        <f>Data_L!AO43</f>
        <v>0</v>
      </c>
      <c r="Q42" s="46">
        <f t="shared" si="1"/>
        <v>107279.40433386875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-456000</v>
      </c>
      <c r="F43" s="7" t="s">
        <v>6</v>
      </c>
      <c r="G43" s="10">
        <f>D27</f>
        <v>322.75766580373357</v>
      </c>
      <c r="I43" s="165"/>
      <c r="J43" s="4">
        <v>11</v>
      </c>
      <c r="K43" s="23">
        <f>Data_L!AJ44</f>
        <v>107214.852800708</v>
      </c>
      <c r="L43" s="23">
        <f>Data_L!AK44</f>
        <v>0</v>
      </c>
      <c r="M43" s="23">
        <f>Data_L!AL44</f>
        <v>0</v>
      </c>
      <c r="N43" s="23">
        <f>Data_L!AM44</f>
        <v>64.551533160746004</v>
      </c>
      <c r="O43" s="23">
        <f>Data_L!AN44</f>
        <v>0</v>
      </c>
      <c r="P43" s="23">
        <f>Data_L!AO44</f>
        <v>0</v>
      </c>
      <c r="Q43" s="46">
        <f t="shared" si="1"/>
        <v>107279.40433386875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Data_L!AJ45</f>
        <v>107214.852800707</v>
      </c>
      <c r="L44" s="23">
        <f>Data_L!AK45</f>
        <v>0</v>
      </c>
      <c r="M44" s="23">
        <f>Data_L!AL45</f>
        <v>0</v>
      </c>
      <c r="N44" s="23">
        <f>Data_L!AM45</f>
        <v>64.551533160747297</v>
      </c>
      <c r="O44" s="23">
        <f>Data_L!AN45</f>
        <v>0</v>
      </c>
      <c r="P44" s="23">
        <f>Data_L!AO45</f>
        <v>0</v>
      </c>
      <c r="Q44" s="46">
        <f t="shared" si="1"/>
        <v>107279.40433386774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Data_L!AJ46</f>
        <v>107214.85280070599</v>
      </c>
      <c r="L45" s="23">
        <f>Data_L!AK46</f>
        <v>0</v>
      </c>
      <c r="M45" s="23">
        <f>Data_L!AL46</f>
        <v>0</v>
      </c>
      <c r="N45" s="23">
        <f>Data_L!AM46</f>
        <v>64.551533160747297</v>
      </c>
      <c r="O45" s="23">
        <f>Data_L!AN46</f>
        <v>0</v>
      </c>
      <c r="P45" s="23">
        <f>Data_L!AO46</f>
        <v>0</v>
      </c>
      <c r="Q45" s="46">
        <f t="shared" si="1"/>
        <v>107279.40433386674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-2694680.230349612</v>
      </c>
      <c r="F46" s="7" t="s">
        <v>8</v>
      </c>
      <c r="G46" s="10">
        <f>D48</f>
        <v>0</v>
      </c>
      <c r="I46" s="165"/>
      <c r="J46" s="4">
        <v>14</v>
      </c>
      <c r="K46" s="23">
        <f>Data_L!AJ47</f>
        <v>107214.852800705</v>
      </c>
      <c r="L46" s="23">
        <f>Data_L!AK47</f>
        <v>0</v>
      </c>
      <c r="M46" s="23">
        <f>Data_L!AL47</f>
        <v>0</v>
      </c>
      <c r="N46" s="23">
        <f>Data_L!AM47</f>
        <v>64.551533160747496</v>
      </c>
      <c r="O46" s="23">
        <f>Data_L!AN47</f>
        <v>0</v>
      </c>
      <c r="P46" s="23">
        <f>Data_L!AO47</f>
        <v>0</v>
      </c>
      <c r="Q46" s="46">
        <f t="shared" si="1"/>
        <v>107279.40433386575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Data_L!AJ48</f>
        <v>0</v>
      </c>
      <c r="L47" s="23">
        <f>Data_L!AK48</f>
        <v>0</v>
      </c>
      <c r="M47" s="23">
        <f>Data_L!AL48</f>
        <v>0</v>
      </c>
      <c r="N47" s="23">
        <f>Data_L!AM48</f>
        <v>0</v>
      </c>
      <c r="O47" s="23">
        <f>Data_L!AN48</f>
        <v>0</v>
      </c>
      <c r="P47" s="23">
        <f>Data_L!AO48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536397.02166933776</v>
      </c>
      <c r="I48" s="165" t="s">
        <v>1</v>
      </c>
      <c r="J48" s="4">
        <v>1</v>
      </c>
      <c r="K48" s="24">
        <f>Data_L!AJ49</f>
        <v>0</v>
      </c>
      <c r="L48" s="24">
        <f>Data_L!AK49</f>
        <v>0</v>
      </c>
      <c r="M48" s="24">
        <f>Data_L!AL49</f>
        <v>0</v>
      </c>
      <c r="N48" s="24">
        <f>Data_L!AM49</f>
        <v>0</v>
      </c>
      <c r="O48" s="24">
        <f>Data_L!AN49</f>
        <v>0</v>
      </c>
      <c r="P48" s="24">
        <f>Data_L!AO49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Data_L!AJ50</f>
        <v>0</v>
      </c>
      <c r="L49" s="24">
        <f>Data_L!AK50</f>
        <v>0</v>
      </c>
      <c r="M49" s="24">
        <f>Data_L!AL50</f>
        <v>0</v>
      </c>
      <c r="N49" s="24">
        <f>Data_L!AM50</f>
        <v>0</v>
      </c>
      <c r="O49" s="24">
        <f>Data_L!AN50</f>
        <v>0</v>
      </c>
      <c r="P49" s="24">
        <f>Data_L!AO50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-2694680.230349612</v>
      </c>
      <c r="F50" s="8" t="s">
        <v>18</v>
      </c>
      <c r="I50" s="165"/>
      <c r="J50" s="4">
        <v>3</v>
      </c>
      <c r="K50" s="24">
        <f>Data_L!AJ51</f>
        <v>0</v>
      </c>
      <c r="L50" s="24">
        <f>Data_L!AK51</f>
        <v>0</v>
      </c>
      <c r="M50" s="24">
        <f>Data_L!AL51</f>
        <v>0</v>
      </c>
      <c r="N50" s="24">
        <f>Data_L!AM51</f>
        <v>0</v>
      </c>
      <c r="O50" s="24">
        <f>Data_L!AN51</f>
        <v>0</v>
      </c>
      <c r="P50" s="24">
        <f>Data_L!AO51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52260.232829110901</v>
      </c>
      <c r="I51" s="165"/>
      <c r="J51" s="4">
        <v>4</v>
      </c>
      <c r="K51" s="24">
        <f>Data_L!AJ52</f>
        <v>0</v>
      </c>
      <c r="L51" s="24">
        <f>Data_L!AK52</f>
        <v>0</v>
      </c>
      <c r="M51" s="24">
        <f>Data_L!AL52</f>
        <v>0</v>
      </c>
      <c r="N51" s="24">
        <f>Data_L!AM52</f>
        <v>0</v>
      </c>
      <c r="O51" s="24">
        <f>Data_L!AN52</f>
        <v>0</v>
      </c>
      <c r="P51" s="24">
        <f>Data_L!AO52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-1.9336910734927889E-7</v>
      </c>
      <c r="I52" s="165"/>
      <c r="J52" s="4">
        <v>5</v>
      </c>
      <c r="K52" s="24">
        <f>Data_L!AJ53</f>
        <v>0</v>
      </c>
      <c r="L52" s="24">
        <f>Data_L!AK53</f>
        <v>0</v>
      </c>
      <c r="M52" s="24">
        <f>Data_L!AL53</f>
        <v>0</v>
      </c>
      <c r="N52" s="24">
        <f>Data_L!AM53</f>
        <v>0</v>
      </c>
      <c r="O52" s="24">
        <f>Data_L!AN53</f>
        <v>0</v>
      </c>
      <c r="P52" s="24">
        <f>Data_L!AO53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7085.3477916095508</v>
      </c>
      <c r="F53" s="7" t="s">
        <v>7</v>
      </c>
      <c r="G53" s="10">
        <f>D35</f>
        <v>0</v>
      </c>
      <c r="I53" s="165"/>
      <c r="J53" s="4">
        <v>6</v>
      </c>
      <c r="K53" s="24">
        <f>Data_L!AJ54</f>
        <v>0</v>
      </c>
      <c r="L53" s="24">
        <f>Data_L!AK54</f>
        <v>0</v>
      </c>
      <c r="M53" s="24">
        <f>Data_L!AL54</f>
        <v>0</v>
      </c>
      <c r="N53" s="24">
        <f>Data_L!AM54</f>
        <v>0</v>
      </c>
      <c r="O53" s="24">
        <f>Data_L!AN54</f>
        <v>0</v>
      </c>
      <c r="P53" s="24">
        <f>Data_L!AO54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Data_L!AJ55</f>
        <v>0</v>
      </c>
      <c r="L54" s="24">
        <f>Data_L!AK55</f>
        <v>0</v>
      </c>
      <c r="M54" s="24">
        <f>Data_L!AL55</f>
        <v>0</v>
      </c>
      <c r="N54" s="24">
        <f>Data_L!AM55</f>
        <v>0</v>
      </c>
      <c r="O54" s="24">
        <f>Data_L!AN55</f>
        <v>0</v>
      </c>
      <c r="P54" s="24">
        <f>Data_L!AO55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Data_L!AJ56</f>
        <v>0</v>
      </c>
      <c r="L55" s="24">
        <f>Data_L!AK56</f>
        <v>0</v>
      </c>
      <c r="M55" s="24">
        <f>Data_L!AL56</f>
        <v>0</v>
      </c>
      <c r="N55" s="24">
        <f>Data_L!AM56</f>
        <v>0</v>
      </c>
      <c r="O55" s="24">
        <f>Data_L!AN56</f>
        <v>0</v>
      </c>
      <c r="P55" s="24">
        <f>Data_L!AO56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Data_L!AJ57</f>
        <v>0</v>
      </c>
      <c r="L56" s="24">
        <f>Data_L!AK57</f>
        <v>0</v>
      </c>
      <c r="M56" s="24">
        <f>Data_L!AL57</f>
        <v>0</v>
      </c>
      <c r="N56" s="24">
        <f>Data_L!AM57</f>
        <v>0</v>
      </c>
      <c r="O56" s="24">
        <f>Data_L!AN57</f>
        <v>0</v>
      </c>
      <c r="P56" s="24">
        <f>Data_L!AO57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7085.3477916095508</v>
      </c>
      <c r="F57" s="7" t="s">
        <v>13</v>
      </c>
      <c r="G57" s="10">
        <f>SUM(G51:G56)</f>
        <v>52260.232828917535</v>
      </c>
      <c r="I57" s="165"/>
      <c r="J57" s="4">
        <v>10</v>
      </c>
      <c r="K57" s="24">
        <f>Data_L!AJ58</f>
        <v>10452.0465658223</v>
      </c>
      <c r="L57" s="24">
        <f>Data_L!AK58</f>
        <v>0</v>
      </c>
      <c r="M57" s="24">
        <f>Data_L!AL58</f>
        <v>0</v>
      </c>
      <c r="N57" s="24">
        <f>Data_L!AM58</f>
        <v>-3.86471271082217E-8</v>
      </c>
      <c r="O57" s="24">
        <f>Data_L!AN58</f>
        <v>0</v>
      </c>
      <c r="P57" s="24">
        <f>Data_L!AO58</f>
        <v>0</v>
      </c>
      <c r="Q57" s="46">
        <f t="shared" si="1"/>
        <v>10452.046565783654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Data_L!AJ59</f>
        <v>10452.0465658223</v>
      </c>
      <c r="L58" s="24">
        <f>Data_L!AK59</f>
        <v>0</v>
      </c>
      <c r="M58" s="24">
        <f>Data_L!AL59</f>
        <v>0</v>
      </c>
      <c r="N58" s="24">
        <f>Data_L!AM59</f>
        <v>-3.8685844265204497E-8</v>
      </c>
      <c r="O58" s="24">
        <f>Data_L!AN59</f>
        <v>0</v>
      </c>
      <c r="P58" s="24">
        <f>Data_L!AO59</f>
        <v>0</v>
      </c>
      <c r="Q58" s="46">
        <f t="shared" si="1"/>
        <v>10452.046565783614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Data_L!AJ60</f>
        <v>10452.0465658222</v>
      </c>
      <c r="L59" s="24">
        <f>Data_L!AK60</f>
        <v>0</v>
      </c>
      <c r="M59" s="24">
        <f>Data_L!AL60</f>
        <v>0</v>
      </c>
      <c r="N59" s="24">
        <f>Data_L!AM60</f>
        <v>-3.86785562559705E-8</v>
      </c>
      <c r="O59" s="24">
        <f>Data_L!AN60</f>
        <v>0</v>
      </c>
      <c r="P59" s="24">
        <f>Data_L!AO60</f>
        <v>0</v>
      </c>
      <c r="Q59" s="46">
        <f t="shared" si="1"/>
        <v>10452.046565783521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Data_L!AJ61</f>
        <v>10452.0465658221</v>
      </c>
      <c r="L60" s="24">
        <f>Data_L!AK61</f>
        <v>0</v>
      </c>
      <c r="M60" s="24">
        <f>Data_L!AL61</f>
        <v>0</v>
      </c>
      <c r="N60" s="24">
        <f>Data_L!AM61</f>
        <v>-3.8679231123198602E-8</v>
      </c>
      <c r="O60" s="24">
        <f>Data_L!AN61</f>
        <v>0</v>
      </c>
      <c r="P60" s="24">
        <f>Data_L!AO61</f>
        <v>0</v>
      </c>
      <c r="Q60" s="46">
        <f t="shared" si="1"/>
        <v>10452.046565783421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Data_L!AJ62</f>
        <v>10452.046565822</v>
      </c>
      <c r="L61" s="24">
        <f>Data_L!AK62</f>
        <v>0</v>
      </c>
      <c r="M61" s="24">
        <f>Data_L!AL62</f>
        <v>0</v>
      </c>
      <c r="N61" s="24">
        <f>Data_L!AM62</f>
        <v>-3.8678348596683601E-8</v>
      </c>
      <c r="O61" s="24">
        <f>Data_L!AN62</f>
        <v>0</v>
      </c>
      <c r="P61" s="24">
        <f>Data_L!AO62</f>
        <v>0</v>
      </c>
      <c r="Q61" s="46">
        <f t="shared" si="1"/>
        <v>10452.046565783321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Data_L!AJ63</f>
        <v>0</v>
      </c>
      <c r="L62" s="24">
        <f>Data_L!AK63</f>
        <v>0</v>
      </c>
      <c r="M62" s="24">
        <f>Data_L!AL63</f>
        <v>0</v>
      </c>
      <c r="N62" s="24">
        <f>Data_L!AM63</f>
        <v>0</v>
      </c>
      <c r="O62" s="24">
        <f>Data_L!AN63</f>
        <v>0</v>
      </c>
      <c r="P62" s="24">
        <f>Data_L!AO63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B865-C0BF-4E6D-878E-860611C62DD3}">
  <sheetPr>
    <tabColor theme="9" tint="0.39997558519241921"/>
  </sheetPr>
  <dimension ref="A1:AN239"/>
  <sheetViews>
    <sheetView topLeftCell="D1" workbookViewId="0">
      <selection activeCell="S6" sqref="S6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Data_H!F3</f>
        <v>0</v>
      </c>
      <c r="F3" s="7" t="s">
        <v>0</v>
      </c>
      <c r="G3" s="10">
        <f>-D43</f>
        <v>0</v>
      </c>
      <c r="I3" s="166"/>
      <c r="J3" s="166"/>
      <c r="K3" s="5">
        <f t="shared" ref="K3:R3" si="0">SUM(K4:K62)</f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45">
        <f t="shared" si="0"/>
        <v>0</v>
      </c>
      <c r="R3" s="45">
        <f t="shared" si="0"/>
        <v>0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Data_H!F4</f>
        <v>0</v>
      </c>
      <c r="F4" s="11" t="s">
        <v>8</v>
      </c>
      <c r="G4" s="12">
        <f>-D50</f>
        <v>0</v>
      </c>
      <c r="I4" s="165" t="s">
        <v>4</v>
      </c>
      <c r="J4" s="4">
        <v>1</v>
      </c>
      <c r="K4" s="21">
        <f>Data_H!AJ4</f>
        <v>0</v>
      </c>
      <c r="L4" s="21">
        <f>Data_H!AK4</f>
        <v>0</v>
      </c>
      <c r="M4" s="21">
        <f>Data_H!AL4</f>
        <v>0</v>
      </c>
      <c r="N4" s="21">
        <f>Data_H!AM4</f>
        <v>0</v>
      </c>
      <c r="O4" s="21">
        <f>Data_H!AN4</f>
        <v>0</v>
      </c>
      <c r="P4" s="21">
        <f>Data_H!AO4</f>
        <v>0</v>
      </c>
      <c r="Q4" s="46">
        <f>K4+N4-O4-P4</f>
        <v>0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Data_H!F5</f>
        <v>0</v>
      </c>
      <c r="F5" s="7" t="s">
        <v>13</v>
      </c>
      <c r="G5" s="10">
        <f>SUM(G3:G4)</f>
        <v>0</v>
      </c>
      <c r="I5" s="165"/>
      <c r="J5" s="4">
        <v>2</v>
      </c>
      <c r="K5" s="21">
        <f>Data_H!AJ5</f>
        <v>0</v>
      </c>
      <c r="L5" s="21">
        <f>Data_H!AK5</f>
        <v>0</v>
      </c>
      <c r="M5" s="21">
        <f>Data_H!AL5</f>
        <v>0</v>
      </c>
      <c r="N5" s="21">
        <f>Data_H!AM5</f>
        <v>0</v>
      </c>
      <c r="O5" s="21">
        <f>Data_H!AN5</f>
        <v>0</v>
      </c>
      <c r="P5" s="21">
        <f>Data_H!AO5</f>
        <v>0</v>
      </c>
      <c r="Q5" s="46">
        <f t="shared" ref="Q5:Q62" si="1">K5+N5-O5-P5</f>
        <v>0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Data_H!F6</f>
        <v>0</v>
      </c>
      <c r="I6" s="165"/>
      <c r="J6" s="4">
        <v>3</v>
      </c>
      <c r="K6" s="21">
        <f>Data_H!AJ6</f>
        <v>0</v>
      </c>
      <c r="L6" s="21">
        <f>Data_H!AK6</f>
        <v>0</v>
      </c>
      <c r="M6" s="21">
        <f>Data_H!AL6</f>
        <v>0</v>
      </c>
      <c r="N6" s="21">
        <f>Data_H!AM6</f>
        <v>0</v>
      </c>
      <c r="O6" s="21">
        <f>Data_H!AN6</f>
        <v>0</v>
      </c>
      <c r="P6" s="21">
        <f>Data_H!AO6</f>
        <v>0</v>
      </c>
      <c r="Q6" s="46">
        <f t="shared" si="1"/>
        <v>0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Data_H!F7</f>
        <v>0</v>
      </c>
      <c r="F7" s="8" t="s">
        <v>20</v>
      </c>
      <c r="I7" s="165"/>
      <c r="J7" s="4">
        <v>4</v>
      </c>
      <c r="K7" s="21">
        <f>Data_H!AJ7</f>
        <v>0</v>
      </c>
      <c r="L7" s="21">
        <f>Data_H!AK7</f>
        <v>0</v>
      </c>
      <c r="M7" s="21">
        <f>Data_H!AL7</f>
        <v>0</v>
      </c>
      <c r="N7" s="21">
        <f>Data_H!AM7</f>
        <v>0</v>
      </c>
      <c r="O7" s="21">
        <f>Data_H!AN7</f>
        <v>0</v>
      </c>
      <c r="P7" s="21">
        <f>Data_H!AO7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Data_H!F8</f>
        <v>0</v>
      </c>
      <c r="F8" s="7" t="s">
        <v>0</v>
      </c>
      <c r="G8" s="10">
        <f>M3</f>
        <v>0</v>
      </c>
      <c r="I8" s="165"/>
      <c r="J8" s="4">
        <v>5</v>
      </c>
      <c r="K8" s="21">
        <f>Data_H!AJ8</f>
        <v>0</v>
      </c>
      <c r="L8" s="21">
        <f>Data_H!AK8</f>
        <v>0</v>
      </c>
      <c r="M8" s="21">
        <f>Data_H!AL8</f>
        <v>0</v>
      </c>
      <c r="N8" s="21">
        <f>Data_H!AM8</f>
        <v>0</v>
      </c>
      <c r="O8" s="21">
        <f>Data_H!AN8</f>
        <v>0</v>
      </c>
      <c r="P8" s="21">
        <f>Data_H!AO8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Data_H!F9</f>
        <v>0</v>
      </c>
      <c r="F9" s="11" t="s">
        <v>8</v>
      </c>
      <c r="G9" s="12">
        <f>L3</f>
        <v>0</v>
      </c>
      <c r="I9" s="165"/>
      <c r="J9" s="4">
        <v>6</v>
      </c>
      <c r="K9" s="21">
        <f>Data_H!AJ9</f>
        <v>0</v>
      </c>
      <c r="L9" s="21">
        <f>Data_H!AK9</f>
        <v>0</v>
      </c>
      <c r="M9" s="21">
        <f>Data_H!AL9</f>
        <v>0</v>
      </c>
      <c r="N9" s="21">
        <f>Data_H!AM9</f>
        <v>0</v>
      </c>
      <c r="O9" s="21">
        <f>Data_H!AN9</f>
        <v>0</v>
      </c>
      <c r="P9" s="21">
        <f>Data_H!AO9</f>
        <v>0</v>
      </c>
      <c r="Q9" s="46">
        <f t="shared" si="1"/>
        <v>0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Data_H!F10</f>
        <v>0</v>
      </c>
      <c r="F10" s="7" t="s">
        <v>13</v>
      </c>
      <c r="G10" s="10">
        <f>SUM(G8:G9)</f>
        <v>0</v>
      </c>
      <c r="I10" s="165"/>
      <c r="J10" s="4">
        <v>7</v>
      </c>
      <c r="K10" s="21">
        <f>Data_H!AJ10</f>
        <v>0</v>
      </c>
      <c r="L10" s="21">
        <f>Data_H!AK10</f>
        <v>0</v>
      </c>
      <c r="M10" s="21">
        <f>Data_H!AL10</f>
        <v>0</v>
      </c>
      <c r="N10" s="21">
        <f>Data_H!AM10</f>
        <v>0</v>
      </c>
      <c r="O10" s="21">
        <f>Data_H!AN10</f>
        <v>0</v>
      </c>
      <c r="P10" s="21">
        <f>Data_H!AO10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Data_H!F11</f>
        <v>0</v>
      </c>
      <c r="I11" s="165"/>
      <c r="J11" s="4">
        <v>8</v>
      </c>
      <c r="K11" s="21">
        <f>Data_H!AJ11</f>
        <v>0</v>
      </c>
      <c r="L11" s="21">
        <f>Data_H!AK11</f>
        <v>0</v>
      </c>
      <c r="M11" s="21">
        <f>Data_H!AL11</f>
        <v>0</v>
      </c>
      <c r="N11" s="21">
        <f>Data_H!AM11</f>
        <v>0</v>
      </c>
      <c r="O11" s="21">
        <f>Data_H!AN11</f>
        <v>0</v>
      </c>
      <c r="P11" s="21">
        <f>Data_H!AO11</f>
        <v>0</v>
      </c>
      <c r="Q11" s="46">
        <f t="shared" si="1"/>
        <v>0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Data_H!F12</f>
        <v>0</v>
      </c>
      <c r="F12" s="8" t="s">
        <v>39</v>
      </c>
      <c r="I12" s="165"/>
      <c r="J12" s="4">
        <v>9</v>
      </c>
      <c r="K12" s="21">
        <f>Data_H!AJ12</f>
        <v>0</v>
      </c>
      <c r="L12" s="21">
        <f>Data_H!AK12</f>
        <v>0</v>
      </c>
      <c r="M12" s="21">
        <f>Data_H!AL12</f>
        <v>0</v>
      </c>
      <c r="N12" s="21">
        <f>Data_H!AM12</f>
        <v>0</v>
      </c>
      <c r="O12" s="21">
        <f>Data_H!AN12</f>
        <v>0</v>
      </c>
      <c r="P12" s="21">
        <f>Data_H!AO12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Data_H!F13</f>
        <v>0</v>
      </c>
      <c r="F13" s="7" t="s">
        <v>40</v>
      </c>
      <c r="G13" s="35">
        <f>D7-G10</f>
        <v>0</v>
      </c>
      <c r="I13" s="165"/>
      <c r="J13" s="4">
        <v>10</v>
      </c>
      <c r="K13" s="21">
        <f>Data_H!AJ13</f>
        <v>0</v>
      </c>
      <c r="L13" s="21">
        <f>Data_H!AK13</f>
        <v>0</v>
      </c>
      <c r="M13" s="21">
        <f>Data_H!AL13</f>
        <v>0</v>
      </c>
      <c r="N13" s="21">
        <f>Data_H!AM13</f>
        <v>0</v>
      </c>
      <c r="O13" s="21">
        <f>Data_H!AN13</f>
        <v>0</v>
      </c>
      <c r="P13" s="21">
        <f>Data_H!AO13</f>
        <v>0</v>
      </c>
      <c r="Q13" s="46">
        <f t="shared" si="1"/>
        <v>0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Data_H!AJ14</f>
        <v>0</v>
      </c>
      <c r="L14" s="21">
        <f>Data_H!AK14</f>
        <v>0</v>
      </c>
      <c r="M14" s="21">
        <f>Data_H!AL14</f>
        <v>0</v>
      </c>
      <c r="N14" s="21">
        <f>Data_H!AM14</f>
        <v>0</v>
      </c>
      <c r="O14" s="21">
        <f>Data_H!AN14</f>
        <v>0</v>
      </c>
      <c r="P14" s="21">
        <f>Data_H!AO14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Data_H!AJ15</f>
        <v>0</v>
      </c>
      <c r="L15" s="21">
        <f>Data_H!AK15</f>
        <v>0</v>
      </c>
      <c r="M15" s="21">
        <f>Data_H!AL15</f>
        <v>0</v>
      </c>
      <c r="N15" s="21">
        <f>Data_H!AM15</f>
        <v>0</v>
      </c>
      <c r="O15" s="21">
        <f>Data_H!AN15</f>
        <v>0</v>
      </c>
      <c r="P15" s="21">
        <f>Data_H!AO15</f>
        <v>0</v>
      </c>
      <c r="Q15" s="46">
        <f t="shared" si="1"/>
        <v>0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Data_H!AJ16</f>
        <v>0</v>
      </c>
      <c r="L16" s="21">
        <f>Data_H!AK16</f>
        <v>0</v>
      </c>
      <c r="M16" s="21">
        <f>Data_H!AL16</f>
        <v>0</v>
      </c>
      <c r="N16" s="21">
        <f>Data_H!AM16</f>
        <v>0</v>
      </c>
      <c r="O16" s="21">
        <f>Data_H!AN16</f>
        <v>0</v>
      </c>
      <c r="P16" s="21">
        <f>Data_H!AO16</f>
        <v>0</v>
      </c>
      <c r="Q16" s="46">
        <f t="shared" si="1"/>
        <v>0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0</v>
      </c>
      <c r="I17" s="165"/>
      <c r="J17" s="4">
        <v>14</v>
      </c>
      <c r="K17" s="21">
        <f>Data_H!AJ17</f>
        <v>0</v>
      </c>
      <c r="L17" s="21">
        <f>Data_H!AK17</f>
        <v>0</v>
      </c>
      <c r="M17" s="21">
        <f>Data_H!AL17</f>
        <v>0</v>
      </c>
      <c r="N17" s="21">
        <f>Data_H!AM17</f>
        <v>0</v>
      </c>
      <c r="O17" s="21">
        <f>Data_H!AN17</f>
        <v>0</v>
      </c>
      <c r="P17" s="21">
        <f>Data_H!AO17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0</v>
      </c>
      <c r="F18" s="7" t="s">
        <v>6</v>
      </c>
      <c r="G18" s="10">
        <f>D29</f>
        <v>0</v>
      </c>
      <c r="I18" s="165" t="s">
        <v>3</v>
      </c>
      <c r="J18" s="4">
        <v>1</v>
      </c>
      <c r="K18" s="22">
        <f>Data_H!AJ19</f>
        <v>0</v>
      </c>
      <c r="L18" s="22">
        <f>Data_H!AK19</f>
        <v>0</v>
      </c>
      <c r="M18" s="22">
        <f>Data_H!AL19</f>
        <v>0</v>
      </c>
      <c r="N18" s="22">
        <f>Data_H!AM19</f>
        <v>0</v>
      </c>
      <c r="O18" s="22">
        <f>Data_H!AN19</f>
        <v>0</v>
      </c>
      <c r="P18" s="22">
        <f>Data_H!AO19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0</v>
      </c>
      <c r="F19" s="39" t="s">
        <v>7</v>
      </c>
      <c r="G19" s="40">
        <v>0</v>
      </c>
      <c r="I19" s="165"/>
      <c r="J19" s="4">
        <v>2</v>
      </c>
      <c r="K19" s="22">
        <f>Data_H!AJ20</f>
        <v>0</v>
      </c>
      <c r="L19" s="22">
        <f>Data_H!AK20</f>
        <v>0</v>
      </c>
      <c r="M19" s="22">
        <f>Data_H!AL20</f>
        <v>0</v>
      </c>
      <c r="N19" s="22">
        <f>Data_H!AM20</f>
        <v>0</v>
      </c>
      <c r="O19" s="22">
        <f>Data_H!AN20</f>
        <v>0</v>
      </c>
      <c r="P19" s="22">
        <f>Data_H!AO20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0</v>
      </c>
      <c r="F20" s="11" t="s">
        <v>9</v>
      </c>
      <c r="G20" s="12">
        <f>D57</f>
        <v>0</v>
      </c>
      <c r="I20" s="165"/>
      <c r="J20" s="4">
        <v>3</v>
      </c>
      <c r="K20" s="22">
        <f>Data_H!AJ21</f>
        <v>0</v>
      </c>
      <c r="L20" s="22">
        <f>Data_H!AK21</f>
        <v>0</v>
      </c>
      <c r="M20" s="22">
        <f>Data_H!AL21</f>
        <v>0</v>
      </c>
      <c r="N20" s="22">
        <f>Data_H!AM21</f>
        <v>0</v>
      </c>
      <c r="O20" s="22">
        <f>Data_H!AN21</f>
        <v>0</v>
      </c>
      <c r="P20" s="22">
        <f>Data_H!AO21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0</v>
      </c>
      <c r="F21" s="7" t="s">
        <v>13</v>
      </c>
      <c r="G21" s="10">
        <f>SUM(G17:G20)</f>
        <v>0</v>
      </c>
      <c r="I21" s="165"/>
      <c r="J21" s="4">
        <v>4</v>
      </c>
      <c r="K21" s="22">
        <f>Data_H!AJ22</f>
        <v>0</v>
      </c>
      <c r="L21" s="22">
        <f>Data_H!AK22</f>
        <v>0</v>
      </c>
      <c r="M21" s="22">
        <f>Data_H!AL22</f>
        <v>0</v>
      </c>
      <c r="N21" s="22">
        <f>Data_H!AM22</f>
        <v>0</v>
      </c>
      <c r="O21" s="22">
        <f>Data_H!AN22</f>
        <v>0</v>
      </c>
      <c r="P21" s="22">
        <f>Data_H!AO22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0</v>
      </c>
      <c r="G22" s="10"/>
      <c r="I22" s="165"/>
      <c r="J22" s="4">
        <v>5</v>
      </c>
      <c r="K22" s="22">
        <f>Data_H!AJ23</f>
        <v>0</v>
      </c>
      <c r="L22" s="22">
        <f>Data_H!AK23</f>
        <v>0</v>
      </c>
      <c r="M22" s="22">
        <f>Data_H!AL23</f>
        <v>0</v>
      </c>
      <c r="N22" s="22">
        <f>Data_H!AM23</f>
        <v>0</v>
      </c>
      <c r="O22" s="22">
        <f>Data_H!AN23</f>
        <v>0</v>
      </c>
      <c r="P22" s="22">
        <f>Data_H!AO23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Data_H!AJ24</f>
        <v>0</v>
      </c>
      <c r="L23" s="22">
        <f>Data_H!AK24</f>
        <v>0</v>
      </c>
      <c r="M23" s="22">
        <f>Data_H!AL24</f>
        <v>0</v>
      </c>
      <c r="N23" s="22">
        <f>Data_H!AM24</f>
        <v>0</v>
      </c>
      <c r="O23" s="22">
        <f>Data_H!AN24</f>
        <v>0</v>
      </c>
      <c r="P23" s="22">
        <f>Data_H!AO24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0</v>
      </c>
      <c r="I24" s="165"/>
      <c r="J24" s="4">
        <v>7</v>
      </c>
      <c r="K24" s="22">
        <f>Data_H!AJ25</f>
        <v>0</v>
      </c>
      <c r="L24" s="22">
        <f>Data_H!AK25</f>
        <v>0</v>
      </c>
      <c r="M24" s="22">
        <f>Data_H!AL25</f>
        <v>0</v>
      </c>
      <c r="N24" s="22">
        <f>Data_H!AM25</f>
        <v>0</v>
      </c>
      <c r="O24" s="22">
        <f>Data_H!AN25</f>
        <v>0</v>
      </c>
      <c r="P24" s="22">
        <f>Data_H!AO25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0</v>
      </c>
      <c r="F25" s="7" t="s">
        <v>6</v>
      </c>
      <c r="G25" s="10">
        <f>D25</f>
        <v>0</v>
      </c>
      <c r="I25" s="165"/>
      <c r="J25" s="4">
        <v>8</v>
      </c>
      <c r="K25" s="22">
        <f>Data_H!AJ26</f>
        <v>0</v>
      </c>
      <c r="L25" s="22">
        <f>Data_H!AK26</f>
        <v>0</v>
      </c>
      <c r="M25" s="22">
        <f>Data_H!AL26</f>
        <v>0</v>
      </c>
      <c r="N25" s="22">
        <f>Data_H!AM26</f>
        <v>0</v>
      </c>
      <c r="O25" s="22">
        <f>Data_H!AN26</f>
        <v>0</v>
      </c>
      <c r="P25" s="22">
        <f>Data_H!AO26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0</v>
      </c>
      <c r="F26" s="39" t="s">
        <v>7</v>
      </c>
      <c r="G26" s="40">
        <v>0</v>
      </c>
      <c r="I26" s="165"/>
      <c r="J26" s="4">
        <v>9</v>
      </c>
      <c r="K26" s="22">
        <f>Data_H!AJ27</f>
        <v>0</v>
      </c>
      <c r="L26" s="22">
        <f>Data_H!AK27</f>
        <v>0</v>
      </c>
      <c r="M26" s="22">
        <f>Data_H!AL27</f>
        <v>0</v>
      </c>
      <c r="N26" s="22">
        <f>Data_H!AM27</f>
        <v>0</v>
      </c>
      <c r="O26" s="22">
        <f>Data_H!AN27</f>
        <v>0</v>
      </c>
      <c r="P26" s="22">
        <f>Data_H!AO27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0</v>
      </c>
      <c r="F27" s="7" t="s">
        <v>0</v>
      </c>
      <c r="G27" s="10">
        <f>D39</f>
        <v>0</v>
      </c>
      <c r="I27" s="165"/>
      <c r="J27" s="4">
        <v>10</v>
      </c>
      <c r="K27" s="22">
        <f>Data_H!AJ28</f>
        <v>0</v>
      </c>
      <c r="L27" s="22">
        <f>Data_H!AK28</f>
        <v>0</v>
      </c>
      <c r="M27" s="22">
        <f>Data_H!AL28</f>
        <v>0</v>
      </c>
      <c r="N27" s="22">
        <f>Data_H!AM28</f>
        <v>0</v>
      </c>
      <c r="O27" s="22">
        <f>Data_H!AN28</f>
        <v>0</v>
      </c>
      <c r="P27" s="22">
        <f>Data_H!AO28</f>
        <v>0</v>
      </c>
      <c r="Q27" s="46">
        <f t="shared" si="1"/>
        <v>0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0</v>
      </c>
      <c r="F28" s="7" t="s">
        <v>8</v>
      </c>
      <c r="G28" s="10">
        <f>D46</f>
        <v>0</v>
      </c>
      <c r="I28" s="165"/>
      <c r="J28" s="4">
        <v>11</v>
      </c>
      <c r="K28" s="22">
        <f>Data_H!AJ29</f>
        <v>0</v>
      </c>
      <c r="L28" s="22">
        <f>Data_H!AK29</f>
        <v>0</v>
      </c>
      <c r="M28" s="22">
        <f>Data_H!AL29</f>
        <v>0</v>
      </c>
      <c r="N28" s="22">
        <f>Data_H!AM29</f>
        <v>0</v>
      </c>
      <c r="O28" s="22">
        <f>Data_H!AN29</f>
        <v>0</v>
      </c>
      <c r="P28" s="22">
        <f>Data_H!AO29</f>
        <v>0</v>
      </c>
      <c r="Q28" s="46">
        <f t="shared" si="1"/>
        <v>0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0</v>
      </c>
      <c r="F29" s="11" t="s">
        <v>9</v>
      </c>
      <c r="G29" s="12">
        <f>D53</f>
        <v>0</v>
      </c>
      <c r="I29" s="165"/>
      <c r="J29" s="4">
        <v>12</v>
      </c>
      <c r="K29" s="22">
        <f>Data_H!AJ30</f>
        <v>0</v>
      </c>
      <c r="L29" s="22">
        <f>Data_H!AK30</f>
        <v>0</v>
      </c>
      <c r="M29" s="22">
        <f>Data_H!AL30</f>
        <v>0</v>
      </c>
      <c r="N29" s="22">
        <f>Data_H!AM30</f>
        <v>0</v>
      </c>
      <c r="O29" s="22">
        <f>Data_H!AN30</f>
        <v>0</v>
      </c>
      <c r="P29" s="22">
        <f>Data_H!AO30</f>
        <v>0</v>
      </c>
      <c r="Q29" s="46">
        <f t="shared" si="1"/>
        <v>0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0</v>
      </c>
      <c r="I30" s="165"/>
      <c r="J30" s="4">
        <v>13</v>
      </c>
      <c r="K30" s="22">
        <f>Data_H!AJ31</f>
        <v>0</v>
      </c>
      <c r="L30" s="22">
        <f>Data_H!AK31</f>
        <v>0</v>
      </c>
      <c r="M30" s="22">
        <f>Data_H!AL31</f>
        <v>0</v>
      </c>
      <c r="N30" s="22">
        <f>Data_H!AM31</f>
        <v>0</v>
      </c>
      <c r="O30" s="22">
        <f>Data_H!AN31</f>
        <v>0</v>
      </c>
      <c r="P30" s="22">
        <f>Data_H!AO31</f>
        <v>0</v>
      </c>
      <c r="Q30" s="46">
        <f t="shared" si="1"/>
        <v>0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Data_H!AJ32</f>
        <v>0</v>
      </c>
      <c r="L31" s="22">
        <f>Data_H!AK32</f>
        <v>0</v>
      </c>
      <c r="M31" s="22">
        <f>Data_H!AL32</f>
        <v>0</v>
      </c>
      <c r="N31" s="22">
        <f>Data_H!AM32</f>
        <v>0</v>
      </c>
      <c r="O31" s="22">
        <f>Data_H!AN32</f>
        <v>0</v>
      </c>
      <c r="P31" s="22">
        <f>Data_H!AO32</f>
        <v>0</v>
      </c>
      <c r="Q31" s="46">
        <f t="shared" si="1"/>
        <v>0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Data_H!AJ33</f>
        <v>0</v>
      </c>
      <c r="L32" s="22">
        <f>Data_H!AK33</f>
        <v>0</v>
      </c>
      <c r="M32" s="22">
        <f>Data_H!AL33</f>
        <v>0</v>
      </c>
      <c r="N32" s="22">
        <f>Data_H!AM33</f>
        <v>0</v>
      </c>
      <c r="O32" s="22">
        <f>Data_H!AN33</f>
        <v>0</v>
      </c>
      <c r="P32" s="22">
        <f>Data_H!AO33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0</v>
      </c>
      <c r="I33" s="165" t="s">
        <v>2</v>
      </c>
      <c r="J33" s="4">
        <v>1</v>
      </c>
      <c r="K33" s="23">
        <f>Data_H!AJ34</f>
        <v>0</v>
      </c>
      <c r="L33" s="23">
        <f>Data_H!AK34</f>
        <v>0</v>
      </c>
      <c r="M33" s="23">
        <f>Data_H!AL34</f>
        <v>0</v>
      </c>
      <c r="N33" s="23">
        <f>Data_H!AM34</f>
        <v>0</v>
      </c>
      <c r="O33" s="23">
        <f>Data_H!AN34</f>
        <v>0</v>
      </c>
      <c r="P33" s="23">
        <f>Data_H!AO34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0</v>
      </c>
      <c r="I34" s="165"/>
      <c r="J34" s="4">
        <v>2</v>
      </c>
      <c r="K34" s="23">
        <f>Data_H!AJ35</f>
        <v>0</v>
      </c>
      <c r="L34" s="23">
        <f>Data_H!AK35</f>
        <v>0</v>
      </c>
      <c r="M34" s="23">
        <f>Data_H!AL35</f>
        <v>0</v>
      </c>
      <c r="N34" s="23">
        <f>Data_H!AM35</f>
        <v>0</v>
      </c>
      <c r="O34" s="23">
        <f>Data_H!AN35</f>
        <v>0</v>
      </c>
      <c r="P34" s="23">
        <f>Data_H!AO35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Data_H!AJ36</f>
        <v>0</v>
      </c>
      <c r="L35" s="23">
        <f>Data_H!AK36</f>
        <v>0</v>
      </c>
      <c r="M35" s="23">
        <f>Data_H!AL36</f>
        <v>0</v>
      </c>
      <c r="N35" s="23">
        <f>Data_H!AM36</f>
        <v>0</v>
      </c>
      <c r="O35" s="23">
        <f>Data_H!AN36</f>
        <v>0</v>
      </c>
      <c r="P35" s="23">
        <f>Data_H!AO36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Data_H!AJ37</f>
        <v>0</v>
      </c>
      <c r="L36" s="23">
        <f>Data_H!AK37</f>
        <v>0</v>
      </c>
      <c r="M36" s="23">
        <f>Data_H!AL37</f>
        <v>0</v>
      </c>
      <c r="N36" s="23">
        <f>Data_H!AM37</f>
        <v>0</v>
      </c>
      <c r="O36" s="23">
        <f>Data_H!AN37</f>
        <v>0</v>
      </c>
      <c r="P36" s="23">
        <f>Data_H!AO37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Data_H!AJ38</f>
        <v>0</v>
      </c>
      <c r="L37" s="23">
        <f>Data_H!AK38</f>
        <v>0</v>
      </c>
      <c r="M37" s="23">
        <f>Data_H!AL38</f>
        <v>0</v>
      </c>
      <c r="N37" s="23">
        <f>Data_H!AM38</f>
        <v>0</v>
      </c>
      <c r="O37" s="23">
        <f>Data_H!AN38</f>
        <v>0</v>
      </c>
      <c r="P37" s="23">
        <f>Data_H!AO38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Data_H!AJ39</f>
        <v>0</v>
      </c>
      <c r="L38" s="23">
        <f>Data_H!AK39</f>
        <v>0</v>
      </c>
      <c r="M38" s="23">
        <f>Data_H!AL39</f>
        <v>0</v>
      </c>
      <c r="N38" s="23">
        <f>Data_H!AM39</f>
        <v>0</v>
      </c>
      <c r="O38" s="23">
        <f>Data_H!AN39</f>
        <v>0</v>
      </c>
      <c r="P38" s="23">
        <f>Data_H!AO39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0</v>
      </c>
      <c r="F39" s="7" t="s">
        <v>13</v>
      </c>
      <c r="G39" s="10">
        <f>SUM(G33:G38)</f>
        <v>0</v>
      </c>
      <c r="I39" s="165"/>
      <c r="J39" s="4">
        <v>7</v>
      </c>
      <c r="K39" s="23">
        <f>Data_H!AJ40</f>
        <v>0</v>
      </c>
      <c r="L39" s="23">
        <f>Data_H!AK40</f>
        <v>0</v>
      </c>
      <c r="M39" s="23">
        <f>Data_H!AL40</f>
        <v>0</v>
      </c>
      <c r="N39" s="23">
        <f>Data_H!AM40</f>
        <v>0</v>
      </c>
      <c r="O39" s="23">
        <f>Data_H!AN40</f>
        <v>0</v>
      </c>
      <c r="P39" s="23">
        <f>Data_H!AO40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Data_H!AJ41</f>
        <v>0</v>
      </c>
      <c r="L40" s="23">
        <f>Data_H!AK41</f>
        <v>0</v>
      </c>
      <c r="M40" s="23">
        <f>Data_H!AL41</f>
        <v>0</v>
      </c>
      <c r="N40" s="23">
        <f>Data_H!AM41</f>
        <v>0</v>
      </c>
      <c r="O40" s="23">
        <f>Data_H!AN41</f>
        <v>0</v>
      </c>
      <c r="P40" s="23">
        <f>Data_H!AO41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Data_H!AJ42</f>
        <v>0</v>
      </c>
      <c r="L41" s="23">
        <f>Data_H!AK42</f>
        <v>0</v>
      </c>
      <c r="M41" s="23">
        <f>Data_H!AL42</f>
        <v>0</v>
      </c>
      <c r="N41" s="23">
        <f>Data_H!AM42</f>
        <v>0</v>
      </c>
      <c r="O41" s="23">
        <f>Data_H!AN42</f>
        <v>0</v>
      </c>
      <c r="P41" s="23">
        <f>Data_H!AO42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0</v>
      </c>
      <c r="I42" s="165"/>
      <c r="J42" s="4">
        <v>10</v>
      </c>
      <c r="K42" s="23">
        <f>Data_H!AJ43</f>
        <v>0</v>
      </c>
      <c r="L42" s="23">
        <f>Data_H!AK43</f>
        <v>0</v>
      </c>
      <c r="M42" s="23">
        <f>Data_H!AL43</f>
        <v>0</v>
      </c>
      <c r="N42" s="23">
        <f>Data_H!AM43</f>
        <v>0</v>
      </c>
      <c r="O42" s="23">
        <f>Data_H!AN43</f>
        <v>0</v>
      </c>
      <c r="P42" s="23">
        <f>Data_H!AO43</f>
        <v>0</v>
      </c>
      <c r="Q42" s="46">
        <f t="shared" si="1"/>
        <v>0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0</v>
      </c>
      <c r="F43" s="7" t="s">
        <v>6</v>
      </c>
      <c r="G43" s="10">
        <f>D27</f>
        <v>0</v>
      </c>
      <c r="I43" s="165"/>
      <c r="J43" s="4">
        <v>11</v>
      </c>
      <c r="K43" s="23">
        <f>Data_H!AJ44</f>
        <v>0</v>
      </c>
      <c r="L43" s="23">
        <f>Data_H!AK44</f>
        <v>0</v>
      </c>
      <c r="M43" s="23">
        <f>Data_H!AL44</f>
        <v>0</v>
      </c>
      <c r="N43" s="23">
        <f>Data_H!AM44</f>
        <v>0</v>
      </c>
      <c r="O43" s="23">
        <f>Data_H!AN44</f>
        <v>0</v>
      </c>
      <c r="P43" s="23">
        <f>Data_H!AO44</f>
        <v>0</v>
      </c>
      <c r="Q43" s="46">
        <f t="shared" si="1"/>
        <v>0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Data_H!AJ45</f>
        <v>0</v>
      </c>
      <c r="L44" s="23">
        <f>Data_H!AK45</f>
        <v>0</v>
      </c>
      <c r="M44" s="23">
        <f>Data_H!AL45</f>
        <v>0</v>
      </c>
      <c r="N44" s="23">
        <f>Data_H!AM45</f>
        <v>0</v>
      </c>
      <c r="O44" s="23">
        <f>Data_H!AN45</f>
        <v>0</v>
      </c>
      <c r="P44" s="23">
        <f>Data_H!AO45</f>
        <v>0</v>
      </c>
      <c r="Q44" s="46">
        <f t="shared" si="1"/>
        <v>0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Data_H!AJ46</f>
        <v>0</v>
      </c>
      <c r="L45" s="23">
        <f>Data_H!AK46</f>
        <v>0</v>
      </c>
      <c r="M45" s="23">
        <f>Data_H!AL46</f>
        <v>0</v>
      </c>
      <c r="N45" s="23">
        <f>Data_H!AM46</f>
        <v>0</v>
      </c>
      <c r="O45" s="23">
        <f>Data_H!AN46</f>
        <v>0</v>
      </c>
      <c r="P45" s="23">
        <f>Data_H!AO46</f>
        <v>0</v>
      </c>
      <c r="Q45" s="46">
        <f t="shared" si="1"/>
        <v>0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0</v>
      </c>
      <c r="F46" s="7" t="s">
        <v>8</v>
      </c>
      <c r="G46" s="10">
        <f>D48</f>
        <v>0</v>
      </c>
      <c r="I46" s="165"/>
      <c r="J46" s="4">
        <v>14</v>
      </c>
      <c r="K46" s="23">
        <f>Data_H!AJ47</f>
        <v>0</v>
      </c>
      <c r="L46" s="23">
        <f>Data_H!AK47</f>
        <v>0</v>
      </c>
      <c r="M46" s="23">
        <f>Data_H!AL47</f>
        <v>0</v>
      </c>
      <c r="N46" s="23">
        <f>Data_H!AM47</f>
        <v>0</v>
      </c>
      <c r="O46" s="23">
        <f>Data_H!AN47</f>
        <v>0</v>
      </c>
      <c r="P46" s="23">
        <f>Data_H!AO47</f>
        <v>0</v>
      </c>
      <c r="Q46" s="46">
        <f t="shared" si="1"/>
        <v>0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Data_H!AJ48</f>
        <v>0</v>
      </c>
      <c r="L47" s="23">
        <f>Data_H!AK48</f>
        <v>0</v>
      </c>
      <c r="M47" s="23">
        <f>Data_H!AL48</f>
        <v>0</v>
      </c>
      <c r="N47" s="23">
        <f>Data_H!AM48</f>
        <v>0</v>
      </c>
      <c r="O47" s="23">
        <f>Data_H!AN48</f>
        <v>0</v>
      </c>
      <c r="P47" s="23">
        <f>Data_H!AO48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0</v>
      </c>
      <c r="I48" s="165" t="s">
        <v>1</v>
      </c>
      <c r="J48" s="4">
        <v>1</v>
      </c>
      <c r="K48" s="24">
        <f>Data_H!AJ49</f>
        <v>0</v>
      </c>
      <c r="L48" s="24">
        <f>Data_H!AK49</f>
        <v>0</v>
      </c>
      <c r="M48" s="24">
        <f>Data_H!AL49</f>
        <v>0</v>
      </c>
      <c r="N48" s="24">
        <f>Data_H!AM49</f>
        <v>0</v>
      </c>
      <c r="O48" s="24">
        <f>Data_H!AN49</f>
        <v>0</v>
      </c>
      <c r="P48" s="24">
        <f>Data_H!AO49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Data_H!AJ50</f>
        <v>0</v>
      </c>
      <c r="L49" s="24">
        <f>Data_H!AK50</f>
        <v>0</v>
      </c>
      <c r="M49" s="24">
        <f>Data_H!AL50</f>
        <v>0</v>
      </c>
      <c r="N49" s="24">
        <f>Data_H!AM50</f>
        <v>0</v>
      </c>
      <c r="O49" s="24">
        <f>Data_H!AN50</f>
        <v>0</v>
      </c>
      <c r="P49" s="24">
        <f>Data_H!AO50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0</v>
      </c>
      <c r="F50" s="8" t="s">
        <v>18</v>
      </c>
      <c r="I50" s="165"/>
      <c r="J50" s="4">
        <v>3</v>
      </c>
      <c r="K50" s="24">
        <f>Data_H!AJ51</f>
        <v>0</v>
      </c>
      <c r="L50" s="24">
        <f>Data_H!AK51</f>
        <v>0</v>
      </c>
      <c r="M50" s="24">
        <f>Data_H!AL51</f>
        <v>0</v>
      </c>
      <c r="N50" s="24">
        <f>Data_H!AM51</f>
        <v>0</v>
      </c>
      <c r="O50" s="24">
        <f>Data_H!AN51</f>
        <v>0</v>
      </c>
      <c r="P50" s="24">
        <f>Data_H!AO51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0</v>
      </c>
      <c r="I51" s="165"/>
      <c r="J51" s="4">
        <v>4</v>
      </c>
      <c r="K51" s="24">
        <f>Data_H!AJ52</f>
        <v>0</v>
      </c>
      <c r="L51" s="24">
        <f>Data_H!AK52</f>
        <v>0</v>
      </c>
      <c r="M51" s="24">
        <f>Data_H!AL52</f>
        <v>0</v>
      </c>
      <c r="N51" s="24">
        <f>Data_H!AM52</f>
        <v>0</v>
      </c>
      <c r="O51" s="24">
        <f>Data_H!AN52</f>
        <v>0</v>
      </c>
      <c r="P51" s="24">
        <f>Data_H!AO52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0</v>
      </c>
      <c r="I52" s="165"/>
      <c r="J52" s="4">
        <v>5</v>
      </c>
      <c r="K52" s="24">
        <f>Data_H!AJ53</f>
        <v>0</v>
      </c>
      <c r="L52" s="24">
        <f>Data_H!AK53</f>
        <v>0</v>
      </c>
      <c r="M52" s="24">
        <f>Data_H!AL53</f>
        <v>0</v>
      </c>
      <c r="N52" s="24">
        <f>Data_H!AM53</f>
        <v>0</v>
      </c>
      <c r="O52" s="24">
        <f>Data_H!AN53</f>
        <v>0</v>
      </c>
      <c r="P52" s="24">
        <f>Data_H!AO53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0</v>
      </c>
      <c r="F53" s="7" t="s">
        <v>7</v>
      </c>
      <c r="G53" s="10">
        <f>D35</f>
        <v>0</v>
      </c>
      <c r="I53" s="165"/>
      <c r="J53" s="4">
        <v>6</v>
      </c>
      <c r="K53" s="24">
        <f>Data_H!AJ54</f>
        <v>0</v>
      </c>
      <c r="L53" s="24">
        <f>Data_H!AK54</f>
        <v>0</v>
      </c>
      <c r="M53" s="24">
        <f>Data_H!AL54</f>
        <v>0</v>
      </c>
      <c r="N53" s="24">
        <f>Data_H!AM54</f>
        <v>0</v>
      </c>
      <c r="O53" s="24">
        <f>Data_H!AN54</f>
        <v>0</v>
      </c>
      <c r="P53" s="24">
        <f>Data_H!AO54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Data_H!AJ55</f>
        <v>0</v>
      </c>
      <c r="L54" s="24">
        <f>Data_H!AK55</f>
        <v>0</v>
      </c>
      <c r="M54" s="24">
        <f>Data_H!AL55</f>
        <v>0</v>
      </c>
      <c r="N54" s="24">
        <f>Data_H!AM55</f>
        <v>0</v>
      </c>
      <c r="O54" s="24">
        <f>Data_H!AN55</f>
        <v>0</v>
      </c>
      <c r="P54" s="24">
        <f>Data_H!AO55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Data_H!AJ56</f>
        <v>0</v>
      </c>
      <c r="L55" s="24">
        <f>Data_H!AK56</f>
        <v>0</v>
      </c>
      <c r="M55" s="24">
        <f>Data_H!AL56</f>
        <v>0</v>
      </c>
      <c r="N55" s="24">
        <f>Data_H!AM56</f>
        <v>0</v>
      </c>
      <c r="O55" s="24">
        <f>Data_H!AN56</f>
        <v>0</v>
      </c>
      <c r="P55" s="24">
        <f>Data_H!AO56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Data_H!AJ57</f>
        <v>0</v>
      </c>
      <c r="L56" s="24">
        <f>Data_H!AK57</f>
        <v>0</v>
      </c>
      <c r="M56" s="24">
        <f>Data_H!AL57</f>
        <v>0</v>
      </c>
      <c r="N56" s="24">
        <f>Data_H!AM57</f>
        <v>0</v>
      </c>
      <c r="O56" s="24">
        <f>Data_H!AN57</f>
        <v>0</v>
      </c>
      <c r="P56" s="24">
        <f>Data_H!AO57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0</v>
      </c>
      <c r="F57" s="7" t="s">
        <v>13</v>
      </c>
      <c r="G57" s="10">
        <f>SUM(G51:G56)</f>
        <v>0</v>
      </c>
      <c r="I57" s="165"/>
      <c r="J57" s="4">
        <v>10</v>
      </c>
      <c r="K57" s="24">
        <f>Data_H!AJ58</f>
        <v>0</v>
      </c>
      <c r="L57" s="24">
        <f>Data_H!AK58</f>
        <v>0</v>
      </c>
      <c r="M57" s="24">
        <f>Data_H!AL58</f>
        <v>0</v>
      </c>
      <c r="N57" s="24">
        <f>Data_H!AM58</f>
        <v>0</v>
      </c>
      <c r="O57" s="24">
        <f>Data_H!AN58</f>
        <v>0</v>
      </c>
      <c r="P57" s="24">
        <f>Data_H!AO58</f>
        <v>0</v>
      </c>
      <c r="Q57" s="46">
        <f t="shared" si="1"/>
        <v>0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Data_H!AJ59</f>
        <v>0</v>
      </c>
      <c r="L58" s="24">
        <f>Data_H!AK59</f>
        <v>0</v>
      </c>
      <c r="M58" s="24">
        <f>Data_H!AL59</f>
        <v>0</v>
      </c>
      <c r="N58" s="24">
        <f>Data_H!AM59</f>
        <v>0</v>
      </c>
      <c r="O58" s="24">
        <f>Data_H!AN59</f>
        <v>0</v>
      </c>
      <c r="P58" s="24">
        <f>Data_H!AO59</f>
        <v>0</v>
      </c>
      <c r="Q58" s="46">
        <f t="shared" si="1"/>
        <v>0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Data_H!AJ60</f>
        <v>0</v>
      </c>
      <c r="L59" s="24">
        <f>Data_H!AK60</f>
        <v>0</v>
      </c>
      <c r="M59" s="24">
        <f>Data_H!AL60</f>
        <v>0</v>
      </c>
      <c r="N59" s="24">
        <f>Data_H!AM60</f>
        <v>0</v>
      </c>
      <c r="O59" s="24">
        <f>Data_H!AN60</f>
        <v>0</v>
      </c>
      <c r="P59" s="24">
        <f>Data_H!AO60</f>
        <v>0</v>
      </c>
      <c r="Q59" s="46">
        <f t="shared" si="1"/>
        <v>0</v>
      </c>
      <c r="R59" s="46">
        <f t="shared" si="2"/>
        <v>0</v>
      </c>
      <c r="S59" s="7"/>
    </row>
    <row r="60" spans="2:19" x14ac:dyDescent="0.25">
      <c r="I60" s="165"/>
      <c r="J60" s="4">
        <v>13</v>
      </c>
      <c r="K60" s="24">
        <f>Data_H!AJ61</f>
        <v>0</v>
      </c>
      <c r="L60" s="24">
        <f>Data_H!AK61</f>
        <v>0</v>
      </c>
      <c r="M60" s="24">
        <f>Data_H!AL61</f>
        <v>0</v>
      </c>
      <c r="N60" s="24">
        <f>Data_H!AM61</f>
        <v>0</v>
      </c>
      <c r="O60" s="24">
        <f>Data_H!AN61</f>
        <v>0</v>
      </c>
      <c r="P60" s="24">
        <f>Data_H!AO61</f>
        <v>0</v>
      </c>
      <c r="Q60" s="46">
        <f t="shared" si="1"/>
        <v>0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Data_H!AJ62</f>
        <v>0</v>
      </c>
      <c r="L61" s="24">
        <f>Data_H!AK62</f>
        <v>0</v>
      </c>
      <c r="M61" s="24">
        <f>Data_H!AL62</f>
        <v>0</v>
      </c>
      <c r="N61" s="24">
        <f>Data_H!AM62</f>
        <v>0</v>
      </c>
      <c r="O61" s="24">
        <f>Data_H!AN62</f>
        <v>0</v>
      </c>
      <c r="P61" s="24">
        <f>Data_H!AO62</f>
        <v>0</v>
      </c>
      <c r="Q61" s="46">
        <f t="shared" si="1"/>
        <v>0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Data_H!AJ63</f>
        <v>0</v>
      </c>
      <c r="L62" s="24">
        <f>Data_H!AK63</f>
        <v>0</v>
      </c>
      <c r="M62" s="24">
        <f>Data_H!AL63</f>
        <v>0</v>
      </c>
      <c r="N62" s="24">
        <f>Data_H!AM63</f>
        <v>0</v>
      </c>
      <c r="O62" s="24">
        <f>Data_H!AN63</f>
        <v>0</v>
      </c>
      <c r="P62" s="24">
        <f>Data_H!AO63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0439-4FC4-47EB-930C-F435F9803CD6}">
  <sheetPr>
    <tabColor theme="5" tint="0.39997558519241921"/>
  </sheetPr>
  <dimension ref="A1:AN239"/>
  <sheetViews>
    <sheetView topLeftCell="E1" workbookViewId="0">
      <selection activeCell="Q11" sqref="Q11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Data_L!J3</f>
        <v>4</v>
      </c>
      <c r="F3" s="7" t="s">
        <v>0</v>
      </c>
      <c r="G3" s="10">
        <f>-D43</f>
        <v>301000</v>
      </c>
      <c r="I3" s="166"/>
      <c r="J3" s="166"/>
      <c r="K3" s="5">
        <f t="shared" ref="K3:R3" si="0">SUM(K4:K62)</f>
        <v>3627360.0436859652</v>
      </c>
      <c r="L3" s="5">
        <f t="shared" si="0"/>
        <v>1556664.0306378629</v>
      </c>
      <c r="M3" s="5">
        <f t="shared" si="0"/>
        <v>296000</v>
      </c>
      <c r="N3" s="5">
        <f t="shared" si="0"/>
        <v>3482.2640895769055</v>
      </c>
      <c r="O3" s="5">
        <f t="shared" si="0"/>
        <v>1579120.2781418203</v>
      </c>
      <c r="P3" s="5">
        <f t="shared" si="0"/>
        <v>301000</v>
      </c>
      <c r="Q3" s="45">
        <f t="shared" si="0"/>
        <v>1750722.0296337225</v>
      </c>
      <c r="R3" s="45">
        <f t="shared" si="0"/>
        <v>30172.726409958676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Data_L!J4</f>
        <v>1</v>
      </c>
      <c r="F4" s="11" t="s">
        <v>8</v>
      </c>
      <c r="G4" s="12">
        <f>-D50</f>
        <v>1579120.2781418203</v>
      </c>
      <c r="I4" s="165" t="s">
        <v>4</v>
      </c>
      <c r="J4" s="4">
        <v>1</v>
      </c>
      <c r="K4" s="21">
        <f>Data_L!BP4</f>
        <v>594748.94255567295</v>
      </c>
      <c r="L4" s="21">
        <f>Data_L!BQ4</f>
        <v>448104.65752107598</v>
      </c>
      <c r="M4" s="21">
        <f>Data_L!BR4</f>
        <v>80000</v>
      </c>
      <c r="N4" s="21">
        <f>Data_L!BS4</f>
        <v>7850.5828256716104</v>
      </c>
      <c r="O4" s="21">
        <f>Data_L!BT4</f>
        <v>458068.665492884</v>
      </c>
      <c r="P4" s="21">
        <f>Data_L!BU4</f>
        <v>80000</v>
      </c>
      <c r="Q4" s="46">
        <f>K4+N4-O4-P4</f>
        <v>64530.859888460604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Data_L!J5</f>
        <v>3661015.04058711</v>
      </c>
      <c r="F5" s="7" t="s">
        <v>13</v>
      </c>
      <c r="G5" s="10">
        <f>SUM(G3:G4)</f>
        <v>1880120.2781418203</v>
      </c>
      <c r="I5" s="165"/>
      <c r="J5" s="4">
        <v>2</v>
      </c>
      <c r="K5" s="21">
        <f>Data_L!BP5</f>
        <v>0</v>
      </c>
      <c r="L5" s="21">
        <f>Data_L!BQ5</f>
        <v>0</v>
      </c>
      <c r="M5" s="21">
        <f>Data_L!BR5</f>
        <v>0</v>
      </c>
      <c r="N5" s="21">
        <f>Data_L!BS5</f>
        <v>0</v>
      </c>
      <c r="O5" s="21">
        <f>Data_L!BT5</f>
        <v>0</v>
      </c>
      <c r="P5" s="21">
        <f>Data_L!BU5</f>
        <v>0</v>
      </c>
      <c r="Q5" s="46">
        <f t="shared" ref="Q5:Q62" si="1">K5+N5-O5-P5</f>
        <v>0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Data_L!J6</f>
        <v>3962015.0341854999</v>
      </c>
      <c r="I6" s="165"/>
      <c r="J6" s="4">
        <v>3</v>
      </c>
      <c r="K6" s="21">
        <f>Data_L!BP6</f>
        <v>243156.398375658</v>
      </c>
      <c r="L6" s="21">
        <f>Data_L!BQ6</f>
        <v>161975.88655182</v>
      </c>
      <c r="M6" s="21">
        <f>Data_L!BR6</f>
        <v>80000</v>
      </c>
      <c r="N6" s="21">
        <f>Data_L!BS6</f>
        <v>-164.377251697802</v>
      </c>
      <c r="O6" s="21">
        <f>Data_L!BT6</f>
        <v>161914.06400855599</v>
      </c>
      <c r="P6" s="21">
        <f>Data_L!BU6</f>
        <v>80000</v>
      </c>
      <c r="Q6" s="46">
        <f t="shared" si="1"/>
        <v>1077.9571154042205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Data_L!J7</f>
        <v>2022740.84092091</v>
      </c>
      <c r="F7" s="8" t="s">
        <v>20</v>
      </c>
      <c r="I7" s="165"/>
      <c r="J7" s="4">
        <v>4</v>
      </c>
      <c r="K7" s="21">
        <f>Data_L!BP7</f>
        <v>0</v>
      </c>
      <c r="L7" s="21">
        <f>Data_L!BQ7</f>
        <v>0</v>
      </c>
      <c r="M7" s="21">
        <f>Data_L!BR7</f>
        <v>0</v>
      </c>
      <c r="N7" s="21">
        <f>Data_L!BS7</f>
        <v>0</v>
      </c>
      <c r="O7" s="21">
        <f>Data_L!BT7</f>
        <v>0</v>
      </c>
      <c r="P7" s="21">
        <f>Data_L!BU7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Data_L!J8</f>
        <v>110.756578608914</v>
      </c>
      <c r="F8" s="7" t="s">
        <v>0</v>
      </c>
      <c r="G8" s="10">
        <f>M3</f>
        <v>296000</v>
      </c>
      <c r="I8" s="165"/>
      <c r="J8" s="4">
        <v>5</v>
      </c>
      <c r="K8" s="21">
        <f>Data_L!BP8</f>
        <v>0</v>
      </c>
      <c r="L8" s="21">
        <f>Data_L!BQ8</f>
        <v>0</v>
      </c>
      <c r="M8" s="21">
        <f>Data_L!BR8</f>
        <v>0</v>
      </c>
      <c r="N8" s="21">
        <f>Data_L!BS8</f>
        <v>0</v>
      </c>
      <c r="O8" s="21">
        <f>Data_L!BT8</f>
        <v>0</v>
      </c>
      <c r="P8" s="21">
        <f>Data_L!BU8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Data_L!J9</f>
        <v>4.1835160343907801E-2</v>
      </c>
      <c r="F9" s="11" t="s">
        <v>8</v>
      </c>
      <c r="G9" s="12">
        <f>L3</f>
        <v>1556664.0306378629</v>
      </c>
      <c r="I9" s="165"/>
      <c r="J9" s="4">
        <v>6</v>
      </c>
      <c r="K9" s="21">
        <f>Data_L!BP9</f>
        <v>428613.05945504602</v>
      </c>
      <c r="L9" s="21">
        <f>Data_L!BQ9</f>
        <v>359518.00622095697</v>
      </c>
      <c r="M9" s="21">
        <f>Data_L!BR9</f>
        <v>60000</v>
      </c>
      <c r="N9" s="21">
        <f>Data_L!BS9</f>
        <v>-1146.7419534876301</v>
      </c>
      <c r="O9" s="21">
        <f>Data_L!BT9</f>
        <v>373746.03726467799</v>
      </c>
      <c r="P9" s="21">
        <f>Data_L!BU9</f>
        <v>60000</v>
      </c>
      <c r="Q9" s="46">
        <f t="shared" si="1"/>
        <v>-6279.7197631195886</v>
      </c>
      <c r="R9" s="46">
        <f t="shared" si="2"/>
        <v>6279.7197631195886</v>
      </c>
      <c r="S9" s="7"/>
    </row>
    <row r="10" spans="2:23" ht="15.75" thickTop="1" x14ac:dyDescent="0.25">
      <c r="C10" s="29" t="s">
        <v>44</v>
      </c>
      <c r="D10" s="30">
        <f>Data_L!J10</f>
        <v>189.66373047292601</v>
      </c>
      <c r="F10" s="7" t="s">
        <v>13</v>
      </c>
      <c r="G10" s="10">
        <f>SUM(G8:G9)</f>
        <v>1852664.0306378629</v>
      </c>
      <c r="I10" s="165"/>
      <c r="J10" s="4">
        <v>7</v>
      </c>
      <c r="K10" s="21">
        <f>Data_L!BP10</f>
        <v>0</v>
      </c>
      <c r="L10" s="21">
        <f>Data_L!BQ10</f>
        <v>0</v>
      </c>
      <c r="M10" s="21">
        <f>Data_L!BR10</f>
        <v>0</v>
      </c>
      <c r="N10" s="21">
        <f>Data_L!BS10</f>
        <v>0</v>
      </c>
      <c r="O10" s="21">
        <f>Data_L!BT10</f>
        <v>0</v>
      </c>
      <c r="P10" s="21">
        <f>Data_L!BU10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Data_L!J11</f>
        <v>1466.8992723762799</v>
      </c>
      <c r="I11" s="165"/>
      <c r="J11" s="4">
        <v>8</v>
      </c>
      <c r="K11" s="21">
        <f>Data_L!BP11</f>
        <v>376569.30442467402</v>
      </c>
      <c r="L11" s="21">
        <f>Data_L!BQ11</f>
        <v>324497.44372095697</v>
      </c>
      <c r="M11" s="21">
        <f>Data_L!BR11</f>
        <v>60000</v>
      </c>
      <c r="N11" s="21">
        <f>Data_L!BS11</f>
        <v>-550.10176476880895</v>
      </c>
      <c r="O11" s="21">
        <f>Data_L!BT11</f>
        <v>337282.71469660202</v>
      </c>
      <c r="P11" s="21">
        <f>Data_L!BU11</f>
        <v>60000</v>
      </c>
      <c r="Q11" s="46">
        <f t="shared" si="1"/>
        <v>-21263.512036696833</v>
      </c>
      <c r="R11" s="46">
        <f t="shared" si="2"/>
        <v>21263.512036696833</v>
      </c>
      <c r="S11" s="7"/>
    </row>
    <row r="12" spans="2:23" x14ac:dyDescent="0.25">
      <c r="C12" s="27" t="s">
        <v>46</v>
      </c>
      <c r="D12" s="28">
        <f>Data_L!J12</f>
        <v>98.979358044243497</v>
      </c>
      <c r="F12" s="8" t="s">
        <v>39</v>
      </c>
      <c r="I12" s="165"/>
      <c r="J12" s="4">
        <v>9</v>
      </c>
      <c r="K12" s="21">
        <f>Data_L!BP12</f>
        <v>0</v>
      </c>
      <c r="L12" s="21">
        <f>Data_L!BQ12</f>
        <v>0</v>
      </c>
      <c r="M12" s="21">
        <f>Data_L!BR12</f>
        <v>0</v>
      </c>
      <c r="N12" s="21">
        <f>Data_L!BS12</f>
        <v>0</v>
      </c>
      <c r="O12" s="21">
        <f>Data_L!BT12</f>
        <v>0</v>
      </c>
      <c r="P12" s="21">
        <f>Data_L!BU12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Data_L!J13</f>
        <v>1004.86441331258</v>
      </c>
      <c r="F13" s="7" t="s">
        <v>40</v>
      </c>
      <c r="G13" s="35">
        <f>D7-G10</f>
        <v>170076.81028304715</v>
      </c>
      <c r="I13" s="165"/>
      <c r="J13" s="4">
        <v>10</v>
      </c>
      <c r="K13" s="21">
        <f>Data_L!BP13</f>
        <v>253072.10522296699</v>
      </c>
      <c r="L13" s="21">
        <f>Data_L!BQ13</f>
        <v>247667.72793023099</v>
      </c>
      <c r="M13" s="21">
        <f>Data_L!BR13</f>
        <v>15000</v>
      </c>
      <c r="N13" s="21">
        <f>Data_L!BS13</f>
        <v>-3893.0120630811198</v>
      </c>
      <c r="O13" s="21">
        <f>Data_L!BT13</f>
        <v>235836.69516350399</v>
      </c>
      <c r="P13" s="21">
        <f>Data_L!BU13</f>
        <v>15000</v>
      </c>
      <c r="Q13" s="46">
        <f t="shared" si="1"/>
        <v>-1657.6020036181144</v>
      </c>
      <c r="R13" s="46">
        <f t="shared" si="2"/>
        <v>1657.6020036181144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Data_L!BP14</f>
        <v>0</v>
      </c>
      <c r="L14" s="21">
        <f>Data_L!BQ14</f>
        <v>0</v>
      </c>
      <c r="M14" s="21">
        <f>Data_L!BR14</f>
        <v>0</v>
      </c>
      <c r="N14" s="21">
        <f>Data_L!BS14</f>
        <v>0</v>
      </c>
      <c r="O14" s="21">
        <f>Data_L!BT14</f>
        <v>0</v>
      </c>
      <c r="P14" s="21">
        <f>Data_L!BU14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Data_L!BP15</f>
        <v>14903.5858797407</v>
      </c>
      <c r="L15" s="21">
        <f>Data_L!BQ15</f>
        <v>14900.3086928217</v>
      </c>
      <c r="M15" s="21">
        <f>Data_L!BR15</f>
        <v>1000</v>
      </c>
      <c r="N15" s="21">
        <f>Data_L!BS15</f>
        <v>-239.62563163214</v>
      </c>
      <c r="O15" s="21">
        <f>Data_L!BT15</f>
        <v>9672.6893002086508</v>
      </c>
      <c r="P15" s="21">
        <f>Data_L!BU15</f>
        <v>5000</v>
      </c>
      <c r="Q15" s="46">
        <f t="shared" si="1"/>
        <v>-8.7290521000904846</v>
      </c>
      <c r="R15" s="46">
        <f t="shared" si="2"/>
        <v>8.7290521000904846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Data_L!BP16</f>
        <v>0</v>
      </c>
      <c r="L16" s="21">
        <f>Data_L!BQ16</f>
        <v>0</v>
      </c>
      <c r="M16" s="21">
        <f>Data_L!BR16</f>
        <v>0</v>
      </c>
      <c r="N16" s="21">
        <f>Data_L!BS16</f>
        <v>2636.24866096398</v>
      </c>
      <c r="O16" s="21">
        <f>Data_L!BT16</f>
        <v>2599.4122153880298</v>
      </c>
      <c r="P16" s="21">
        <f>Data_L!BU16</f>
        <v>1000</v>
      </c>
      <c r="Q16" s="46">
        <f t="shared" si="1"/>
        <v>-963.16355442404983</v>
      </c>
      <c r="R16" s="46">
        <f t="shared" si="2"/>
        <v>963.16355442404983</v>
      </c>
      <c r="S16" s="7"/>
    </row>
    <row r="17" spans="2:19" x14ac:dyDescent="0.25">
      <c r="B17" s="8" t="s">
        <v>5</v>
      </c>
      <c r="F17" s="7" t="s">
        <v>5</v>
      </c>
      <c r="G17" s="10">
        <f>D22</f>
        <v>3627360.0436859657</v>
      </c>
      <c r="I17" s="165"/>
      <c r="J17" s="4">
        <v>14</v>
      </c>
      <c r="K17" s="21">
        <f>Data_L!BP17</f>
        <v>0</v>
      </c>
      <c r="L17" s="21">
        <f>Data_L!BQ17</f>
        <v>0</v>
      </c>
      <c r="M17" s="21">
        <f>Data_L!BR17</f>
        <v>0</v>
      </c>
      <c r="N17" s="21">
        <f>Data_L!BS17</f>
        <v>0</v>
      </c>
      <c r="O17" s="21">
        <f>Data_L!BT17</f>
        <v>0</v>
      </c>
      <c r="P17" s="21">
        <f>Data_L!BU17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1911063.3959137588</v>
      </c>
      <c r="F18" s="7" t="s">
        <v>6</v>
      </c>
      <c r="G18" s="10">
        <f>D29</f>
        <v>3482.2640895769073</v>
      </c>
      <c r="I18" s="165" t="s">
        <v>3</v>
      </c>
      <c r="J18" s="4">
        <v>1</v>
      </c>
      <c r="K18" s="22">
        <f>Data_L!BP19</f>
        <v>0</v>
      </c>
      <c r="L18" s="22">
        <f>Data_L!BQ19</f>
        <v>0</v>
      </c>
      <c r="M18" s="22">
        <f>Data_L!BR19</f>
        <v>0</v>
      </c>
      <c r="N18" s="22">
        <f>Data_L!BS19</f>
        <v>0</v>
      </c>
      <c r="O18" s="22">
        <f>Data_L!BT19</f>
        <v>0</v>
      </c>
      <c r="P18" s="22">
        <f>Data_L!BU19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1057758.8879331534</v>
      </c>
      <c r="F19" s="39" t="s">
        <v>7</v>
      </c>
      <c r="G19" s="40">
        <v>0</v>
      </c>
      <c r="I19" s="165"/>
      <c r="J19" s="4">
        <v>2</v>
      </c>
      <c r="K19" s="22">
        <f>Data_L!BP20</f>
        <v>18530.429384952698</v>
      </c>
      <c r="L19" s="22">
        <f>Data_L!BQ20</f>
        <v>0</v>
      </c>
      <c r="M19" s="22">
        <f>Data_L!BR20</f>
        <v>0</v>
      </c>
      <c r="N19" s="22">
        <f>Data_L!BS20</f>
        <v>-8.2066506936011407</v>
      </c>
      <c r="O19" s="22">
        <f>Data_L!BT20</f>
        <v>0</v>
      </c>
      <c r="P19" s="22">
        <f>Data_L!BU20</f>
        <v>0</v>
      </c>
      <c r="Q19" s="46">
        <f t="shared" si="1"/>
        <v>18522.222734259096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508414.2179877829</v>
      </c>
      <c r="F20" s="11" t="s">
        <v>9</v>
      </c>
      <c r="G20" s="12">
        <f>D57</f>
        <v>30172.726409958676</v>
      </c>
      <c r="I20" s="165"/>
      <c r="J20" s="4">
        <v>3</v>
      </c>
      <c r="K20" s="22">
        <f>Data_L!BP21</f>
        <v>18530.4293848462</v>
      </c>
      <c r="L20" s="22">
        <f>Data_L!BQ21</f>
        <v>0</v>
      </c>
      <c r="M20" s="22">
        <f>Data_L!BR21</f>
        <v>0</v>
      </c>
      <c r="N20" s="22">
        <f>Data_L!BS21</f>
        <v>-8.2066507113338698</v>
      </c>
      <c r="O20" s="22">
        <f>Data_L!BT21</f>
        <v>0</v>
      </c>
      <c r="P20" s="22">
        <f>Data_L!BU21</f>
        <v>0</v>
      </c>
      <c r="Q20" s="46">
        <f t="shared" si="1"/>
        <v>18522.222734134866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150123.54185127109</v>
      </c>
      <c r="F21" s="7" t="s">
        <v>13</v>
      </c>
      <c r="G21" s="10">
        <f>SUM(G17:G20)</f>
        <v>3661015.0341855013</v>
      </c>
      <c r="I21" s="165"/>
      <c r="J21" s="4">
        <v>4</v>
      </c>
      <c r="K21" s="22">
        <f>Data_L!BP22</f>
        <v>18530.4293849266</v>
      </c>
      <c r="L21" s="22">
        <f>Data_L!BQ22</f>
        <v>0</v>
      </c>
      <c r="M21" s="22">
        <f>Data_L!BR22</f>
        <v>0</v>
      </c>
      <c r="N21" s="22">
        <f>Data_L!BS22</f>
        <v>-8.2066506903149605</v>
      </c>
      <c r="O21" s="22">
        <f>Data_L!BT22</f>
        <v>0</v>
      </c>
      <c r="P21" s="22">
        <f>Data_L!BU22</f>
        <v>0</v>
      </c>
      <c r="Q21" s="46">
        <f t="shared" si="1"/>
        <v>18522.222734236286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3627360.0436859657</v>
      </c>
      <c r="G22" s="10"/>
      <c r="I22" s="165"/>
      <c r="J22" s="4">
        <v>5</v>
      </c>
      <c r="K22" s="22">
        <f>Data_L!BP23</f>
        <v>49559.854882303298</v>
      </c>
      <c r="L22" s="22">
        <f>Data_L!BQ23</f>
        <v>0</v>
      </c>
      <c r="M22" s="22">
        <f>Data_L!BR23</f>
        <v>0</v>
      </c>
      <c r="N22" s="22">
        <f>Data_L!BS23</f>
        <v>208.059604518334</v>
      </c>
      <c r="O22" s="22">
        <f>Data_L!BT23</f>
        <v>0</v>
      </c>
      <c r="P22" s="22">
        <f>Data_L!BU23</f>
        <v>0</v>
      </c>
      <c r="Q22" s="46">
        <f t="shared" si="1"/>
        <v>49767.914486821632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Data_L!BP24</f>
        <v>49559.854882303298</v>
      </c>
      <c r="L23" s="22">
        <f>Data_L!BQ24</f>
        <v>0</v>
      </c>
      <c r="M23" s="22">
        <f>Data_L!BR24</f>
        <v>0</v>
      </c>
      <c r="N23" s="22">
        <f>Data_L!BS24</f>
        <v>208.05960451774999</v>
      </c>
      <c r="O23" s="22">
        <f>Data_L!BT24</f>
        <v>0</v>
      </c>
      <c r="P23" s="22">
        <f>Data_L!BU24</f>
        <v>0</v>
      </c>
      <c r="Q23" s="46">
        <f t="shared" si="1"/>
        <v>49767.91448682105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1911063.3959137588</v>
      </c>
      <c r="I24" s="165"/>
      <c r="J24" s="4">
        <v>7</v>
      </c>
      <c r="K24" s="22">
        <f>Data_L!BP25</f>
        <v>0</v>
      </c>
      <c r="L24" s="22">
        <f>Data_L!BQ25</f>
        <v>0</v>
      </c>
      <c r="M24" s="22">
        <f>Data_L!BR25</f>
        <v>0</v>
      </c>
      <c r="N24" s="22">
        <f>Data_L!BS25</f>
        <v>0</v>
      </c>
      <c r="O24" s="22">
        <f>Data_L!BT25</f>
        <v>0</v>
      </c>
      <c r="P24" s="22">
        <f>Data_L!BU25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4492.9728219680892</v>
      </c>
      <c r="F25" s="7" t="s">
        <v>6</v>
      </c>
      <c r="G25" s="10">
        <f>D25</f>
        <v>4492.9728219680892</v>
      </c>
      <c r="I25" s="165"/>
      <c r="J25" s="4">
        <v>8</v>
      </c>
      <c r="K25" s="22">
        <f>Data_L!BP26</f>
        <v>0</v>
      </c>
      <c r="L25" s="22">
        <f>Data_L!BQ26</f>
        <v>0</v>
      </c>
      <c r="M25" s="22">
        <f>Data_L!BR26</f>
        <v>0</v>
      </c>
      <c r="N25" s="22">
        <f>Data_L!BS26</f>
        <v>0</v>
      </c>
      <c r="O25" s="22">
        <f>Data_L!BT26</f>
        <v>0</v>
      </c>
      <c r="P25" s="22">
        <f>Data_L!BU26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40.67324402308941</v>
      </c>
      <c r="F26" s="39" t="s">
        <v>7</v>
      </c>
      <c r="G26" s="40">
        <v>0</v>
      </c>
      <c r="I26" s="165"/>
      <c r="J26" s="4">
        <v>9</v>
      </c>
      <c r="K26" s="22">
        <f>Data_L!BP27</f>
        <v>0</v>
      </c>
      <c r="L26" s="22">
        <f>Data_L!BQ27</f>
        <v>0</v>
      </c>
      <c r="M26" s="22">
        <f>Data_L!BR27</f>
        <v>0</v>
      </c>
      <c r="N26" s="22">
        <f>Data_L!BS27</f>
        <v>0</v>
      </c>
      <c r="O26" s="22">
        <f>Data_L!BT27</f>
        <v>0</v>
      </c>
      <c r="P26" s="22">
        <f>Data_L!BU27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303.40046234395061</v>
      </c>
      <c r="F27" s="7" t="s">
        <v>0</v>
      </c>
      <c r="G27" s="10">
        <f>D39</f>
        <v>-301000</v>
      </c>
      <c r="I27" s="165"/>
      <c r="J27" s="4">
        <v>10</v>
      </c>
      <c r="K27" s="22">
        <f>Data_L!BP28</f>
        <v>180607.25318733099</v>
      </c>
      <c r="L27" s="22">
        <f>Data_L!BQ28</f>
        <v>0</v>
      </c>
      <c r="M27" s="22">
        <f>Data_L!BR28</f>
        <v>0</v>
      </c>
      <c r="N27" s="22">
        <f>Data_L!BS28</f>
        <v>-70.172983924326701</v>
      </c>
      <c r="O27" s="22">
        <f>Data_L!BT28</f>
        <v>0</v>
      </c>
      <c r="P27" s="22">
        <f>Data_L!BU28</f>
        <v>0</v>
      </c>
      <c r="Q27" s="46">
        <f t="shared" si="1"/>
        <v>180537.08020340666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-1354.7824387582225</v>
      </c>
      <c r="F28" s="7" t="s">
        <v>8</v>
      </c>
      <c r="G28" s="10">
        <f>D46</f>
        <v>-1579120.2781418203</v>
      </c>
      <c r="I28" s="165"/>
      <c r="J28" s="4">
        <v>11</v>
      </c>
      <c r="K28" s="22">
        <f>Data_L!BP29</f>
        <v>180607.25318733099</v>
      </c>
      <c r="L28" s="22">
        <f>Data_L!BQ29</f>
        <v>0</v>
      </c>
      <c r="M28" s="22">
        <f>Data_L!BR29</f>
        <v>0</v>
      </c>
      <c r="N28" s="22">
        <f>Data_L!BS29</f>
        <v>-70.172986220586395</v>
      </c>
      <c r="O28" s="22">
        <f>Data_L!BT29</f>
        <v>0</v>
      </c>
      <c r="P28" s="22">
        <f>Data_L!BU29</f>
        <v>0</v>
      </c>
      <c r="Q28" s="46">
        <f t="shared" si="1"/>
        <v>180537.0802011104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3482.2640895769073</v>
      </c>
      <c r="F29" s="11" t="s">
        <v>9</v>
      </c>
      <c r="G29" s="12">
        <f>D53</f>
        <v>30172.726409958676</v>
      </c>
      <c r="I29" s="165"/>
      <c r="J29" s="4">
        <v>12</v>
      </c>
      <c r="K29" s="22">
        <f>Data_L!BP30</f>
        <v>180607.253187336</v>
      </c>
      <c r="L29" s="22">
        <f>Data_L!BQ30</f>
        <v>0</v>
      </c>
      <c r="M29" s="22">
        <f>Data_L!BR30</f>
        <v>0</v>
      </c>
      <c r="N29" s="22">
        <f>Data_L!BS30</f>
        <v>-70.172983931859605</v>
      </c>
      <c r="O29" s="22">
        <f>Data_L!BT30</f>
        <v>0</v>
      </c>
      <c r="P29" s="22">
        <f>Data_L!BU30</f>
        <v>0</v>
      </c>
      <c r="Q29" s="46">
        <f t="shared" si="1"/>
        <v>180537.08020340413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65608.817003865261</v>
      </c>
      <c r="I30" s="165"/>
      <c r="J30" s="4">
        <v>13</v>
      </c>
      <c r="K30" s="22">
        <f>Data_L!BP31</f>
        <v>180607.253187339</v>
      </c>
      <c r="L30" s="22">
        <f>Data_L!BQ31</f>
        <v>0</v>
      </c>
      <c r="M30" s="22">
        <f>Data_L!BR31</f>
        <v>0</v>
      </c>
      <c r="N30" s="22">
        <f>Data_L!BS31</f>
        <v>-70.1729839243566</v>
      </c>
      <c r="O30" s="22">
        <f>Data_L!BT31</f>
        <v>0</v>
      </c>
      <c r="P30" s="22">
        <f>Data_L!BU31</f>
        <v>0</v>
      </c>
      <c r="Q30" s="46">
        <f t="shared" si="1"/>
        <v>180537.08020341463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Data_L!BP32</f>
        <v>180607.253187341</v>
      </c>
      <c r="L31" s="22">
        <f>Data_L!BQ32</f>
        <v>0</v>
      </c>
      <c r="M31" s="22">
        <f>Data_L!BR32</f>
        <v>0</v>
      </c>
      <c r="N31" s="22">
        <f>Data_L!BS32</f>
        <v>-70.172983924356302</v>
      </c>
      <c r="O31" s="22">
        <f>Data_L!BT32</f>
        <v>0</v>
      </c>
      <c r="P31" s="22">
        <f>Data_L!BU32</f>
        <v>0</v>
      </c>
      <c r="Q31" s="46">
        <f t="shared" si="1"/>
        <v>180537.08020341664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Data_L!BP33</f>
        <v>11.624077143368</v>
      </c>
      <c r="L32" s="22">
        <f>Data_L!BQ33</f>
        <v>0</v>
      </c>
      <c r="M32" s="22">
        <f>Data_L!BR33</f>
        <v>0</v>
      </c>
      <c r="N32" s="22">
        <f>Data_L!BS33</f>
        <v>3.8909007740969802E-2</v>
      </c>
      <c r="O32" s="22">
        <f>Data_L!BT33</f>
        <v>0</v>
      </c>
      <c r="P32" s="22">
        <f>Data_L!BU33</f>
        <v>0</v>
      </c>
      <c r="Q32" s="46">
        <f t="shared" si="1"/>
        <v>11.662986151108969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1057758.8879331534</v>
      </c>
      <c r="I33" s="165" t="s">
        <v>2</v>
      </c>
      <c r="J33" s="4">
        <v>1</v>
      </c>
      <c r="K33" s="23">
        <f>Data_L!BP34</f>
        <v>11.6240771434046</v>
      </c>
      <c r="L33" s="23">
        <f>Data_L!BQ34</f>
        <v>0</v>
      </c>
      <c r="M33" s="23">
        <f>Data_L!BR34</f>
        <v>0</v>
      </c>
      <c r="N33" s="23">
        <f>Data_L!BS34</f>
        <v>3.8909001943996102E-2</v>
      </c>
      <c r="O33" s="23">
        <f>Data_L!BT34</f>
        <v>0</v>
      </c>
      <c r="P33" s="23">
        <f>Data_L!BU34</f>
        <v>0</v>
      </c>
      <c r="Q33" s="46">
        <f t="shared" si="1"/>
        <v>11.662986145348595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40.67324402308941</v>
      </c>
      <c r="I34" s="165"/>
      <c r="J34" s="4">
        <v>2</v>
      </c>
      <c r="K34" s="23">
        <f>Data_L!BP35</f>
        <v>0</v>
      </c>
      <c r="L34" s="23">
        <f>Data_L!BQ35</f>
        <v>0</v>
      </c>
      <c r="M34" s="23">
        <f>Data_L!BR35</f>
        <v>0</v>
      </c>
      <c r="N34" s="23">
        <f>Data_L!BS35</f>
        <v>0</v>
      </c>
      <c r="O34" s="23">
        <f>Data_L!BT35</f>
        <v>0</v>
      </c>
      <c r="P34" s="23">
        <f>Data_L!BU35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Data_L!BP36</f>
        <v>0</v>
      </c>
      <c r="L35" s="23">
        <f>Data_L!BQ36</f>
        <v>0</v>
      </c>
      <c r="M35" s="23">
        <f>Data_L!BR36</f>
        <v>0</v>
      </c>
      <c r="N35" s="23">
        <f>Data_L!BS36</f>
        <v>0</v>
      </c>
      <c r="O35" s="23">
        <f>Data_L!BT36</f>
        <v>0</v>
      </c>
      <c r="P35" s="23">
        <f>Data_L!BU36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Data_L!BP37</f>
        <v>0</v>
      </c>
      <c r="L36" s="23">
        <f>Data_L!BQ37</f>
        <v>0</v>
      </c>
      <c r="M36" s="23">
        <f>Data_L!BR37</f>
        <v>0</v>
      </c>
      <c r="N36" s="23">
        <f>Data_L!BS37</f>
        <v>0</v>
      </c>
      <c r="O36" s="23">
        <f>Data_L!BT37</f>
        <v>0</v>
      </c>
      <c r="P36" s="23">
        <f>Data_L!BU37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Data_L!BP38</f>
        <v>0</v>
      </c>
      <c r="L37" s="23">
        <f>Data_L!BQ38</f>
        <v>0</v>
      </c>
      <c r="M37" s="23">
        <f>Data_L!BR38</f>
        <v>0</v>
      </c>
      <c r="N37" s="23">
        <f>Data_L!BS38</f>
        <v>0</v>
      </c>
      <c r="O37" s="23">
        <f>Data_L!BT38</f>
        <v>0</v>
      </c>
      <c r="P37" s="23">
        <f>Data_L!BU38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Data_L!BP39</f>
        <v>0</v>
      </c>
      <c r="L38" s="23">
        <f>Data_L!BQ39</f>
        <v>0</v>
      </c>
      <c r="M38" s="23">
        <f>Data_L!BR39</f>
        <v>0</v>
      </c>
      <c r="N38" s="23">
        <f>Data_L!BS39</f>
        <v>0</v>
      </c>
      <c r="O38" s="23">
        <f>Data_L!BT39</f>
        <v>0</v>
      </c>
      <c r="P38" s="23">
        <f>Data_L!BU39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-301000</v>
      </c>
      <c r="F39" s="7" t="s">
        <v>13</v>
      </c>
      <c r="G39" s="10">
        <f>SUM(G33:G38)</f>
        <v>1057799.5611771764</v>
      </c>
      <c r="I39" s="165"/>
      <c r="J39" s="4">
        <v>7</v>
      </c>
      <c r="K39" s="23">
        <f>Data_L!BP40</f>
        <v>11.624077143404399</v>
      </c>
      <c r="L39" s="23">
        <f>Data_L!BQ40</f>
        <v>0</v>
      </c>
      <c r="M39" s="23">
        <f>Data_L!BR40</f>
        <v>0</v>
      </c>
      <c r="N39" s="23">
        <f>Data_L!BS40</f>
        <v>3.8909002260872003E-2</v>
      </c>
      <c r="O39" s="23">
        <f>Data_L!BT40</f>
        <v>0</v>
      </c>
      <c r="P39" s="23">
        <f>Data_L!BU40</f>
        <v>0</v>
      </c>
      <c r="Q39" s="46">
        <f t="shared" si="1"/>
        <v>11.662986145665272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Data_L!BP41</f>
        <v>0</v>
      </c>
      <c r="L40" s="23">
        <f>Data_L!BQ41</f>
        <v>0</v>
      </c>
      <c r="M40" s="23">
        <f>Data_L!BR41</f>
        <v>0</v>
      </c>
      <c r="N40" s="23">
        <f>Data_L!BS41</f>
        <v>0</v>
      </c>
      <c r="O40" s="23">
        <f>Data_L!BT41</f>
        <v>0</v>
      </c>
      <c r="P40" s="23">
        <f>Data_L!BU41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Data_L!BP42</f>
        <v>0</v>
      </c>
      <c r="L41" s="23">
        <f>Data_L!BQ42</f>
        <v>0</v>
      </c>
      <c r="M41" s="23">
        <f>Data_L!BR42</f>
        <v>0</v>
      </c>
      <c r="N41" s="23">
        <f>Data_L!BS42</f>
        <v>0</v>
      </c>
      <c r="O41" s="23">
        <f>Data_L!BT42</f>
        <v>0</v>
      </c>
      <c r="P41" s="23">
        <f>Data_L!BU42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508414.2179877829</v>
      </c>
      <c r="I42" s="165"/>
      <c r="J42" s="4">
        <v>10</v>
      </c>
      <c r="K42" s="23">
        <f>Data_L!BP43</f>
        <v>101007.344542897</v>
      </c>
      <c r="L42" s="23">
        <f>Data_L!BQ43</f>
        <v>0</v>
      </c>
      <c r="M42" s="23">
        <f>Data_L!BR43</f>
        <v>0</v>
      </c>
      <c r="N42" s="23">
        <f>Data_L!BS43</f>
        <v>71.493924988819202</v>
      </c>
      <c r="O42" s="23">
        <f>Data_L!BT43</f>
        <v>0</v>
      </c>
      <c r="P42" s="23">
        <f>Data_L!BU43</f>
        <v>0</v>
      </c>
      <c r="Q42" s="46">
        <f t="shared" si="1"/>
        <v>101078.83846788581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-301000</v>
      </c>
      <c r="F43" s="7" t="s">
        <v>6</v>
      </c>
      <c r="G43" s="10">
        <f>D27</f>
        <v>303.40046234395061</v>
      </c>
      <c r="I43" s="165"/>
      <c r="J43" s="4">
        <v>11</v>
      </c>
      <c r="K43" s="23">
        <f>Data_L!BP44</f>
        <v>101007.344542897</v>
      </c>
      <c r="L43" s="23">
        <f>Data_L!BQ44</f>
        <v>0</v>
      </c>
      <c r="M43" s="23">
        <f>Data_L!BR44</f>
        <v>0</v>
      </c>
      <c r="N43" s="23">
        <f>Data_L!BS44</f>
        <v>71.493927264746802</v>
      </c>
      <c r="O43" s="23">
        <f>Data_L!BT44</f>
        <v>0</v>
      </c>
      <c r="P43" s="23">
        <f>Data_L!BU44</f>
        <v>0</v>
      </c>
      <c r="Q43" s="46">
        <f t="shared" si="1"/>
        <v>101078.83847016175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Data_L!BP45</f>
        <v>101007.34454289899</v>
      </c>
      <c r="L44" s="23">
        <f>Data_L!BQ45</f>
        <v>0</v>
      </c>
      <c r="M44" s="23">
        <f>Data_L!BR45</f>
        <v>0</v>
      </c>
      <c r="N44" s="23">
        <f>Data_L!BS45</f>
        <v>71.493924994042104</v>
      </c>
      <c r="O44" s="23">
        <f>Data_L!BT45</f>
        <v>0</v>
      </c>
      <c r="P44" s="23">
        <f>Data_L!BU45</f>
        <v>0</v>
      </c>
      <c r="Q44" s="46">
        <f t="shared" si="1"/>
        <v>101078.83846789303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Data_L!BP46</f>
        <v>101007.344542901</v>
      </c>
      <c r="L45" s="23">
        <f>Data_L!BQ46</f>
        <v>0</v>
      </c>
      <c r="M45" s="23">
        <f>Data_L!BR46</f>
        <v>0</v>
      </c>
      <c r="N45" s="23">
        <f>Data_L!BS46</f>
        <v>71.493925025230496</v>
      </c>
      <c r="O45" s="23">
        <f>Data_L!BT46</f>
        <v>0</v>
      </c>
      <c r="P45" s="23">
        <f>Data_L!BU46</f>
        <v>0</v>
      </c>
      <c r="Q45" s="46">
        <f t="shared" si="1"/>
        <v>101078.83846792624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-1579120.2781418203</v>
      </c>
      <c r="F46" s="7" t="s">
        <v>8</v>
      </c>
      <c r="G46" s="10">
        <f>D48</f>
        <v>0</v>
      </c>
      <c r="I46" s="165"/>
      <c r="J46" s="4">
        <v>14</v>
      </c>
      <c r="K46" s="23">
        <f>Data_L!BP47</f>
        <v>101007.34454290201</v>
      </c>
      <c r="L46" s="23">
        <f>Data_L!BQ47</f>
        <v>0</v>
      </c>
      <c r="M46" s="23">
        <f>Data_L!BR47</f>
        <v>0</v>
      </c>
      <c r="N46" s="23">
        <f>Data_L!BS47</f>
        <v>71.493927264759094</v>
      </c>
      <c r="O46" s="23">
        <f>Data_L!BT47</f>
        <v>0</v>
      </c>
      <c r="P46" s="23">
        <f>Data_L!BU47</f>
        <v>0</v>
      </c>
      <c r="Q46" s="46">
        <f t="shared" si="1"/>
        <v>101078.83847016677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Data_L!BP48</f>
        <v>3354.2471190001402</v>
      </c>
      <c r="L47" s="23">
        <f>Data_L!BQ48</f>
        <v>0</v>
      </c>
      <c r="M47" s="23">
        <f>Data_L!BR48</f>
        <v>0</v>
      </c>
      <c r="N47" s="23">
        <f>Data_L!BS48</f>
        <v>-54.146985197851997</v>
      </c>
      <c r="O47" s="23">
        <f>Data_L!BT48</f>
        <v>0</v>
      </c>
      <c r="P47" s="23">
        <f>Data_L!BU48</f>
        <v>0</v>
      </c>
      <c r="Q47" s="46">
        <f t="shared" si="1"/>
        <v>3300.1001338022884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508717.61845012684</v>
      </c>
      <c r="I48" s="165" t="s">
        <v>1</v>
      </c>
      <c r="J48" s="4">
        <v>1</v>
      </c>
      <c r="K48" s="24">
        <f>Data_L!BP49</f>
        <v>3354.2471190782398</v>
      </c>
      <c r="L48" s="24">
        <f>Data_L!BQ49</f>
        <v>0</v>
      </c>
      <c r="M48" s="24">
        <f>Data_L!BR49</f>
        <v>0</v>
      </c>
      <c r="N48" s="24">
        <f>Data_L!BS49</f>
        <v>-54.146985187804297</v>
      </c>
      <c r="O48" s="24">
        <f>Data_L!BT49</f>
        <v>0</v>
      </c>
      <c r="P48" s="24">
        <f>Data_L!BU49</f>
        <v>0</v>
      </c>
      <c r="Q48" s="46">
        <f t="shared" si="1"/>
        <v>3300.1001338904357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Data_L!BP50</f>
        <v>1756.5126969226801</v>
      </c>
      <c r="L49" s="24">
        <f>Data_L!BQ50</f>
        <v>0</v>
      </c>
      <c r="M49" s="24">
        <f>Data_L!BR50</f>
        <v>0</v>
      </c>
      <c r="N49" s="24">
        <f>Data_L!BS50</f>
        <v>-3.9164457285925497E-6</v>
      </c>
      <c r="O49" s="24">
        <f>Data_L!BT50</f>
        <v>0</v>
      </c>
      <c r="P49" s="24">
        <f>Data_L!BU50</f>
        <v>0</v>
      </c>
      <c r="Q49" s="46">
        <f t="shared" si="1"/>
        <v>1756.5126930062345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-1579120.2781418203</v>
      </c>
      <c r="F50" s="8" t="s">
        <v>18</v>
      </c>
      <c r="I50" s="165"/>
      <c r="J50" s="4">
        <v>3</v>
      </c>
      <c r="K50" s="24">
        <f>Data_L!BP51</f>
        <v>1756.5126969132</v>
      </c>
      <c r="L50" s="24">
        <f>Data_L!BQ51</f>
        <v>0</v>
      </c>
      <c r="M50" s="24">
        <f>Data_L!BR51</f>
        <v>0</v>
      </c>
      <c r="N50" s="24">
        <f>Data_L!BS51</f>
        <v>-2.3800868046886601E-6</v>
      </c>
      <c r="O50" s="24">
        <f>Data_L!BT51</f>
        <v>0</v>
      </c>
      <c r="P50" s="24">
        <f>Data_L!BU51</f>
        <v>0</v>
      </c>
      <c r="Q50" s="46">
        <f t="shared" si="1"/>
        <v>1756.5126945331133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150123.54185127109</v>
      </c>
      <c r="I51" s="165"/>
      <c r="J51" s="4">
        <v>4</v>
      </c>
      <c r="K51" s="24">
        <f>Data_L!BP52</f>
        <v>1756.5126969132</v>
      </c>
      <c r="L51" s="24">
        <f>Data_L!BQ52</f>
        <v>0</v>
      </c>
      <c r="M51" s="24">
        <f>Data_L!BR52</f>
        <v>0</v>
      </c>
      <c r="N51" s="24">
        <f>Data_L!BS52</f>
        <v>2.3728808951691999E-10</v>
      </c>
      <c r="O51" s="24">
        <f>Data_L!BT52</f>
        <v>0</v>
      </c>
      <c r="P51" s="24">
        <f>Data_L!BU52</f>
        <v>0</v>
      </c>
      <c r="Q51" s="46">
        <f t="shared" si="1"/>
        <v>1756.5126969134374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-1354.7824387582225</v>
      </c>
      <c r="I52" s="165"/>
      <c r="J52" s="4">
        <v>5</v>
      </c>
      <c r="K52" s="24">
        <f>Data_L!BP53</f>
        <v>4512.8897521216904</v>
      </c>
      <c r="L52" s="24">
        <f>Data_L!BQ53</f>
        <v>0</v>
      </c>
      <c r="M52" s="24">
        <f>Data_L!BR53</f>
        <v>0</v>
      </c>
      <c r="N52" s="24">
        <f>Data_L!BS53</f>
        <v>-72.898557721715704</v>
      </c>
      <c r="O52" s="24">
        <f>Data_L!BT53</f>
        <v>0</v>
      </c>
      <c r="P52" s="24">
        <f>Data_L!BU53</f>
        <v>0</v>
      </c>
      <c r="Q52" s="46">
        <f t="shared" si="1"/>
        <v>4439.991194399975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30172.726409958676</v>
      </c>
      <c r="F53" s="7" t="s">
        <v>7</v>
      </c>
      <c r="G53" s="10">
        <f>D35</f>
        <v>0</v>
      </c>
      <c r="I53" s="165"/>
      <c r="J53" s="4">
        <v>6</v>
      </c>
      <c r="K53" s="24">
        <f>Data_L!BP54</f>
        <v>4512.8897521948702</v>
      </c>
      <c r="L53" s="24">
        <f>Data_L!BQ54</f>
        <v>0</v>
      </c>
      <c r="M53" s="24">
        <f>Data_L!BR54</f>
        <v>0</v>
      </c>
      <c r="N53" s="24">
        <f>Data_L!BS54</f>
        <v>-72.898557720352201</v>
      </c>
      <c r="O53" s="24">
        <f>Data_L!BT54</f>
        <v>0</v>
      </c>
      <c r="P53" s="24">
        <f>Data_L!BU54</f>
        <v>0</v>
      </c>
      <c r="Q53" s="46">
        <f t="shared" si="1"/>
        <v>4439.9911944745181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Data_L!BP55</f>
        <v>3354.2471190780898</v>
      </c>
      <c r="L54" s="24">
        <f>Data_L!BQ55</f>
        <v>0</v>
      </c>
      <c r="M54" s="24">
        <f>Data_L!BR55</f>
        <v>0</v>
      </c>
      <c r="N54" s="24">
        <f>Data_L!BS55</f>
        <v>-54.146985189973101</v>
      </c>
      <c r="O54" s="24">
        <f>Data_L!BT55</f>
        <v>0</v>
      </c>
      <c r="P54" s="24">
        <f>Data_L!BU55</f>
        <v>0</v>
      </c>
      <c r="Q54" s="46">
        <f t="shared" si="1"/>
        <v>3300.1001338881165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Data_L!BP56</f>
        <v>0</v>
      </c>
      <c r="L55" s="24">
        <f>Data_L!BQ56</f>
        <v>0</v>
      </c>
      <c r="M55" s="24">
        <f>Data_L!BR56</f>
        <v>0</v>
      </c>
      <c r="N55" s="24">
        <f>Data_L!BS56</f>
        <v>0</v>
      </c>
      <c r="O55" s="24">
        <f>Data_L!BT56</f>
        <v>0</v>
      </c>
      <c r="P55" s="24">
        <f>Data_L!BU56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Data_L!BP57</f>
        <v>0</v>
      </c>
      <c r="L56" s="24">
        <f>Data_L!BQ57</f>
        <v>0</v>
      </c>
      <c r="M56" s="24">
        <f>Data_L!BR57</f>
        <v>0</v>
      </c>
      <c r="N56" s="24">
        <f>Data_L!BS57</f>
        <v>0</v>
      </c>
      <c r="O56" s="24">
        <f>Data_L!BT57</f>
        <v>0</v>
      </c>
      <c r="P56" s="24">
        <f>Data_L!BU57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30172.726409958676</v>
      </c>
      <c r="F57" s="7" t="s">
        <v>13</v>
      </c>
      <c r="G57" s="10">
        <f>SUM(G51:G56)</f>
        <v>148768.75941251285</v>
      </c>
      <c r="I57" s="165"/>
      <c r="J57" s="4">
        <v>10</v>
      </c>
      <c r="K57" s="24">
        <f>Data_L!BP58</f>
        <v>25823.9460036089</v>
      </c>
      <c r="L57" s="24">
        <f>Data_L!BQ58</f>
        <v>0</v>
      </c>
      <c r="M57" s="24">
        <f>Data_L!BR58</f>
        <v>0</v>
      </c>
      <c r="N57" s="24">
        <f>Data_L!BS58</f>
        <v>-220.13826887872301</v>
      </c>
      <c r="O57" s="24">
        <f>Data_L!BT58</f>
        <v>0</v>
      </c>
      <c r="P57" s="24">
        <f>Data_L!BU58</f>
        <v>0</v>
      </c>
      <c r="Q57" s="46">
        <f t="shared" si="1"/>
        <v>25603.807734730177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Data_L!BP59</f>
        <v>25823.946003608999</v>
      </c>
      <c r="L58" s="24">
        <f>Data_L!BQ59</f>
        <v>0</v>
      </c>
      <c r="M58" s="24">
        <f>Data_L!BR59</f>
        <v>0</v>
      </c>
      <c r="N58" s="24">
        <f>Data_L!BS59</f>
        <v>-220.13826887898799</v>
      </c>
      <c r="O58" s="24">
        <f>Data_L!BT59</f>
        <v>0</v>
      </c>
      <c r="P58" s="24">
        <f>Data_L!BU59</f>
        <v>0</v>
      </c>
      <c r="Q58" s="46">
        <f t="shared" si="1"/>
        <v>25603.80773473001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Data_L!BP60</f>
        <v>25823.946003609999</v>
      </c>
      <c r="L59" s="24">
        <f>Data_L!BQ60</f>
        <v>0</v>
      </c>
      <c r="M59" s="24">
        <f>Data_L!BR60</f>
        <v>0</v>
      </c>
      <c r="N59" s="24">
        <f>Data_L!BS60</f>
        <v>-220.138268870437</v>
      </c>
      <c r="O59" s="24">
        <f>Data_L!BT60</f>
        <v>0</v>
      </c>
      <c r="P59" s="24">
        <f>Data_L!BU60</f>
        <v>0</v>
      </c>
      <c r="Q59" s="46">
        <f t="shared" si="1"/>
        <v>25603.807734739563</v>
      </c>
      <c r="R59" s="46">
        <f t="shared" si="2"/>
        <v>0</v>
      </c>
      <c r="S59" s="7"/>
    </row>
    <row r="60" spans="2:19" x14ac:dyDescent="0.25">
      <c r="G60" s="10">
        <f>G57+G48+G39</f>
        <v>1715285.9390398161</v>
      </c>
      <c r="I60" s="165"/>
      <c r="J60" s="4">
        <v>13</v>
      </c>
      <c r="K60" s="24">
        <f>Data_L!BP61</f>
        <v>25823.946003610399</v>
      </c>
      <c r="L60" s="24">
        <f>Data_L!BQ61</f>
        <v>0</v>
      </c>
      <c r="M60" s="24">
        <f>Data_L!BR61</f>
        <v>0</v>
      </c>
      <c r="N60" s="24">
        <f>Data_L!BS61</f>
        <v>-220.138268882315</v>
      </c>
      <c r="O60" s="24">
        <f>Data_L!BT61</f>
        <v>0</v>
      </c>
      <c r="P60" s="24">
        <f>Data_L!BU61</f>
        <v>0</v>
      </c>
      <c r="Q60" s="46">
        <f t="shared" si="1"/>
        <v>25603.807734728085</v>
      </c>
      <c r="R60" s="46">
        <f t="shared" si="2"/>
        <v>0</v>
      </c>
      <c r="S60" s="7"/>
    </row>
    <row r="61" spans="2:19" x14ac:dyDescent="0.25">
      <c r="G61" s="10">
        <f>G60-'2030_D4_H'!G60</f>
        <v>1715285.9390398161</v>
      </c>
      <c r="I61" s="165"/>
      <c r="J61" s="4">
        <v>14</v>
      </c>
      <c r="K61" s="24">
        <f>Data_L!BP62</f>
        <v>25823.946003610799</v>
      </c>
      <c r="L61" s="24">
        <f>Data_L!BQ62</f>
        <v>0</v>
      </c>
      <c r="M61" s="24">
        <f>Data_L!BR62</f>
        <v>0</v>
      </c>
      <c r="N61" s="24">
        <f>Data_L!BS62</f>
        <v>-220.13827113161901</v>
      </c>
      <c r="O61" s="24">
        <f>Data_L!BT62</f>
        <v>0</v>
      </c>
      <c r="P61" s="24">
        <f>Data_L!BU62</f>
        <v>0</v>
      </c>
      <c r="Q61" s="46">
        <f t="shared" si="1"/>
        <v>25603.807732479181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Data_L!BP63</f>
        <v>0</v>
      </c>
      <c r="L62" s="24">
        <f>Data_L!BQ63</f>
        <v>0</v>
      </c>
      <c r="M62" s="24">
        <f>Data_L!BR63</f>
        <v>0</v>
      </c>
      <c r="N62" s="24">
        <f>Data_L!BS63</f>
        <v>0</v>
      </c>
      <c r="O62" s="24">
        <f>Data_L!BT63</f>
        <v>0</v>
      </c>
      <c r="P62" s="24">
        <f>Data_L!BU63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J2:J3"/>
    <mergeCell ref="I4:I17"/>
    <mergeCell ref="I18:I32"/>
    <mergeCell ref="I33:I47"/>
    <mergeCell ref="I48:I62"/>
    <mergeCell ref="I2:I3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F602-90F9-4E3E-9DC9-E14D2D72ABCB}">
  <sheetPr>
    <tabColor theme="5" tint="0.39997558519241921"/>
  </sheetPr>
  <dimension ref="A1:AN239"/>
  <sheetViews>
    <sheetView topLeftCell="C1" workbookViewId="0">
      <selection activeCell="M4" sqref="M4"/>
    </sheetView>
  </sheetViews>
  <sheetFormatPr defaultRowHeight="15" x14ac:dyDescent="0.25"/>
  <cols>
    <col min="1" max="1" width="2.140625" style="7" customWidth="1"/>
    <col min="2" max="2" width="3.140625" style="8" customWidth="1"/>
    <col min="3" max="3" width="20.140625" style="7" customWidth="1"/>
    <col min="4" max="4" width="14.28515625" style="9" bestFit="1" customWidth="1"/>
    <col min="5" max="5" width="9.140625" style="7"/>
    <col min="6" max="6" width="16.85546875" style="7" customWidth="1"/>
    <col min="7" max="7" width="16.85546875" style="7" bestFit="1" customWidth="1"/>
    <col min="8" max="8" width="9.140625" style="7"/>
    <col min="9" max="9" width="9.140625" style="2"/>
    <col min="10" max="10" width="4.5703125" style="3" bestFit="1" customWidth="1"/>
    <col min="11" max="11" width="15.140625" style="1" customWidth="1"/>
    <col min="12" max="12" width="11.7109375" bestFit="1" customWidth="1"/>
    <col min="13" max="13" width="12.42578125" bestFit="1" customWidth="1"/>
    <col min="14" max="14" width="10.7109375" style="1" bestFit="1" customWidth="1"/>
    <col min="15" max="15" width="12.28515625" bestFit="1" customWidth="1"/>
    <col min="16" max="16" width="10.28515625" customWidth="1"/>
    <col min="17" max="17" width="11.5703125" style="47" bestFit="1" customWidth="1"/>
    <col min="18" max="18" width="10.28515625" style="47" customWidth="1"/>
    <col min="19" max="19" width="11.85546875" bestFit="1" customWidth="1"/>
    <col min="20" max="20" width="10" style="7" bestFit="1" customWidth="1"/>
    <col min="21" max="21" width="13.42578125" style="7" bestFit="1" customWidth="1"/>
    <col min="22" max="22" width="11.28515625" style="7" bestFit="1" customWidth="1"/>
    <col min="23" max="40" width="9.140625" style="7"/>
  </cols>
  <sheetData>
    <row r="1" spans="2:23" ht="8.25" customHeight="1" x14ac:dyDescent="0.25">
      <c r="I1" s="16"/>
      <c r="J1" s="17"/>
      <c r="K1" s="9"/>
      <c r="L1" s="7"/>
      <c r="M1" s="7"/>
      <c r="N1" s="9"/>
      <c r="O1" s="7"/>
      <c r="P1" s="7"/>
      <c r="Q1" s="38"/>
      <c r="R1" s="38"/>
      <c r="S1" s="7"/>
    </row>
    <row r="2" spans="2:23" ht="36" customHeight="1" x14ac:dyDescent="0.25">
      <c r="B2" s="8" t="s">
        <v>36</v>
      </c>
      <c r="F2" s="8" t="s">
        <v>19</v>
      </c>
      <c r="I2" s="166" t="s">
        <v>27</v>
      </c>
      <c r="J2" s="166" t="s">
        <v>26</v>
      </c>
      <c r="K2" s="18" t="s">
        <v>29</v>
      </c>
      <c r="L2" s="19" t="s">
        <v>30</v>
      </c>
      <c r="M2" s="19" t="s">
        <v>31</v>
      </c>
      <c r="N2" s="18" t="s">
        <v>32</v>
      </c>
      <c r="O2" s="19" t="s">
        <v>33</v>
      </c>
      <c r="P2" s="19" t="s">
        <v>34</v>
      </c>
      <c r="Q2" s="44" t="s">
        <v>35</v>
      </c>
      <c r="R2" s="44" t="s">
        <v>9</v>
      </c>
      <c r="S2" s="7"/>
    </row>
    <row r="3" spans="2:23" x14ac:dyDescent="0.25">
      <c r="C3" s="25" t="s">
        <v>21</v>
      </c>
      <c r="D3" s="31">
        <f>Data_H!J3</f>
        <v>0</v>
      </c>
      <c r="F3" s="7" t="s">
        <v>0</v>
      </c>
      <c r="G3" s="10">
        <f>-D43</f>
        <v>0</v>
      </c>
      <c r="I3" s="166"/>
      <c r="J3" s="166"/>
      <c r="K3" s="5">
        <f t="shared" ref="K3:R3" si="0">SUM(K4:K62)</f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45">
        <f t="shared" si="0"/>
        <v>0</v>
      </c>
      <c r="R3" s="45">
        <f t="shared" si="0"/>
        <v>0</v>
      </c>
      <c r="S3" s="6" t="s">
        <v>28</v>
      </c>
      <c r="T3" s="9"/>
      <c r="U3" s="9"/>
      <c r="V3" s="9"/>
      <c r="W3" s="9"/>
    </row>
    <row r="4" spans="2:23" ht="15.75" thickBot="1" x14ac:dyDescent="0.3">
      <c r="C4" s="29" t="s">
        <v>22</v>
      </c>
      <c r="D4" s="32">
        <f>Data_H!J4</f>
        <v>0</v>
      </c>
      <c r="F4" s="11" t="s">
        <v>8</v>
      </c>
      <c r="G4" s="12">
        <f>-D50</f>
        <v>0</v>
      </c>
      <c r="I4" s="165" t="s">
        <v>4</v>
      </c>
      <c r="J4" s="4">
        <v>1</v>
      </c>
      <c r="K4" s="21">
        <f>Data_H!BP4</f>
        <v>0</v>
      </c>
      <c r="L4" s="21">
        <f>Data_H!BQ4</f>
        <v>0</v>
      </c>
      <c r="M4" s="21">
        <f>Data_H!BR4</f>
        <v>0</v>
      </c>
      <c r="N4" s="21">
        <f>Data_H!BS4</f>
        <v>0</v>
      </c>
      <c r="O4" s="21">
        <f>Data_H!BT4</f>
        <v>0</v>
      </c>
      <c r="P4" s="21">
        <f>Data_H!BU4</f>
        <v>0</v>
      </c>
      <c r="Q4" s="46">
        <f>K4+N4-O4-P4</f>
        <v>0</v>
      </c>
      <c r="R4" s="46">
        <f>IF(Q4&lt;0,-Q4,0)</f>
        <v>0</v>
      </c>
      <c r="S4" s="7"/>
    </row>
    <row r="5" spans="2:23" ht="15.75" thickTop="1" x14ac:dyDescent="0.25">
      <c r="C5" s="25" t="s">
        <v>23</v>
      </c>
      <c r="D5" s="31">
        <f>Data_H!J5</f>
        <v>0</v>
      </c>
      <c r="F5" s="7" t="s">
        <v>13</v>
      </c>
      <c r="G5" s="10">
        <f>SUM(G3:G4)</f>
        <v>0</v>
      </c>
      <c r="I5" s="165"/>
      <c r="J5" s="4">
        <v>2</v>
      </c>
      <c r="K5" s="21">
        <f>Data_H!BP5</f>
        <v>0</v>
      </c>
      <c r="L5" s="21">
        <f>Data_H!BQ5</f>
        <v>0</v>
      </c>
      <c r="M5" s="21">
        <f>Data_H!BR5</f>
        <v>0</v>
      </c>
      <c r="N5" s="21">
        <f>Data_H!BS5</f>
        <v>0</v>
      </c>
      <c r="O5" s="21">
        <f>Data_H!BT5</f>
        <v>0</v>
      </c>
      <c r="P5" s="21">
        <f>Data_H!BU5</f>
        <v>0</v>
      </c>
      <c r="Q5" s="46">
        <f t="shared" ref="Q5:Q62" si="1">K5+N5-O5-P5</f>
        <v>0</v>
      </c>
      <c r="R5" s="46">
        <f t="shared" ref="R5:R62" si="2">IF(Q5&lt;0,-Q5,0)</f>
        <v>0</v>
      </c>
      <c r="S5" s="7"/>
    </row>
    <row r="6" spans="2:23" x14ac:dyDescent="0.25">
      <c r="C6" s="29" t="s">
        <v>24</v>
      </c>
      <c r="D6" s="32">
        <f>Data_H!J6</f>
        <v>0</v>
      </c>
      <c r="I6" s="165"/>
      <c r="J6" s="4">
        <v>3</v>
      </c>
      <c r="K6" s="21">
        <f>Data_H!BP6</f>
        <v>0</v>
      </c>
      <c r="L6" s="21">
        <f>Data_H!BQ6</f>
        <v>0</v>
      </c>
      <c r="M6" s="21">
        <f>Data_H!BR6</f>
        <v>0</v>
      </c>
      <c r="N6" s="21">
        <f>Data_H!BS6</f>
        <v>0</v>
      </c>
      <c r="O6" s="21">
        <f>Data_H!BT6</f>
        <v>0</v>
      </c>
      <c r="P6" s="21">
        <f>Data_H!BU6</f>
        <v>0</v>
      </c>
      <c r="Q6" s="46">
        <f t="shared" si="1"/>
        <v>0</v>
      </c>
      <c r="R6" s="46">
        <f t="shared" si="2"/>
        <v>0</v>
      </c>
      <c r="S6" s="7"/>
    </row>
    <row r="7" spans="2:23" x14ac:dyDescent="0.25">
      <c r="C7" s="33" t="s">
        <v>25</v>
      </c>
      <c r="D7" s="34">
        <f>Data_H!J7</f>
        <v>0</v>
      </c>
      <c r="F7" s="8" t="s">
        <v>20</v>
      </c>
      <c r="I7" s="165"/>
      <c r="J7" s="4">
        <v>4</v>
      </c>
      <c r="K7" s="21">
        <f>Data_H!BP7</f>
        <v>0</v>
      </c>
      <c r="L7" s="21">
        <f>Data_H!BQ7</f>
        <v>0</v>
      </c>
      <c r="M7" s="21">
        <f>Data_H!BR7</f>
        <v>0</v>
      </c>
      <c r="N7" s="21">
        <f>Data_H!BS7</f>
        <v>0</v>
      </c>
      <c r="O7" s="21">
        <f>Data_H!BT7</f>
        <v>0</v>
      </c>
      <c r="P7" s="21">
        <f>Data_H!BU7</f>
        <v>0</v>
      </c>
      <c r="Q7" s="46">
        <f t="shared" si="1"/>
        <v>0</v>
      </c>
      <c r="R7" s="46">
        <f t="shared" si="2"/>
        <v>0</v>
      </c>
      <c r="S7" s="7"/>
    </row>
    <row r="8" spans="2:23" x14ac:dyDescent="0.25">
      <c r="C8" s="25" t="s">
        <v>42</v>
      </c>
      <c r="D8" s="26">
        <f>Data_H!J8</f>
        <v>0</v>
      </c>
      <c r="F8" s="7" t="s">
        <v>0</v>
      </c>
      <c r="G8" s="10">
        <f>M3</f>
        <v>0</v>
      </c>
      <c r="I8" s="165"/>
      <c r="J8" s="4">
        <v>5</v>
      </c>
      <c r="K8" s="21">
        <f>Data_H!BP8</f>
        <v>0</v>
      </c>
      <c r="L8" s="21">
        <f>Data_H!BQ8</f>
        <v>0</v>
      </c>
      <c r="M8" s="21">
        <f>Data_H!BR8</f>
        <v>0</v>
      </c>
      <c r="N8" s="21">
        <f>Data_H!BS8</f>
        <v>0</v>
      </c>
      <c r="O8" s="21">
        <f>Data_H!BT8</f>
        <v>0</v>
      </c>
      <c r="P8" s="21">
        <f>Data_H!BU8</f>
        <v>0</v>
      </c>
      <c r="Q8" s="46">
        <f t="shared" si="1"/>
        <v>0</v>
      </c>
      <c r="R8" s="46">
        <f t="shared" si="2"/>
        <v>0</v>
      </c>
      <c r="S8" s="7"/>
    </row>
    <row r="9" spans="2:23" ht="15.75" thickBot="1" x14ac:dyDescent="0.3">
      <c r="C9" s="27" t="s">
        <v>43</v>
      </c>
      <c r="D9" s="28">
        <f>Data_H!J9</f>
        <v>0</v>
      </c>
      <c r="F9" s="11" t="s">
        <v>8</v>
      </c>
      <c r="G9" s="12">
        <f>L3</f>
        <v>0</v>
      </c>
      <c r="I9" s="165"/>
      <c r="J9" s="4">
        <v>6</v>
      </c>
      <c r="K9" s="21">
        <f>Data_H!BP9</f>
        <v>0</v>
      </c>
      <c r="L9" s="21">
        <f>Data_H!BQ9</f>
        <v>0</v>
      </c>
      <c r="M9" s="21">
        <f>Data_H!BR9</f>
        <v>0</v>
      </c>
      <c r="N9" s="21">
        <f>Data_H!BS9</f>
        <v>0</v>
      </c>
      <c r="O9" s="21">
        <f>Data_H!BT9</f>
        <v>0</v>
      </c>
      <c r="P9" s="21">
        <f>Data_H!BU9</f>
        <v>0</v>
      </c>
      <c r="Q9" s="46">
        <f t="shared" si="1"/>
        <v>0</v>
      </c>
      <c r="R9" s="46">
        <f t="shared" si="2"/>
        <v>0</v>
      </c>
      <c r="S9" s="7"/>
    </row>
    <row r="10" spans="2:23" ht="15.75" thickTop="1" x14ac:dyDescent="0.25">
      <c r="C10" s="29" t="s">
        <v>44</v>
      </c>
      <c r="D10" s="30">
        <f>Data_H!J10</f>
        <v>0</v>
      </c>
      <c r="F10" s="7" t="s">
        <v>13</v>
      </c>
      <c r="G10" s="10">
        <f>SUM(G8:G9)</f>
        <v>0</v>
      </c>
      <c r="I10" s="165"/>
      <c r="J10" s="4">
        <v>7</v>
      </c>
      <c r="K10" s="21">
        <f>Data_H!BP10</f>
        <v>0</v>
      </c>
      <c r="L10" s="21">
        <f>Data_H!BQ10</f>
        <v>0</v>
      </c>
      <c r="M10" s="21">
        <f>Data_H!BR10</f>
        <v>0</v>
      </c>
      <c r="N10" s="21">
        <f>Data_H!BS10</f>
        <v>0</v>
      </c>
      <c r="O10" s="21">
        <f>Data_H!BT10</f>
        <v>0</v>
      </c>
      <c r="P10" s="21">
        <f>Data_H!BU10</f>
        <v>0</v>
      </c>
      <c r="Q10" s="46">
        <f t="shared" si="1"/>
        <v>0</v>
      </c>
      <c r="R10" s="46">
        <f t="shared" si="2"/>
        <v>0</v>
      </c>
      <c r="S10" s="7"/>
    </row>
    <row r="11" spans="2:23" x14ac:dyDescent="0.25">
      <c r="C11" s="25" t="s">
        <v>45</v>
      </c>
      <c r="D11" s="26">
        <f>Data_H!J11</f>
        <v>0</v>
      </c>
      <c r="I11" s="165"/>
      <c r="J11" s="4">
        <v>8</v>
      </c>
      <c r="K11" s="21">
        <f>Data_H!BP11</f>
        <v>0</v>
      </c>
      <c r="L11" s="21">
        <f>Data_H!BQ11</f>
        <v>0</v>
      </c>
      <c r="M11" s="21">
        <f>Data_H!BR11</f>
        <v>0</v>
      </c>
      <c r="N11" s="21">
        <f>Data_H!BS11</f>
        <v>0</v>
      </c>
      <c r="O11" s="21">
        <f>Data_H!BT11</f>
        <v>0</v>
      </c>
      <c r="P11" s="21">
        <f>Data_H!BU11</f>
        <v>0</v>
      </c>
      <c r="Q11" s="46">
        <f t="shared" si="1"/>
        <v>0</v>
      </c>
      <c r="R11" s="46">
        <f t="shared" si="2"/>
        <v>0</v>
      </c>
      <c r="S11" s="7"/>
    </row>
    <row r="12" spans="2:23" x14ac:dyDescent="0.25">
      <c r="C12" s="27" t="s">
        <v>46</v>
      </c>
      <c r="D12" s="28">
        <f>Data_H!J12</f>
        <v>0</v>
      </c>
      <c r="F12" s="8" t="s">
        <v>39</v>
      </c>
      <c r="I12" s="165"/>
      <c r="J12" s="4">
        <v>9</v>
      </c>
      <c r="K12" s="21">
        <f>Data_H!BP12</f>
        <v>0</v>
      </c>
      <c r="L12" s="21">
        <f>Data_H!BQ12</f>
        <v>0</v>
      </c>
      <c r="M12" s="21">
        <f>Data_H!BR12</f>
        <v>0</v>
      </c>
      <c r="N12" s="21">
        <f>Data_H!BS12</f>
        <v>0</v>
      </c>
      <c r="O12" s="21">
        <f>Data_H!BT12</f>
        <v>0</v>
      </c>
      <c r="P12" s="21">
        <f>Data_H!BU12</f>
        <v>0</v>
      </c>
      <c r="Q12" s="46">
        <f t="shared" si="1"/>
        <v>0</v>
      </c>
      <c r="R12" s="46">
        <f t="shared" si="2"/>
        <v>0</v>
      </c>
      <c r="S12" s="7"/>
    </row>
    <row r="13" spans="2:23" x14ac:dyDescent="0.25">
      <c r="C13" s="29" t="s">
        <v>47</v>
      </c>
      <c r="D13" s="30">
        <f>Data_H!J13</f>
        <v>0</v>
      </c>
      <c r="F13" s="7" t="s">
        <v>40</v>
      </c>
      <c r="G13" s="35">
        <f>D7-G10</f>
        <v>0</v>
      </c>
      <c r="I13" s="165"/>
      <c r="J13" s="4">
        <v>10</v>
      </c>
      <c r="K13" s="21">
        <f>Data_H!BP13</f>
        <v>0</v>
      </c>
      <c r="L13" s="21">
        <f>Data_H!BQ13</f>
        <v>0</v>
      </c>
      <c r="M13" s="21">
        <f>Data_H!BR13</f>
        <v>0</v>
      </c>
      <c r="N13" s="21">
        <f>Data_H!BS13</f>
        <v>0</v>
      </c>
      <c r="O13" s="21">
        <f>Data_H!BT13</f>
        <v>0</v>
      </c>
      <c r="P13" s="21">
        <f>Data_H!BU13</f>
        <v>0</v>
      </c>
      <c r="Q13" s="46">
        <f t="shared" si="1"/>
        <v>0</v>
      </c>
      <c r="R13" s="46">
        <f t="shared" si="2"/>
        <v>0</v>
      </c>
      <c r="S13" s="7"/>
    </row>
    <row r="14" spans="2:23" x14ac:dyDescent="0.25">
      <c r="G14" s="10" t="s">
        <v>41</v>
      </c>
      <c r="I14" s="165"/>
      <c r="J14" s="4">
        <v>11</v>
      </c>
      <c r="K14" s="21">
        <f>Data_H!BP14</f>
        <v>0</v>
      </c>
      <c r="L14" s="21">
        <f>Data_H!BQ14</f>
        <v>0</v>
      </c>
      <c r="M14" s="21">
        <f>Data_H!BR14</f>
        <v>0</v>
      </c>
      <c r="N14" s="21">
        <f>Data_H!BS14</f>
        <v>0</v>
      </c>
      <c r="O14" s="21">
        <f>Data_H!BT14</f>
        <v>0</v>
      </c>
      <c r="P14" s="21">
        <f>Data_H!BU14</f>
        <v>0</v>
      </c>
      <c r="Q14" s="46">
        <f t="shared" si="1"/>
        <v>0</v>
      </c>
      <c r="R14" s="46">
        <f t="shared" si="2"/>
        <v>0</v>
      </c>
      <c r="S14" s="7"/>
    </row>
    <row r="15" spans="2:23" x14ac:dyDescent="0.25">
      <c r="G15" s="10"/>
      <c r="I15" s="165"/>
      <c r="J15" s="4">
        <v>12</v>
      </c>
      <c r="K15" s="21">
        <f>Data_H!BP15</f>
        <v>0</v>
      </c>
      <c r="L15" s="21">
        <f>Data_H!BQ15</f>
        <v>0</v>
      </c>
      <c r="M15" s="21">
        <f>Data_H!BR15</f>
        <v>0</v>
      </c>
      <c r="N15" s="21">
        <f>Data_H!BS15</f>
        <v>0</v>
      </c>
      <c r="O15" s="21">
        <f>Data_H!BT15</f>
        <v>0</v>
      </c>
      <c r="P15" s="21">
        <f>Data_H!BU15</f>
        <v>0</v>
      </c>
      <c r="Q15" s="46">
        <f t="shared" si="1"/>
        <v>0</v>
      </c>
      <c r="R15" s="46">
        <f t="shared" si="2"/>
        <v>0</v>
      </c>
      <c r="S15" s="7"/>
    </row>
    <row r="16" spans="2:23" x14ac:dyDescent="0.25">
      <c r="F16" s="8" t="s">
        <v>14</v>
      </c>
      <c r="I16" s="165"/>
      <c r="J16" s="4">
        <v>13</v>
      </c>
      <c r="K16" s="21">
        <f>Data_H!BP16</f>
        <v>0</v>
      </c>
      <c r="L16" s="21">
        <f>Data_H!BQ16</f>
        <v>0</v>
      </c>
      <c r="M16" s="21">
        <f>Data_H!BR16</f>
        <v>0</v>
      </c>
      <c r="N16" s="21">
        <f>Data_H!BS16</f>
        <v>0</v>
      </c>
      <c r="O16" s="21">
        <f>Data_H!BT16</f>
        <v>0</v>
      </c>
      <c r="P16" s="21">
        <f>Data_H!BU16</f>
        <v>0</v>
      </c>
      <c r="Q16" s="46">
        <f t="shared" si="1"/>
        <v>0</v>
      </c>
      <c r="R16" s="46">
        <f t="shared" si="2"/>
        <v>0</v>
      </c>
      <c r="S16" s="7"/>
    </row>
    <row r="17" spans="2:19" x14ac:dyDescent="0.25">
      <c r="B17" s="8" t="s">
        <v>5</v>
      </c>
      <c r="F17" s="7" t="s">
        <v>5</v>
      </c>
      <c r="G17" s="10">
        <f>D22</f>
        <v>0</v>
      </c>
      <c r="I17" s="165"/>
      <c r="J17" s="4">
        <v>14</v>
      </c>
      <c r="K17" s="21">
        <f>Data_H!BP17</f>
        <v>0</v>
      </c>
      <c r="L17" s="21">
        <f>Data_H!BQ17</f>
        <v>0</v>
      </c>
      <c r="M17" s="21">
        <f>Data_H!BR17</f>
        <v>0</v>
      </c>
      <c r="N17" s="21">
        <f>Data_H!BS17</f>
        <v>0</v>
      </c>
      <c r="O17" s="21">
        <f>Data_H!BT17</f>
        <v>0</v>
      </c>
      <c r="P17" s="21">
        <f>Data_H!BU17</f>
        <v>0</v>
      </c>
      <c r="Q17" s="46">
        <f t="shared" si="1"/>
        <v>0</v>
      </c>
      <c r="R17" s="46">
        <f t="shared" si="2"/>
        <v>0</v>
      </c>
      <c r="S17" s="7"/>
    </row>
    <row r="18" spans="2:19" x14ac:dyDescent="0.25">
      <c r="C18" s="7" t="s">
        <v>4</v>
      </c>
      <c r="D18" s="9">
        <f>SUM(K4:K17)</f>
        <v>0</v>
      </c>
      <c r="F18" s="7" t="s">
        <v>6</v>
      </c>
      <c r="G18" s="10">
        <f>D29</f>
        <v>0</v>
      </c>
      <c r="I18" s="165" t="s">
        <v>3</v>
      </c>
      <c r="J18" s="4">
        <v>1</v>
      </c>
      <c r="K18" s="22">
        <f>Data_H!BP19</f>
        <v>0</v>
      </c>
      <c r="L18" s="22">
        <f>Data_H!BQ19</f>
        <v>0</v>
      </c>
      <c r="M18" s="22">
        <f>Data_H!BR19</f>
        <v>0</v>
      </c>
      <c r="N18" s="22">
        <f>Data_H!BS19</f>
        <v>0</v>
      </c>
      <c r="O18" s="22">
        <f>Data_H!BT19</f>
        <v>0</v>
      </c>
      <c r="P18" s="22">
        <f>Data_H!BU19</f>
        <v>0</v>
      </c>
      <c r="Q18" s="46">
        <f t="shared" si="1"/>
        <v>0</v>
      </c>
      <c r="R18" s="46">
        <f t="shared" si="2"/>
        <v>0</v>
      </c>
      <c r="S18" s="7"/>
    </row>
    <row r="19" spans="2:19" x14ac:dyDescent="0.25">
      <c r="C19" s="7" t="s">
        <v>3</v>
      </c>
      <c r="D19" s="9">
        <f>SUM(K18:K32)</f>
        <v>0</v>
      </c>
      <c r="F19" s="39" t="s">
        <v>7</v>
      </c>
      <c r="G19" s="40">
        <v>0</v>
      </c>
      <c r="I19" s="165"/>
      <c r="J19" s="4">
        <v>2</v>
      </c>
      <c r="K19" s="22">
        <f>Data_H!BP20</f>
        <v>0</v>
      </c>
      <c r="L19" s="22">
        <f>Data_H!BQ20</f>
        <v>0</v>
      </c>
      <c r="M19" s="22">
        <f>Data_H!BR20</f>
        <v>0</v>
      </c>
      <c r="N19" s="22">
        <f>Data_H!BS20</f>
        <v>0</v>
      </c>
      <c r="O19" s="22">
        <f>Data_H!BT20</f>
        <v>0</v>
      </c>
      <c r="P19" s="22">
        <f>Data_H!BU20</f>
        <v>0</v>
      </c>
      <c r="Q19" s="46">
        <f t="shared" si="1"/>
        <v>0</v>
      </c>
      <c r="R19" s="46">
        <f t="shared" si="2"/>
        <v>0</v>
      </c>
      <c r="S19" s="7"/>
    </row>
    <row r="20" spans="2:19" ht="15.75" thickBot="1" x14ac:dyDescent="0.3">
      <c r="C20" s="7" t="s">
        <v>2</v>
      </c>
      <c r="D20" s="9">
        <f>SUM(K33:K47)</f>
        <v>0</v>
      </c>
      <c r="F20" s="11" t="s">
        <v>9</v>
      </c>
      <c r="G20" s="12">
        <f>D57</f>
        <v>0</v>
      </c>
      <c r="I20" s="165"/>
      <c r="J20" s="4">
        <v>3</v>
      </c>
      <c r="K20" s="22">
        <f>Data_H!BP21</f>
        <v>0</v>
      </c>
      <c r="L20" s="22">
        <f>Data_H!BQ21</f>
        <v>0</v>
      </c>
      <c r="M20" s="22">
        <f>Data_H!BR21</f>
        <v>0</v>
      </c>
      <c r="N20" s="22">
        <f>Data_H!BS21</f>
        <v>0</v>
      </c>
      <c r="O20" s="22">
        <f>Data_H!BT21</f>
        <v>0</v>
      </c>
      <c r="P20" s="22">
        <f>Data_H!BU21</f>
        <v>0</v>
      </c>
      <c r="Q20" s="46">
        <f t="shared" si="1"/>
        <v>0</v>
      </c>
      <c r="R20" s="46">
        <f t="shared" si="2"/>
        <v>0</v>
      </c>
      <c r="S20" s="7"/>
    </row>
    <row r="21" spans="2:19" ht="15.75" thickTop="1" x14ac:dyDescent="0.25">
      <c r="C21" s="13" t="s">
        <v>1</v>
      </c>
      <c r="D21" s="14">
        <f>SUM(K48:K62)</f>
        <v>0</v>
      </c>
      <c r="F21" s="7" t="s">
        <v>13</v>
      </c>
      <c r="G21" s="10">
        <f>SUM(G17:G20)</f>
        <v>0</v>
      </c>
      <c r="I21" s="165"/>
      <c r="J21" s="4">
        <v>4</v>
      </c>
      <c r="K21" s="22">
        <f>Data_H!BP22</f>
        <v>0</v>
      </c>
      <c r="L21" s="22">
        <f>Data_H!BQ22</f>
        <v>0</v>
      </c>
      <c r="M21" s="22">
        <f>Data_H!BR22</f>
        <v>0</v>
      </c>
      <c r="N21" s="22">
        <f>Data_H!BS22</f>
        <v>0</v>
      </c>
      <c r="O21" s="22">
        <f>Data_H!BT22</f>
        <v>0</v>
      </c>
      <c r="P21" s="22">
        <f>Data_H!BU22</f>
        <v>0</v>
      </c>
      <c r="Q21" s="46">
        <f t="shared" si="1"/>
        <v>0</v>
      </c>
      <c r="R21" s="46">
        <f t="shared" si="2"/>
        <v>0</v>
      </c>
      <c r="S21" s="7"/>
    </row>
    <row r="22" spans="2:19" x14ac:dyDescent="0.25">
      <c r="C22" s="7" t="s">
        <v>10</v>
      </c>
      <c r="D22" s="9">
        <f>SUM(D18:D21)</f>
        <v>0</v>
      </c>
      <c r="G22" s="10"/>
      <c r="I22" s="165"/>
      <c r="J22" s="4">
        <v>5</v>
      </c>
      <c r="K22" s="22">
        <f>Data_H!BP23</f>
        <v>0</v>
      </c>
      <c r="L22" s="22">
        <f>Data_H!BQ23</f>
        <v>0</v>
      </c>
      <c r="M22" s="22">
        <f>Data_H!BR23</f>
        <v>0</v>
      </c>
      <c r="N22" s="22">
        <f>Data_H!BS23</f>
        <v>0</v>
      </c>
      <c r="O22" s="22">
        <f>Data_H!BT23</f>
        <v>0</v>
      </c>
      <c r="P22" s="22">
        <f>Data_H!BU23</f>
        <v>0</v>
      </c>
      <c r="Q22" s="46">
        <f t="shared" si="1"/>
        <v>0</v>
      </c>
      <c r="R22" s="46">
        <f t="shared" si="2"/>
        <v>0</v>
      </c>
      <c r="S22" s="7"/>
    </row>
    <row r="23" spans="2:19" x14ac:dyDescent="0.25">
      <c r="F23" s="8" t="s">
        <v>15</v>
      </c>
      <c r="I23" s="165"/>
      <c r="J23" s="4">
        <v>6</v>
      </c>
      <c r="K23" s="22">
        <f>Data_H!BP24</f>
        <v>0</v>
      </c>
      <c r="L23" s="22">
        <f>Data_H!BQ24</f>
        <v>0</v>
      </c>
      <c r="M23" s="22">
        <f>Data_H!BR24</f>
        <v>0</v>
      </c>
      <c r="N23" s="22">
        <f>Data_H!BS24</f>
        <v>0</v>
      </c>
      <c r="O23" s="22">
        <f>Data_H!BT24</f>
        <v>0</v>
      </c>
      <c r="P23" s="22">
        <f>Data_H!BU24</f>
        <v>0</v>
      </c>
      <c r="Q23" s="46">
        <f t="shared" si="1"/>
        <v>0</v>
      </c>
      <c r="R23" s="46">
        <f t="shared" si="2"/>
        <v>0</v>
      </c>
      <c r="S23" s="7"/>
    </row>
    <row r="24" spans="2:19" x14ac:dyDescent="0.25">
      <c r="B24" s="8" t="s">
        <v>6</v>
      </c>
      <c r="F24" s="7" t="s">
        <v>5</v>
      </c>
      <c r="G24" s="10">
        <f>D18</f>
        <v>0</v>
      </c>
      <c r="I24" s="165"/>
      <c r="J24" s="4">
        <v>7</v>
      </c>
      <c r="K24" s="22">
        <f>Data_H!BP25</f>
        <v>0</v>
      </c>
      <c r="L24" s="22">
        <f>Data_H!BQ25</f>
        <v>0</v>
      </c>
      <c r="M24" s="22">
        <f>Data_H!BR25</f>
        <v>0</v>
      </c>
      <c r="N24" s="22">
        <f>Data_H!BS25</f>
        <v>0</v>
      </c>
      <c r="O24" s="22">
        <f>Data_H!BT25</f>
        <v>0</v>
      </c>
      <c r="P24" s="22">
        <f>Data_H!BU25</f>
        <v>0</v>
      </c>
      <c r="Q24" s="46">
        <f t="shared" si="1"/>
        <v>0</v>
      </c>
      <c r="R24" s="46">
        <f t="shared" si="2"/>
        <v>0</v>
      </c>
      <c r="S24" s="7"/>
    </row>
    <row r="25" spans="2:19" x14ac:dyDescent="0.25">
      <c r="C25" s="7" t="s">
        <v>4</v>
      </c>
      <c r="D25" s="9">
        <f>SUM(N4:N17)</f>
        <v>0</v>
      </c>
      <c r="F25" s="7" t="s">
        <v>6</v>
      </c>
      <c r="G25" s="10">
        <f>D25</f>
        <v>0</v>
      </c>
      <c r="I25" s="165"/>
      <c r="J25" s="4">
        <v>8</v>
      </c>
      <c r="K25" s="22">
        <f>Data_H!BP26</f>
        <v>0</v>
      </c>
      <c r="L25" s="22">
        <f>Data_H!BQ26</f>
        <v>0</v>
      </c>
      <c r="M25" s="22">
        <f>Data_H!BR26</f>
        <v>0</v>
      </c>
      <c r="N25" s="22">
        <f>Data_H!BS26</f>
        <v>0</v>
      </c>
      <c r="O25" s="22">
        <f>Data_H!BT26</f>
        <v>0</v>
      </c>
      <c r="P25" s="22">
        <f>Data_H!BU26</f>
        <v>0</v>
      </c>
      <c r="Q25" s="46">
        <f t="shared" si="1"/>
        <v>0</v>
      </c>
      <c r="R25" s="46">
        <f t="shared" si="2"/>
        <v>0</v>
      </c>
      <c r="S25" s="7"/>
    </row>
    <row r="26" spans="2:19" x14ac:dyDescent="0.25">
      <c r="C26" s="7" t="s">
        <v>3</v>
      </c>
      <c r="D26" s="9">
        <f>SUM(N18:N32)</f>
        <v>0</v>
      </c>
      <c r="F26" s="39" t="s">
        <v>7</v>
      </c>
      <c r="G26" s="40">
        <v>0</v>
      </c>
      <c r="I26" s="165"/>
      <c r="J26" s="4">
        <v>9</v>
      </c>
      <c r="K26" s="22">
        <f>Data_H!BP27</f>
        <v>0</v>
      </c>
      <c r="L26" s="22">
        <f>Data_H!BQ27</f>
        <v>0</v>
      </c>
      <c r="M26" s="22">
        <f>Data_H!BR27</f>
        <v>0</v>
      </c>
      <c r="N26" s="22">
        <f>Data_H!BS27</f>
        <v>0</v>
      </c>
      <c r="O26" s="22">
        <f>Data_H!BT27</f>
        <v>0</v>
      </c>
      <c r="P26" s="22">
        <f>Data_H!BU27</f>
        <v>0</v>
      </c>
      <c r="Q26" s="46">
        <f t="shared" si="1"/>
        <v>0</v>
      </c>
      <c r="R26" s="46">
        <f t="shared" si="2"/>
        <v>0</v>
      </c>
      <c r="S26" s="7"/>
    </row>
    <row r="27" spans="2:19" x14ac:dyDescent="0.25">
      <c r="C27" s="7" t="s">
        <v>2</v>
      </c>
      <c r="D27" s="9">
        <f>SUM(N33:N47)</f>
        <v>0</v>
      </c>
      <c r="F27" s="7" t="s">
        <v>0</v>
      </c>
      <c r="G27" s="10">
        <f>D39</f>
        <v>0</v>
      </c>
      <c r="I27" s="165"/>
      <c r="J27" s="4">
        <v>10</v>
      </c>
      <c r="K27" s="22">
        <f>Data_H!BP28</f>
        <v>0</v>
      </c>
      <c r="L27" s="22">
        <f>Data_H!BQ28</f>
        <v>0</v>
      </c>
      <c r="M27" s="22">
        <f>Data_H!BR28</f>
        <v>0</v>
      </c>
      <c r="N27" s="22">
        <f>Data_H!BS28</f>
        <v>0</v>
      </c>
      <c r="O27" s="22">
        <f>Data_H!BT28</f>
        <v>0</v>
      </c>
      <c r="P27" s="22">
        <f>Data_H!BU28</f>
        <v>0</v>
      </c>
      <c r="Q27" s="46">
        <f t="shared" si="1"/>
        <v>0</v>
      </c>
      <c r="R27" s="46">
        <f t="shared" si="2"/>
        <v>0</v>
      </c>
      <c r="S27" s="7"/>
    </row>
    <row r="28" spans="2:19" x14ac:dyDescent="0.25">
      <c r="C28" s="13" t="s">
        <v>1</v>
      </c>
      <c r="D28" s="14">
        <f>SUM(N48:N62)</f>
        <v>0</v>
      </c>
      <c r="F28" s="7" t="s">
        <v>8</v>
      </c>
      <c r="G28" s="10">
        <f>D46</f>
        <v>0</v>
      </c>
      <c r="I28" s="165"/>
      <c r="J28" s="4">
        <v>11</v>
      </c>
      <c r="K28" s="22">
        <f>Data_H!BP29</f>
        <v>0</v>
      </c>
      <c r="L28" s="22">
        <f>Data_H!BQ29</f>
        <v>0</v>
      </c>
      <c r="M28" s="22">
        <f>Data_H!BR29</f>
        <v>0</v>
      </c>
      <c r="N28" s="22">
        <f>Data_H!BS29</f>
        <v>0</v>
      </c>
      <c r="O28" s="22">
        <f>Data_H!BT29</f>
        <v>0</v>
      </c>
      <c r="P28" s="22">
        <f>Data_H!BU29</f>
        <v>0</v>
      </c>
      <c r="Q28" s="46">
        <f t="shared" si="1"/>
        <v>0</v>
      </c>
      <c r="R28" s="46">
        <f t="shared" si="2"/>
        <v>0</v>
      </c>
      <c r="S28" s="7"/>
    </row>
    <row r="29" spans="2:19" ht="15.75" thickBot="1" x14ac:dyDescent="0.3">
      <c r="C29" s="7" t="s">
        <v>10</v>
      </c>
      <c r="D29" s="9">
        <f>SUM(D25:D28)</f>
        <v>0</v>
      </c>
      <c r="F29" s="11" t="s">
        <v>9</v>
      </c>
      <c r="G29" s="12">
        <f>D53</f>
        <v>0</v>
      </c>
      <c r="I29" s="165"/>
      <c r="J29" s="4">
        <v>12</v>
      </c>
      <c r="K29" s="22">
        <f>Data_H!BP30</f>
        <v>0</v>
      </c>
      <c r="L29" s="22">
        <f>Data_H!BQ30</f>
        <v>0</v>
      </c>
      <c r="M29" s="22">
        <f>Data_H!BR30</f>
        <v>0</v>
      </c>
      <c r="N29" s="22">
        <f>Data_H!BS30</f>
        <v>0</v>
      </c>
      <c r="O29" s="22">
        <f>Data_H!BT30</f>
        <v>0</v>
      </c>
      <c r="P29" s="22">
        <f>Data_H!BU30</f>
        <v>0</v>
      </c>
      <c r="Q29" s="46">
        <f t="shared" si="1"/>
        <v>0</v>
      </c>
      <c r="R29" s="46">
        <f t="shared" si="2"/>
        <v>0</v>
      </c>
      <c r="S29" s="7"/>
    </row>
    <row r="30" spans="2:19" ht="15.75" thickTop="1" x14ac:dyDescent="0.25">
      <c r="F30" s="7" t="s">
        <v>13</v>
      </c>
      <c r="G30" s="10">
        <f>SUM(G24:G29)</f>
        <v>0</v>
      </c>
      <c r="I30" s="165"/>
      <c r="J30" s="4">
        <v>13</v>
      </c>
      <c r="K30" s="22">
        <f>Data_H!BP31</f>
        <v>0</v>
      </c>
      <c r="L30" s="22">
        <f>Data_H!BQ31</f>
        <v>0</v>
      </c>
      <c r="M30" s="22">
        <f>Data_H!BR31</f>
        <v>0</v>
      </c>
      <c r="N30" s="22">
        <f>Data_H!BS31</f>
        <v>0</v>
      </c>
      <c r="O30" s="22">
        <f>Data_H!BT31</f>
        <v>0</v>
      </c>
      <c r="P30" s="22">
        <f>Data_H!BU31</f>
        <v>0</v>
      </c>
      <c r="Q30" s="46">
        <f t="shared" si="1"/>
        <v>0</v>
      </c>
      <c r="R30" s="46">
        <f t="shared" si="2"/>
        <v>0</v>
      </c>
      <c r="S30" s="7"/>
    </row>
    <row r="31" spans="2:19" x14ac:dyDescent="0.25">
      <c r="B31" s="8" t="s">
        <v>7</v>
      </c>
      <c r="I31" s="165"/>
      <c r="J31" s="4">
        <v>14</v>
      </c>
      <c r="K31" s="22">
        <f>Data_H!BP32</f>
        <v>0</v>
      </c>
      <c r="L31" s="22">
        <f>Data_H!BQ32</f>
        <v>0</v>
      </c>
      <c r="M31" s="22">
        <f>Data_H!BR32</f>
        <v>0</v>
      </c>
      <c r="N31" s="22">
        <f>Data_H!BS32</f>
        <v>0</v>
      </c>
      <c r="O31" s="22">
        <f>Data_H!BT32</f>
        <v>0</v>
      </c>
      <c r="P31" s="22">
        <f>Data_H!BU32</f>
        <v>0</v>
      </c>
      <c r="Q31" s="46">
        <f t="shared" si="1"/>
        <v>0</v>
      </c>
      <c r="R31" s="46">
        <f t="shared" si="2"/>
        <v>0</v>
      </c>
      <c r="S31" s="7"/>
    </row>
    <row r="32" spans="2:19" x14ac:dyDescent="0.25">
      <c r="C32" s="39" t="s">
        <v>4</v>
      </c>
      <c r="D32" s="41">
        <v>0</v>
      </c>
      <c r="F32" s="8" t="s">
        <v>16</v>
      </c>
      <c r="I32" s="165"/>
      <c r="J32" s="4">
        <v>15</v>
      </c>
      <c r="K32" s="22">
        <f>Data_H!BP33</f>
        <v>0</v>
      </c>
      <c r="L32" s="22">
        <f>Data_H!BQ33</f>
        <v>0</v>
      </c>
      <c r="M32" s="22">
        <f>Data_H!BR33</f>
        <v>0</v>
      </c>
      <c r="N32" s="22">
        <f>Data_H!BS33</f>
        <v>0</v>
      </c>
      <c r="O32" s="22">
        <f>Data_H!BT33</f>
        <v>0</v>
      </c>
      <c r="P32" s="22">
        <f>Data_H!BU33</f>
        <v>0</v>
      </c>
      <c r="Q32" s="46">
        <f t="shared" si="1"/>
        <v>0</v>
      </c>
      <c r="R32" s="46">
        <f t="shared" si="2"/>
        <v>0</v>
      </c>
      <c r="S32" s="7"/>
    </row>
    <row r="33" spans="2:19" x14ac:dyDescent="0.25">
      <c r="C33" s="39" t="s">
        <v>3</v>
      </c>
      <c r="D33" s="41">
        <v>0</v>
      </c>
      <c r="F33" s="7" t="s">
        <v>5</v>
      </c>
      <c r="G33" s="10">
        <f>D19</f>
        <v>0</v>
      </c>
      <c r="I33" s="165" t="s">
        <v>2</v>
      </c>
      <c r="J33" s="4">
        <v>1</v>
      </c>
      <c r="K33" s="23">
        <f>Data_H!BP34</f>
        <v>0</v>
      </c>
      <c r="L33" s="23">
        <f>Data_H!BQ34</f>
        <v>0</v>
      </c>
      <c r="M33" s="23">
        <f>Data_H!BR34</f>
        <v>0</v>
      </c>
      <c r="N33" s="23">
        <f>Data_H!BS34</f>
        <v>0</v>
      </c>
      <c r="O33" s="23">
        <f>Data_H!BT34</f>
        <v>0</v>
      </c>
      <c r="P33" s="23">
        <f>Data_H!BU34</f>
        <v>0</v>
      </c>
      <c r="Q33" s="46">
        <f t="shared" si="1"/>
        <v>0</v>
      </c>
      <c r="R33" s="46">
        <f t="shared" si="2"/>
        <v>0</v>
      </c>
      <c r="S33" s="7"/>
    </row>
    <row r="34" spans="2:19" x14ac:dyDescent="0.25">
      <c r="C34" s="39" t="s">
        <v>2</v>
      </c>
      <c r="D34" s="41">
        <v>0</v>
      </c>
      <c r="F34" s="7" t="s">
        <v>6</v>
      </c>
      <c r="G34" s="10">
        <f>D26</f>
        <v>0</v>
      </c>
      <c r="I34" s="165"/>
      <c r="J34" s="4">
        <v>2</v>
      </c>
      <c r="K34" s="23">
        <f>Data_H!BP35</f>
        <v>0</v>
      </c>
      <c r="L34" s="23">
        <f>Data_H!BQ35</f>
        <v>0</v>
      </c>
      <c r="M34" s="23">
        <f>Data_H!BR35</f>
        <v>0</v>
      </c>
      <c r="N34" s="23">
        <f>Data_H!BS35</f>
        <v>0</v>
      </c>
      <c r="O34" s="23">
        <f>Data_H!BT35</f>
        <v>0</v>
      </c>
      <c r="P34" s="23">
        <f>Data_H!BU35</f>
        <v>0</v>
      </c>
      <c r="Q34" s="46">
        <f t="shared" si="1"/>
        <v>0</v>
      </c>
      <c r="R34" s="46">
        <f t="shared" si="2"/>
        <v>0</v>
      </c>
      <c r="S34" s="7"/>
    </row>
    <row r="35" spans="2:19" x14ac:dyDescent="0.25">
      <c r="C35" s="42" t="s">
        <v>1</v>
      </c>
      <c r="D35" s="43">
        <v>0</v>
      </c>
      <c r="F35" s="7" t="s">
        <v>7</v>
      </c>
      <c r="G35" s="10">
        <f>D33</f>
        <v>0</v>
      </c>
      <c r="I35" s="165"/>
      <c r="J35" s="4">
        <v>3</v>
      </c>
      <c r="K35" s="23">
        <f>Data_H!BP36</f>
        <v>0</v>
      </c>
      <c r="L35" s="23">
        <f>Data_H!BQ36</f>
        <v>0</v>
      </c>
      <c r="M35" s="23">
        <f>Data_H!BR36</f>
        <v>0</v>
      </c>
      <c r="N35" s="23">
        <f>Data_H!BS36</f>
        <v>0</v>
      </c>
      <c r="O35" s="23">
        <f>Data_H!BT36</f>
        <v>0</v>
      </c>
      <c r="P35" s="23">
        <f>Data_H!BU36</f>
        <v>0</v>
      </c>
      <c r="Q35" s="46">
        <f t="shared" si="1"/>
        <v>0</v>
      </c>
      <c r="R35" s="46">
        <f t="shared" si="2"/>
        <v>0</v>
      </c>
      <c r="S35" s="7"/>
    </row>
    <row r="36" spans="2:19" x14ac:dyDescent="0.25">
      <c r="C36" s="7" t="s">
        <v>10</v>
      </c>
      <c r="D36" s="9">
        <f>SUM(D32:D35)</f>
        <v>0</v>
      </c>
      <c r="F36" s="7" t="s">
        <v>0</v>
      </c>
      <c r="G36" s="10">
        <f>D40</f>
        <v>0</v>
      </c>
      <c r="I36" s="165"/>
      <c r="J36" s="4">
        <v>4</v>
      </c>
      <c r="K36" s="23">
        <f>Data_H!BP37</f>
        <v>0</v>
      </c>
      <c r="L36" s="23">
        <f>Data_H!BQ37</f>
        <v>0</v>
      </c>
      <c r="M36" s="23">
        <f>Data_H!BR37</f>
        <v>0</v>
      </c>
      <c r="N36" s="23">
        <f>Data_H!BS37</f>
        <v>0</v>
      </c>
      <c r="O36" s="23">
        <f>Data_H!BT37</f>
        <v>0</v>
      </c>
      <c r="P36" s="23">
        <f>Data_H!BU37</f>
        <v>0</v>
      </c>
      <c r="Q36" s="46">
        <f t="shared" si="1"/>
        <v>0</v>
      </c>
      <c r="R36" s="46">
        <f t="shared" si="2"/>
        <v>0</v>
      </c>
      <c r="S36" s="7"/>
    </row>
    <row r="37" spans="2:19" x14ac:dyDescent="0.25">
      <c r="F37" s="7" t="s">
        <v>8</v>
      </c>
      <c r="G37" s="10">
        <f>D47</f>
        <v>0</v>
      </c>
      <c r="I37" s="165"/>
      <c r="J37" s="4">
        <v>5</v>
      </c>
      <c r="K37" s="23">
        <f>Data_H!BP38</f>
        <v>0</v>
      </c>
      <c r="L37" s="23">
        <f>Data_H!BQ38</f>
        <v>0</v>
      </c>
      <c r="M37" s="23">
        <f>Data_H!BR38</f>
        <v>0</v>
      </c>
      <c r="N37" s="23">
        <f>Data_H!BS38</f>
        <v>0</v>
      </c>
      <c r="O37" s="23">
        <f>Data_H!BT38</f>
        <v>0</v>
      </c>
      <c r="P37" s="23">
        <f>Data_H!BU38</f>
        <v>0</v>
      </c>
      <c r="Q37" s="46">
        <f t="shared" si="1"/>
        <v>0</v>
      </c>
      <c r="R37" s="46">
        <f t="shared" si="2"/>
        <v>0</v>
      </c>
      <c r="S37" s="7"/>
    </row>
    <row r="38" spans="2:19" ht="15.75" thickBot="1" x14ac:dyDescent="0.3">
      <c r="B38" s="8" t="s">
        <v>12</v>
      </c>
      <c r="F38" s="11" t="s">
        <v>9</v>
      </c>
      <c r="G38" s="12">
        <f>D54</f>
        <v>0</v>
      </c>
      <c r="I38" s="165"/>
      <c r="J38" s="4">
        <v>6</v>
      </c>
      <c r="K38" s="23">
        <f>Data_H!BP39</f>
        <v>0</v>
      </c>
      <c r="L38" s="23">
        <f>Data_H!BQ39</f>
        <v>0</v>
      </c>
      <c r="M38" s="23">
        <f>Data_H!BR39</f>
        <v>0</v>
      </c>
      <c r="N38" s="23">
        <f>Data_H!BS39</f>
        <v>0</v>
      </c>
      <c r="O38" s="23">
        <f>Data_H!BT39</f>
        <v>0</v>
      </c>
      <c r="P38" s="23">
        <f>Data_H!BU39</f>
        <v>0</v>
      </c>
      <c r="Q38" s="46">
        <f t="shared" si="1"/>
        <v>0</v>
      </c>
      <c r="R38" s="46">
        <f t="shared" si="2"/>
        <v>0</v>
      </c>
      <c r="S38" s="7"/>
    </row>
    <row r="39" spans="2:19" ht="15.75" thickTop="1" x14ac:dyDescent="0.25">
      <c r="C39" s="7" t="s">
        <v>4</v>
      </c>
      <c r="D39" s="9">
        <f>-SUM(P4:P17)</f>
        <v>0</v>
      </c>
      <c r="F39" s="7" t="s">
        <v>13</v>
      </c>
      <c r="G39" s="10">
        <f>SUM(G33:G38)</f>
        <v>0</v>
      </c>
      <c r="I39" s="165"/>
      <c r="J39" s="4">
        <v>7</v>
      </c>
      <c r="K39" s="23">
        <f>Data_H!BP40</f>
        <v>0</v>
      </c>
      <c r="L39" s="23">
        <f>Data_H!BQ40</f>
        <v>0</v>
      </c>
      <c r="M39" s="23">
        <f>Data_H!BR40</f>
        <v>0</v>
      </c>
      <c r="N39" s="23">
        <f>Data_H!BS40</f>
        <v>0</v>
      </c>
      <c r="O39" s="23">
        <f>Data_H!BT40</f>
        <v>0</v>
      </c>
      <c r="P39" s="23">
        <f>Data_H!BU40</f>
        <v>0</v>
      </c>
      <c r="Q39" s="46">
        <f t="shared" si="1"/>
        <v>0</v>
      </c>
      <c r="R39" s="46">
        <f t="shared" si="2"/>
        <v>0</v>
      </c>
      <c r="S39" s="7"/>
    </row>
    <row r="40" spans="2:19" x14ac:dyDescent="0.25">
      <c r="C40" s="7" t="s">
        <v>3</v>
      </c>
      <c r="D40" s="9">
        <v>0</v>
      </c>
      <c r="I40" s="165"/>
      <c r="J40" s="4">
        <v>8</v>
      </c>
      <c r="K40" s="23">
        <f>Data_H!BP41</f>
        <v>0</v>
      </c>
      <c r="L40" s="23">
        <f>Data_H!BQ41</f>
        <v>0</v>
      </c>
      <c r="M40" s="23">
        <f>Data_H!BR41</f>
        <v>0</v>
      </c>
      <c r="N40" s="23">
        <f>Data_H!BS41</f>
        <v>0</v>
      </c>
      <c r="O40" s="23">
        <f>Data_H!BT41</f>
        <v>0</v>
      </c>
      <c r="P40" s="23">
        <f>Data_H!BU41</f>
        <v>0</v>
      </c>
      <c r="Q40" s="46">
        <f t="shared" si="1"/>
        <v>0</v>
      </c>
      <c r="R40" s="46">
        <f t="shared" si="2"/>
        <v>0</v>
      </c>
      <c r="S40" s="7"/>
    </row>
    <row r="41" spans="2:19" x14ac:dyDescent="0.25">
      <c r="C41" s="7" t="s">
        <v>2</v>
      </c>
      <c r="D41" s="9">
        <v>0</v>
      </c>
      <c r="F41" s="8" t="s">
        <v>17</v>
      </c>
      <c r="I41" s="165"/>
      <c r="J41" s="4">
        <v>9</v>
      </c>
      <c r="K41" s="23">
        <f>Data_H!BP42</f>
        <v>0</v>
      </c>
      <c r="L41" s="23">
        <f>Data_H!BQ42</f>
        <v>0</v>
      </c>
      <c r="M41" s="23">
        <f>Data_H!BR42</f>
        <v>0</v>
      </c>
      <c r="N41" s="23">
        <f>Data_H!BS42</f>
        <v>0</v>
      </c>
      <c r="O41" s="23">
        <f>Data_H!BT42</f>
        <v>0</v>
      </c>
      <c r="P41" s="23">
        <f>Data_H!BU42</f>
        <v>0</v>
      </c>
      <c r="Q41" s="46">
        <f t="shared" si="1"/>
        <v>0</v>
      </c>
      <c r="R41" s="46">
        <f t="shared" si="2"/>
        <v>0</v>
      </c>
      <c r="S41" s="7"/>
    </row>
    <row r="42" spans="2:19" x14ac:dyDescent="0.25">
      <c r="C42" s="13" t="s">
        <v>1</v>
      </c>
      <c r="D42" s="14">
        <v>0</v>
      </c>
      <c r="F42" s="7" t="s">
        <v>5</v>
      </c>
      <c r="G42" s="10">
        <f>D20</f>
        <v>0</v>
      </c>
      <c r="I42" s="165"/>
      <c r="J42" s="4">
        <v>10</v>
      </c>
      <c r="K42" s="23">
        <f>Data_H!BP43</f>
        <v>0</v>
      </c>
      <c r="L42" s="23">
        <f>Data_H!BQ43</f>
        <v>0</v>
      </c>
      <c r="M42" s="23">
        <f>Data_H!BR43</f>
        <v>0</v>
      </c>
      <c r="N42" s="23">
        <f>Data_H!BS43</f>
        <v>0</v>
      </c>
      <c r="O42" s="23">
        <f>Data_H!BT43</f>
        <v>0</v>
      </c>
      <c r="P42" s="23">
        <f>Data_H!BU43</f>
        <v>0</v>
      </c>
      <c r="Q42" s="46">
        <f t="shared" si="1"/>
        <v>0</v>
      </c>
      <c r="R42" s="46">
        <f t="shared" si="2"/>
        <v>0</v>
      </c>
      <c r="S42" s="7"/>
    </row>
    <row r="43" spans="2:19" x14ac:dyDescent="0.25">
      <c r="C43" s="7" t="s">
        <v>10</v>
      </c>
      <c r="D43" s="9">
        <f>SUM(D39:D42)</f>
        <v>0</v>
      </c>
      <c r="F43" s="7" t="s">
        <v>6</v>
      </c>
      <c r="G43" s="10">
        <f>D27</f>
        <v>0</v>
      </c>
      <c r="I43" s="165"/>
      <c r="J43" s="4">
        <v>11</v>
      </c>
      <c r="K43" s="23">
        <f>Data_H!BP44</f>
        <v>0</v>
      </c>
      <c r="L43" s="23">
        <f>Data_H!BQ44</f>
        <v>0</v>
      </c>
      <c r="M43" s="23">
        <f>Data_H!BR44</f>
        <v>0</v>
      </c>
      <c r="N43" s="23">
        <f>Data_H!BS44</f>
        <v>0</v>
      </c>
      <c r="O43" s="23">
        <f>Data_H!BT44</f>
        <v>0</v>
      </c>
      <c r="P43" s="23">
        <f>Data_H!BU44</f>
        <v>0</v>
      </c>
      <c r="Q43" s="46">
        <f t="shared" si="1"/>
        <v>0</v>
      </c>
      <c r="R43" s="46">
        <f t="shared" si="2"/>
        <v>0</v>
      </c>
      <c r="S43" s="7"/>
    </row>
    <row r="44" spans="2:19" x14ac:dyDescent="0.25">
      <c r="F44" s="7" t="s">
        <v>7</v>
      </c>
      <c r="G44" s="10">
        <f>D34</f>
        <v>0</v>
      </c>
      <c r="I44" s="165"/>
      <c r="J44" s="4">
        <v>12</v>
      </c>
      <c r="K44" s="23">
        <f>Data_H!BP45</f>
        <v>0</v>
      </c>
      <c r="L44" s="23">
        <f>Data_H!BQ45</f>
        <v>0</v>
      </c>
      <c r="M44" s="23">
        <f>Data_H!BR45</f>
        <v>0</v>
      </c>
      <c r="N44" s="23">
        <f>Data_H!BS45</f>
        <v>0</v>
      </c>
      <c r="O44" s="23">
        <f>Data_H!BT45</f>
        <v>0</v>
      </c>
      <c r="P44" s="23">
        <f>Data_H!BU45</f>
        <v>0</v>
      </c>
      <c r="Q44" s="46">
        <f t="shared" si="1"/>
        <v>0</v>
      </c>
      <c r="R44" s="46">
        <f t="shared" si="2"/>
        <v>0</v>
      </c>
      <c r="S44" s="7"/>
    </row>
    <row r="45" spans="2:19" x14ac:dyDescent="0.25">
      <c r="B45" s="8" t="s">
        <v>11</v>
      </c>
      <c r="F45" s="7" t="s">
        <v>0</v>
      </c>
      <c r="G45" s="10">
        <f>D41</f>
        <v>0</v>
      </c>
      <c r="I45" s="165"/>
      <c r="J45" s="4">
        <v>13</v>
      </c>
      <c r="K45" s="23">
        <f>Data_H!BP46</f>
        <v>0</v>
      </c>
      <c r="L45" s="23">
        <f>Data_H!BQ46</f>
        <v>0</v>
      </c>
      <c r="M45" s="23">
        <f>Data_H!BR46</f>
        <v>0</v>
      </c>
      <c r="N45" s="23">
        <f>Data_H!BS46</f>
        <v>0</v>
      </c>
      <c r="O45" s="23">
        <f>Data_H!BT46</f>
        <v>0</v>
      </c>
      <c r="P45" s="23">
        <f>Data_H!BU46</f>
        <v>0</v>
      </c>
      <c r="Q45" s="46">
        <f t="shared" si="1"/>
        <v>0</v>
      </c>
      <c r="R45" s="46">
        <f t="shared" si="2"/>
        <v>0</v>
      </c>
      <c r="S45" s="7"/>
    </row>
    <row r="46" spans="2:19" x14ac:dyDescent="0.25">
      <c r="C46" s="7" t="s">
        <v>4</v>
      </c>
      <c r="D46" s="9">
        <f>-SUM(O4:O17)</f>
        <v>0</v>
      </c>
      <c r="F46" s="7" t="s">
        <v>8</v>
      </c>
      <c r="G46" s="10">
        <f>D48</f>
        <v>0</v>
      </c>
      <c r="I46" s="165"/>
      <c r="J46" s="4">
        <v>14</v>
      </c>
      <c r="K46" s="23">
        <f>Data_H!BP47</f>
        <v>0</v>
      </c>
      <c r="L46" s="23">
        <f>Data_H!BQ47</f>
        <v>0</v>
      </c>
      <c r="M46" s="23">
        <f>Data_H!BR47</f>
        <v>0</v>
      </c>
      <c r="N46" s="23">
        <f>Data_H!BS47</f>
        <v>0</v>
      </c>
      <c r="O46" s="23">
        <f>Data_H!BT47</f>
        <v>0</v>
      </c>
      <c r="P46" s="23">
        <f>Data_H!BU47</f>
        <v>0</v>
      </c>
      <c r="Q46" s="46">
        <f t="shared" si="1"/>
        <v>0</v>
      </c>
      <c r="R46" s="46">
        <f t="shared" si="2"/>
        <v>0</v>
      </c>
      <c r="S46" s="7"/>
    </row>
    <row r="47" spans="2:19" ht="15.75" thickBot="1" x14ac:dyDescent="0.3">
      <c r="C47" s="7" t="s">
        <v>3</v>
      </c>
      <c r="D47" s="9">
        <f>SUM(O18:O32)</f>
        <v>0</v>
      </c>
      <c r="F47" s="11" t="s">
        <v>9</v>
      </c>
      <c r="G47" s="12">
        <f>D55</f>
        <v>0</v>
      </c>
      <c r="I47" s="165"/>
      <c r="J47" s="4">
        <v>15</v>
      </c>
      <c r="K47" s="23">
        <f>Data_H!BP48</f>
        <v>0</v>
      </c>
      <c r="L47" s="23">
        <f>Data_H!BQ48</f>
        <v>0</v>
      </c>
      <c r="M47" s="23">
        <f>Data_H!BR48</f>
        <v>0</v>
      </c>
      <c r="N47" s="23">
        <f>Data_H!BS48</f>
        <v>0</v>
      </c>
      <c r="O47" s="23">
        <f>Data_H!BT48</f>
        <v>0</v>
      </c>
      <c r="P47" s="23">
        <f>Data_H!BU48</f>
        <v>0</v>
      </c>
      <c r="Q47" s="46">
        <f t="shared" si="1"/>
        <v>0</v>
      </c>
      <c r="R47" s="46">
        <f t="shared" si="2"/>
        <v>0</v>
      </c>
      <c r="S47" s="7"/>
    </row>
    <row r="48" spans="2:19" ht="15.75" thickTop="1" x14ac:dyDescent="0.25">
      <c r="C48" s="7" t="s">
        <v>2</v>
      </c>
      <c r="D48" s="9">
        <f>SUM(O33:O47)</f>
        <v>0</v>
      </c>
      <c r="F48" s="7" t="s">
        <v>13</v>
      </c>
      <c r="G48" s="10">
        <f>SUM(G42:G47)</f>
        <v>0</v>
      </c>
      <c r="I48" s="165" t="s">
        <v>1</v>
      </c>
      <c r="J48" s="4">
        <v>1</v>
      </c>
      <c r="K48" s="24">
        <f>Data_H!BP49</f>
        <v>0</v>
      </c>
      <c r="L48" s="24">
        <f>Data_H!BQ49</f>
        <v>0</v>
      </c>
      <c r="M48" s="24">
        <f>Data_H!BR49</f>
        <v>0</v>
      </c>
      <c r="N48" s="24">
        <f>Data_H!BS49</f>
        <v>0</v>
      </c>
      <c r="O48" s="24">
        <f>Data_H!BT49</f>
        <v>0</v>
      </c>
      <c r="P48" s="24">
        <f>Data_H!BU49</f>
        <v>0</v>
      </c>
      <c r="Q48" s="46">
        <f t="shared" si="1"/>
        <v>0</v>
      </c>
      <c r="R48" s="46">
        <f t="shared" si="2"/>
        <v>0</v>
      </c>
      <c r="S48" s="7"/>
    </row>
    <row r="49" spans="2:19" x14ac:dyDescent="0.25">
      <c r="C49" s="13" t="s">
        <v>1</v>
      </c>
      <c r="D49" s="14">
        <f>SUM(O48:O62)</f>
        <v>0</v>
      </c>
      <c r="I49" s="165"/>
      <c r="J49" s="4">
        <v>2</v>
      </c>
      <c r="K49" s="24">
        <f>Data_H!BP50</f>
        <v>0</v>
      </c>
      <c r="L49" s="24">
        <f>Data_H!BQ50</f>
        <v>0</v>
      </c>
      <c r="M49" s="24">
        <f>Data_H!BR50</f>
        <v>0</v>
      </c>
      <c r="N49" s="24">
        <f>Data_H!BS50</f>
        <v>0</v>
      </c>
      <c r="O49" s="24">
        <f>Data_H!BT50</f>
        <v>0</v>
      </c>
      <c r="P49" s="24">
        <f>Data_H!BU50</f>
        <v>0</v>
      </c>
      <c r="Q49" s="46">
        <f t="shared" si="1"/>
        <v>0</v>
      </c>
      <c r="R49" s="46">
        <f t="shared" si="2"/>
        <v>0</v>
      </c>
      <c r="S49" s="7"/>
    </row>
    <row r="50" spans="2:19" x14ac:dyDescent="0.25">
      <c r="C50" s="7" t="s">
        <v>10</v>
      </c>
      <c r="D50" s="9">
        <f>SUM(D46:D49)</f>
        <v>0</v>
      </c>
      <c r="F50" s="8" t="s">
        <v>18</v>
      </c>
      <c r="I50" s="165"/>
      <c r="J50" s="4">
        <v>3</v>
      </c>
      <c r="K50" s="24">
        <f>Data_H!BP51</f>
        <v>0</v>
      </c>
      <c r="L50" s="24">
        <f>Data_H!BQ51</f>
        <v>0</v>
      </c>
      <c r="M50" s="24">
        <f>Data_H!BR51</f>
        <v>0</v>
      </c>
      <c r="N50" s="24">
        <f>Data_H!BS51</f>
        <v>0</v>
      </c>
      <c r="O50" s="24">
        <f>Data_H!BT51</f>
        <v>0</v>
      </c>
      <c r="P50" s="24">
        <f>Data_H!BU51</f>
        <v>0</v>
      </c>
      <c r="Q50" s="46">
        <f t="shared" si="1"/>
        <v>0</v>
      </c>
      <c r="R50" s="46">
        <f t="shared" si="2"/>
        <v>0</v>
      </c>
      <c r="S50" s="7"/>
    </row>
    <row r="51" spans="2:19" x14ac:dyDescent="0.25">
      <c r="F51" s="7" t="s">
        <v>5</v>
      </c>
      <c r="G51" s="10">
        <f>D21</f>
        <v>0</v>
      </c>
      <c r="I51" s="165"/>
      <c r="J51" s="4">
        <v>4</v>
      </c>
      <c r="K51" s="24">
        <f>Data_H!BP52</f>
        <v>0</v>
      </c>
      <c r="L51" s="24">
        <f>Data_H!BQ52</f>
        <v>0</v>
      </c>
      <c r="M51" s="24">
        <f>Data_H!BR52</f>
        <v>0</v>
      </c>
      <c r="N51" s="24">
        <f>Data_H!BS52</f>
        <v>0</v>
      </c>
      <c r="O51" s="24">
        <f>Data_H!BT52</f>
        <v>0</v>
      </c>
      <c r="P51" s="24">
        <f>Data_H!BU52</f>
        <v>0</v>
      </c>
      <c r="Q51" s="46">
        <f t="shared" si="1"/>
        <v>0</v>
      </c>
      <c r="R51" s="46">
        <f t="shared" si="2"/>
        <v>0</v>
      </c>
      <c r="S51" s="7"/>
    </row>
    <row r="52" spans="2:19" x14ac:dyDescent="0.25">
      <c r="B52" s="8" t="s">
        <v>9</v>
      </c>
      <c r="F52" s="7" t="s">
        <v>6</v>
      </c>
      <c r="G52" s="10">
        <f>D28</f>
        <v>0</v>
      </c>
      <c r="I52" s="165"/>
      <c r="J52" s="4">
        <v>5</v>
      </c>
      <c r="K52" s="24">
        <f>Data_H!BP53</f>
        <v>0</v>
      </c>
      <c r="L52" s="24">
        <f>Data_H!BQ53</f>
        <v>0</v>
      </c>
      <c r="M52" s="24">
        <f>Data_H!BR53</f>
        <v>0</v>
      </c>
      <c r="N52" s="24">
        <f>Data_H!BS53</f>
        <v>0</v>
      </c>
      <c r="O52" s="24">
        <f>Data_H!BT53</f>
        <v>0</v>
      </c>
      <c r="P52" s="24">
        <f>Data_H!BU53</f>
        <v>0</v>
      </c>
      <c r="Q52" s="46">
        <f t="shared" si="1"/>
        <v>0</v>
      </c>
      <c r="R52" s="46">
        <f t="shared" si="2"/>
        <v>0</v>
      </c>
      <c r="S52" s="7"/>
    </row>
    <row r="53" spans="2:19" x14ac:dyDescent="0.25">
      <c r="C53" s="7" t="s">
        <v>4</v>
      </c>
      <c r="D53" s="9">
        <f>SUM(R4:R17)</f>
        <v>0</v>
      </c>
      <c r="F53" s="7" t="s">
        <v>7</v>
      </c>
      <c r="G53" s="10">
        <f>D35</f>
        <v>0</v>
      </c>
      <c r="I53" s="165"/>
      <c r="J53" s="4">
        <v>6</v>
      </c>
      <c r="K53" s="24">
        <f>Data_H!BP54</f>
        <v>0</v>
      </c>
      <c r="L53" s="24">
        <f>Data_H!BQ54</f>
        <v>0</v>
      </c>
      <c r="M53" s="24">
        <f>Data_H!BR54</f>
        <v>0</v>
      </c>
      <c r="N53" s="24">
        <f>Data_H!BS54</f>
        <v>0</v>
      </c>
      <c r="O53" s="24">
        <f>Data_H!BT54</f>
        <v>0</v>
      </c>
      <c r="P53" s="24">
        <f>Data_H!BU54</f>
        <v>0</v>
      </c>
      <c r="Q53" s="46">
        <f t="shared" si="1"/>
        <v>0</v>
      </c>
      <c r="R53" s="46">
        <f t="shared" si="2"/>
        <v>0</v>
      </c>
      <c r="S53" s="7"/>
    </row>
    <row r="54" spans="2:19" x14ac:dyDescent="0.25">
      <c r="C54" s="7" t="s">
        <v>3</v>
      </c>
      <c r="D54" s="9">
        <f>SUM(R18:R32)</f>
        <v>0</v>
      </c>
      <c r="F54" s="7" t="s">
        <v>0</v>
      </c>
      <c r="G54" s="10">
        <f>D42</f>
        <v>0</v>
      </c>
      <c r="I54" s="165"/>
      <c r="J54" s="4">
        <v>7</v>
      </c>
      <c r="K54" s="24">
        <f>Data_H!BP55</f>
        <v>0</v>
      </c>
      <c r="L54" s="24">
        <f>Data_H!BQ55</f>
        <v>0</v>
      </c>
      <c r="M54" s="24">
        <f>Data_H!BR55</f>
        <v>0</v>
      </c>
      <c r="N54" s="24">
        <f>Data_H!BS55</f>
        <v>0</v>
      </c>
      <c r="O54" s="24">
        <f>Data_H!BT55</f>
        <v>0</v>
      </c>
      <c r="P54" s="24">
        <f>Data_H!BU55</f>
        <v>0</v>
      </c>
      <c r="Q54" s="46">
        <f t="shared" si="1"/>
        <v>0</v>
      </c>
      <c r="R54" s="46">
        <f t="shared" si="2"/>
        <v>0</v>
      </c>
      <c r="S54" s="7"/>
    </row>
    <row r="55" spans="2:19" x14ac:dyDescent="0.25">
      <c r="C55" s="7" t="s">
        <v>2</v>
      </c>
      <c r="D55" s="9">
        <f>SUM(R33:R47)</f>
        <v>0</v>
      </c>
      <c r="F55" s="7" t="s">
        <v>8</v>
      </c>
      <c r="G55" s="10">
        <f>D49</f>
        <v>0</v>
      </c>
      <c r="I55" s="165"/>
      <c r="J55" s="4">
        <v>8</v>
      </c>
      <c r="K55" s="24">
        <f>Data_H!BP56</f>
        <v>0</v>
      </c>
      <c r="L55" s="24">
        <f>Data_H!BQ56</f>
        <v>0</v>
      </c>
      <c r="M55" s="24">
        <f>Data_H!BR56</f>
        <v>0</v>
      </c>
      <c r="N55" s="24">
        <f>Data_H!BS56</f>
        <v>0</v>
      </c>
      <c r="O55" s="24">
        <f>Data_H!BT56</f>
        <v>0</v>
      </c>
      <c r="P55" s="24">
        <f>Data_H!BU56</f>
        <v>0</v>
      </c>
      <c r="Q55" s="46">
        <f t="shared" si="1"/>
        <v>0</v>
      </c>
      <c r="R55" s="46">
        <f t="shared" si="2"/>
        <v>0</v>
      </c>
      <c r="S55" s="7"/>
    </row>
    <row r="56" spans="2:19" ht="15.75" thickBot="1" x14ac:dyDescent="0.3">
      <c r="C56" s="13" t="s">
        <v>1</v>
      </c>
      <c r="D56" s="14">
        <f>SUM(R48:R62)</f>
        <v>0</v>
      </c>
      <c r="F56" s="11" t="s">
        <v>9</v>
      </c>
      <c r="G56" s="12">
        <f>D56</f>
        <v>0</v>
      </c>
      <c r="I56" s="165"/>
      <c r="J56" s="4">
        <v>9</v>
      </c>
      <c r="K56" s="24">
        <f>Data_H!BP57</f>
        <v>0</v>
      </c>
      <c r="L56" s="24">
        <f>Data_H!BQ57</f>
        <v>0</v>
      </c>
      <c r="M56" s="24">
        <f>Data_H!BR57</f>
        <v>0</v>
      </c>
      <c r="N56" s="24">
        <f>Data_H!BS57</f>
        <v>0</v>
      </c>
      <c r="O56" s="24">
        <f>Data_H!BT57</f>
        <v>0</v>
      </c>
      <c r="P56" s="24">
        <f>Data_H!BU57</f>
        <v>0</v>
      </c>
      <c r="Q56" s="46">
        <f t="shared" si="1"/>
        <v>0</v>
      </c>
      <c r="R56" s="46">
        <f t="shared" si="2"/>
        <v>0</v>
      </c>
      <c r="S56" s="7"/>
    </row>
    <row r="57" spans="2:19" ht="15.75" thickTop="1" x14ac:dyDescent="0.25">
      <c r="C57" s="7" t="s">
        <v>10</v>
      </c>
      <c r="D57" s="9">
        <f>SUM(D53:D56)</f>
        <v>0</v>
      </c>
      <c r="F57" s="7" t="s">
        <v>13</v>
      </c>
      <c r="G57" s="10">
        <f>SUM(G51:G56)</f>
        <v>0</v>
      </c>
      <c r="I57" s="165"/>
      <c r="J57" s="4">
        <v>10</v>
      </c>
      <c r="K57" s="24">
        <f>Data_H!BP58</f>
        <v>0</v>
      </c>
      <c r="L57" s="24">
        <f>Data_H!BQ58</f>
        <v>0</v>
      </c>
      <c r="M57" s="24">
        <f>Data_H!BR58</f>
        <v>0</v>
      </c>
      <c r="N57" s="24">
        <f>Data_H!BS58</f>
        <v>0</v>
      </c>
      <c r="O57" s="24">
        <f>Data_H!BT58</f>
        <v>0</v>
      </c>
      <c r="P57" s="24">
        <f>Data_H!BU58</f>
        <v>0</v>
      </c>
      <c r="Q57" s="46">
        <f t="shared" si="1"/>
        <v>0</v>
      </c>
      <c r="R57" s="46">
        <f t="shared" si="2"/>
        <v>0</v>
      </c>
      <c r="S57" s="7"/>
    </row>
    <row r="58" spans="2:19" x14ac:dyDescent="0.25">
      <c r="I58" s="165"/>
      <c r="J58" s="4">
        <v>11</v>
      </c>
      <c r="K58" s="24">
        <f>Data_H!BP59</f>
        <v>0</v>
      </c>
      <c r="L58" s="24">
        <f>Data_H!BQ59</f>
        <v>0</v>
      </c>
      <c r="M58" s="24">
        <f>Data_H!BR59</f>
        <v>0</v>
      </c>
      <c r="N58" s="24">
        <f>Data_H!BS59</f>
        <v>0</v>
      </c>
      <c r="O58" s="24">
        <f>Data_H!BT59</f>
        <v>0</v>
      </c>
      <c r="P58" s="24">
        <f>Data_H!BU59</f>
        <v>0</v>
      </c>
      <c r="Q58" s="46">
        <f t="shared" si="1"/>
        <v>0</v>
      </c>
      <c r="R58" s="46">
        <f t="shared" si="2"/>
        <v>0</v>
      </c>
      <c r="S58" s="7"/>
    </row>
    <row r="59" spans="2:19" x14ac:dyDescent="0.25">
      <c r="I59" s="165"/>
      <c r="J59" s="4">
        <v>12</v>
      </c>
      <c r="K59" s="24">
        <f>Data_H!BP60</f>
        <v>0</v>
      </c>
      <c r="L59" s="24">
        <f>Data_H!BQ60</f>
        <v>0</v>
      </c>
      <c r="M59" s="24">
        <f>Data_H!BR60</f>
        <v>0</v>
      </c>
      <c r="N59" s="24">
        <f>Data_H!BS60</f>
        <v>0</v>
      </c>
      <c r="O59" s="24">
        <f>Data_H!BT60</f>
        <v>0</v>
      </c>
      <c r="P59" s="24">
        <f>Data_H!BU60</f>
        <v>0</v>
      </c>
      <c r="Q59" s="46">
        <f t="shared" si="1"/>
        <v>0</v>
      </c>
      <c r="R59" s="46">
        <f t="shared" si="2"/>
        <v>0</v>
      </c>
      <c r="S59" s="7"/>
    </row>
    <row r="60" spans="2:19" x14ac:dyDescent="0.25">
      <c r="G60" s="10">
        <f>G57+G48+G39</f>
        <v>0</v>
      </c>
      <c r="I60" s="165"/>
      <c r="J60" s="4">
        <v>13</v>
      </c>
      <c r="K60" s="24">
        <f>Data_H!BP61</f>
        <v>0</v>
      </c>
      <c r="L60" s="24">
        <f>Data_H!BQ61</f>
        <v>0</v>
      </c>
      <c r="M60" s="24">
        <f>Data_H!BR61</f>
        <v>0</v>
      </c>
      <c r="N60" s="24">
        <f>Data_H!BS61</f>
        <v>0</v>
      </c>
      <c r="O60" s="24">
        <f>Data_H!BT61</f>
        <v>0</v>
      </c>
      <c r="P60" s="24">
        <f>Data_H!BU61</f>
        <v>0</v>
      </c>
      <c r="Q60" s="46">
        <f t="shared" si="1"/>
        <v>0</v>
      </c>
      <c r="R60" s="46">
        <f t="shared" si="2"/>
        <v>0</v>
      </c>
      <c r="S60" s="7"/>
    </row>
    <row r="61" spans="2:19" x14ac:dyDescent="0.25">
      <c r="I61" s="165"/>
      <c r="J61" s="4">
        <v>14</v>
      </c>
      <c r="K61" s="24">
        <f>Data_H!BP62</f>
        <v>0</v>
      </c>
      <c r="L61" s="24">
        <f>Data_H!BQ62</f>
        <v>0</v>
      </c>
      <c r="M61" s="24">
        <f>Data_H!BR62</f>
        <v>0</v>
      </c>
      <c r="N61" s="24">
        <f>Data_H!BS62</f>
        <v>0</v>
      </c>
      <c r="O61" s="24">
        <f>Data_H!BT62</f>
        <v>0</v>
      </c>
      <c r="P61" s="24">
        <f>Data_H!BU62</f>
        <v>0</v>
      </c>
      <c r="Q61" s="46">
        <f t="shared" si="1"/>
        <v>0</v>
      </c>
      <c r="R61" s="46">
        <f t="shared" si="2"/>
        <v>0</v>
      </c>
      <c r="S61" s="7"/>
    </row>
    <row r="62" spans="2:19" x14ac:dyDescent="0.25">
      <c r="G62" s="15"/>
      <c r="I62" s="165"/>
      <c r="J62" s="4">
        <v>15</v>
      </c>
      <c r="K62" s="24">
        <f>Data_H!BP63</f>
        <v>0</v>
      </c>
      <c r="L62" s="24">
        <f>Data_H!BQ63</f>
        <v>0</v>
      </c>
      <c r="M62" s="24">
        <f>Data_H!BR63</f>
        <v>0</v>
      </c>
      <c r="N62" s="24">
        <f>Data_H!BS63</f>
        <v>0</v>
      </c>
      <c r="O62" s="24">
        <f>Data_H!BT63</f>
        <v>0</v>
      </c>
      <c r="P62" s="24">
        <f>Data_H!BU63</f>
        <v>0</v>
      </c>
      <c r="Q62" s="46">
        <f t="shared" si="1"/>
        <v>0</v>
      </c>
      <c r="R62" s="46">
        <f t="shared" si="2"/>
        <v>0</v>
      </c>
      <c r="S62" s="7"/>
    </row>
    <row r="63" spans="2:19" s="7" customFormat="1" x14ac:dyDescent="0.25">
      <c r="B63" s="8"/>
      <c r="D63" s="9"/>
      <c r="I63" s="16"/>
      <c r="J63" s="17"/>
      <c r="K63" s="9"/>
      <c r="N63" s="9"/>
      <c r="Q63" s="38"/>
      <c r="R63" s="38"/>
    </row>
    <row r="64" spans="2:19" s="7" customFormat="1" x14ac:dyDescent="0.25">
      <c r="B64" s="8"/>
      <c r="D64" s="9"/>
      <c r="I64" s="16"/>
      <c r="J64" s="17"/>
      <c r="K64" s="9"/>
      <c r="N64" s="9"/>
      <c r="Q64" s="38"/>
      <c r="R64" s="38"/>
    </row>
    <row r="65" spans="2:18" s="7" customFormat="1" x14ac:dyDescent="0.25">
      <c r="B65" s="8"/>
      <c r="D65" s="9"/>
      <c r="I65" s="16"/>
      <c r="J65" s="17"/>
      <c r="K65" s="9"/>
      <c r="N65" s="9"/>
      <c r="Q65" s="38"/>
      <c r="R65" s="38"/>
    </row>
    <row r="66" spans="2:18" s="7" customFormat="1" x14ac:dyDescent="0.25">
      <c r="B66" s="8"/>
      <c r="D66" s="9"/>
      <c r="I66" s="16"/>
      <c r="J66" s="17"/>
      <c r="K66" s="9"/>
      <c r="N66" s="9"/>
      <c r="Q66" s="38"/>
      <c r="R66" s="38"/>
    </row>
    <row r="67" spans="2:18" s="7" customFormat="1" x14ac:dyDescent="0.25">
      <c r="B67" s="8"/>
      <c r="D67" s="9"/>
      <c r="I67" s="16"/>
      <c r="J67" s="17"/>
      <c r="K67" s="9"/>
      <c r="N67" s="9"/>
      <c r="Q67" s="38"/>
      <c r="R67" s="38"/>
    </row>
    <row r="68" spans="2:18" s="7" customFormat="1" x14ac:dyDescent="0.25">
      <c r="B68" s="8"/>
      <c r="C68" s="7" t="s">
        <v>38</v>
      </c>
      <c r="D68" s="9"/>
      <c r="I68" s="16"/>
      <c r="J68" s="17"/>
      <c r="K68" s="9"/>
      <c r="N68" s="9"/>
      <c r="Q68" s="38"/>
      <c r="R68" s="38"/>
    </row>
    <row r="69" spans="2:18" s="7" customFormat="1" x14ac:dyDescent="0.25">
      <c r="B69" s="8"/>
      <c r="C69" s="20" t="s">
        <v>37</v>
      </c>
      <c r="D69" s="9"/>
      <c r="I69" s="16"/>
      <c r="J69" s="17"/>
      <c r="K69" s="9"/>
      <c r="N69" s="9"/>
      <c r="Q69" s="38"/>
      <c r="R69" s="38"/>
    </row>
    <row r="70" spans="2:18" s="7" customFormat="1" x14ac:dyDescent="0.25">
      <c r="B70" s="8"/>
      <c r="D70" s="9"/>
      <c r="I70" s="16"/>
      <c r="J70" s="17"/>
      <c r="K70" s="9"/>
      <c r="N70" s="9"/>
      <c r="Q70" s="38"/>
      <c r="R70" s="38"/>
    </row>
    <row r="71" spans="2:18" s="7" customFormat="1" x14ac:dyDescent="0.25">
      <c r="B71" s="8"/>
      <c r="D71" s="9"/>
      <c r="I71" s="16"/>
      <c r="J71" s="17"/>
      <c r="K71" s="9"/>
      <c r="N71" s="9"/>
      <c r="Q71" s="38"/>
      <c r="R71" s="38"/>
    </row>
    <row r="72" spans="2:18" s="7" customFormat="1" x14ac:dyDescent="0.25">
      <c r="B72" s="8"/>
      <c r="D72" s="9"/>
      <c r="I72" s="16"/>
      <c r="J72" s="17"/>
      <c r="K72" s="9"/>
      <c r="N72" s="9"/>
      <c r="Q72" s="38"/>
      <c r="R72" s="38"/>
    </row>
    <row r="73" spans="2:18" s="7" customFormat="1" x14ac:dyDescent="0.25">
      <c r="B73" s="8"/>
      <c r="D73" s="9"/>
      <c r="I73" s="16"/>
      <c r="J73" s="17"/>
      <c r="K73" s="9"/>
      <c r="N73" s="9"/>
      <c r="Q73" s="38"/>
      <c r="R73" s="38"/>
    </row>
    <row r="74" spans="2:18" s="7" customFormat="1" x14ac:dyDescent="0.25">
      <c r="B74" s="8"/>
      <c r="D74" s="9"/>
      <c r="I74" s="16"/>
      <c r="J74" s="17"/>
      <c r="K74" s="9"/>
      <c r="N74" s="9"/>
      <c r="Q74" s="38"/>
      <c r="R74" s="38"/>
    </row>
    <row r="75" spans="2:18" s="7" customFormat="1" x14ac:dyDescent="0.25">
      <c r="B75" s="8"/>
      <c r="D75" s="9"/>
      <c r="I75" s="16"/>
      <c r="J75" s="17"/>
      <c r="K75" s="9"/>
      <c r="N75" s="9"/>
      <c r="Q75" s="38"/>
      <c r="R75" s="38"/>
    </row>
    <row r="76" spans="2:18" s="7" customFormat="1" x14ac:dyDescent="0.25">
      <c r="B76" s="8"/>
      <c r="D76" s="9"/>
      <c r="I76" s="16"/>
      <c r="J76" s="17"/>
      <c r="K76" s="9"/>
      <c r="N76" s="9"/>
      <c r="Q76" s="38"/>
      <c r="R76" s="38"/>
    </row>
    <row r="77" spans="2:18" s="7" customFormat="1" x14ac:dyDescent="0.25">
      <c r="B77" s="8"/>
      <c r="D77" s="9"/>
      <c r="I77" s="16"/>
      <c r="J77" s="17"/>
      <c r="K77" s="9"/>
      <c r="N77" s="9"/>
      <c r="Q77" s="38"/>
      <c r="R77" s="38"/>
    </row>
    <row r="78" spans="2:18" s="7" customFormat="1" x14ac:dyDescent="0.25">
      <c r="B78" s="8"/>
      <c r="D78" s="9"/>
      <c r="I78" s="16"/>
      <c r="J78" s="17"/>
      <c r="K78" s="9"/>
      <c r="N78" s="9"/>
      <c r="Q78" s="38"/>
      <c r="R78" s="38"/>
    </row>
    <row r="79" spans="2:18" s="7" customFormat="1" x14ac:dyDescent="0.25">
      <c r="B79" s="8"/>
      <c r="D79" s="9"/>
      <c r="I79" s="16"/>
      <c r="J79" s="17"/>
      <c r="K79" s="9"/>
      <c r="N79" s="9"/>
      <c r="Q79" s="38"/>
      <c r="R79" s="38"/>
    </row>
    <row r="80" spans="2:18" s="7" customFormat="1" x14ac:dyDescent="0.25">
      <c r="B80" s="8"/>
      <c r="D80" s="9"/>
      <c r="I80" s="16"/>
      <c r="J80" s="17"/>
      <c r="K80" s="9"/>
      <c r="N80" s="9"/>
      <c r="Q80" s="38"/>
      <c r="R80" s="38"/>
    </row>
    <row r="81" spans="2:18" s="7" customFormat="1" x14ac:dyDescent="0.25">
      <c r="B81" s="8"/>
      <c r="D81" s="9"/>
      <c r="I81" s="16"/>
      <c r="J81" s="17"/>
      <c r="K81" s="9"/>
      <c r="N81" s="9"/>
      <c r="Q81" s="38"/>
      <c r="R81" s="38"/>
    </row>
    <row r="82" spans="2:18" s="7" customFormat="1" x14ac:dyDescent="0.25">
      <c r="B82" s="8"/>
      <c r="D82" s="9"/>
      <c r="I82" s="16"/>
      <c r="J82" s="17"/>
      <c r="K82" s="9"/>
      <c r="N82" s="9"/>
      <c r="Q82" s="38"/>
      <c r="R82" s="38"/>
    </row>
    <row r="83" spans="2:18" s="7" customFormat="1" x14ac:dyDescent="0.25">
      <c r="B83" s="8"/>
      <c r="D83" s="9"/>
      <c r="I83" s="16"/>
      <c r="J83" s="17"/>
      <c r="K83" s="9"/>
      <c r="N83" s="9"/>
      <c r="Q83" s="38"/>
      <c r="R83" s="38"/>
    </row>
    <row r="84" spans="2:18" s="7" customFormat="1" x14ac:dyDescent="0.25">
      <c r="B84" s="8"/>
      <c r="D84" s="9"/>
      <c r="I84" s="16"/>
      <c r="J84" s="17"/>
      <c r="K84" s="9"/>
      <c r="N84" s="9"/>
      <c r="Q84" s="38"/>
      <c r="R84" s="38"/>
    </row>
    <row r="85" spans="2:18" s="7" customFormat="1" x14ac:dyDescent="0.25">
      <c r="B85" s="8"/>
      <c r="D85" s="9"/>
      <c r="I85" s="16"/>
      <c r="J85" s="17"/>
      <c r="K85" s="9"/>
      <c r="N85" s="9"/>
      <c r="Q85" s="38"/>
      <c r="R85" s="38"/>
    </row>
    <row r="86" spans="2:18" s="7" customFormat="1" x14ac:dyDescent="0.25">
      <c r="B86" s="8"/>
      <c r="D86" s="9"/>
      <c r="I86" s="16"/>
      <c r="J86" s="17"/>
      <c r="K86" s="9"/>
      <c r="N86" s="9"/>
      <c r="Q86" s="38"/>
      <c r="R86" s="38"/>
    </row>
    <row r="87" spans="2:18" s="7" customFormat="1" x14ac:dyDescent="0.25">
      <c r="B87" s="8"/>
      <c r="D87" s="9"/>
      <c r="I87" s="16"/>
      <c r="J87" s="17"/>
      <c r="K87" s="9"/>
      <c r="N87" s="9"/>
      <c r="Q87" s="38"/>
      <c r="R87" s="38"/>
    </row>
    <row r="88" spans="2:18" s="7" customFormat="1" x14ac:dyDescent="0.25">
      <c r="B88" s="8"/>
      <c r="D88" s="9"/>
      <c r="I88" s="16"/>
      <c r="J88" s="17"/>
      <c r="K88" s="9"/>
      <c r="N88" s="9"/>
      <c r="Q88" s="38"/>
      <c r="R88" s="38"/>
    </row>
    <row r="89" spans="2:18" s="7" customFormat="1" x14ac:dyDescent="0.25">
      <c r="B89" s="8"/>
      <c r="D89" s="9"/>
      <c r="I89" s="16"/>
      <c r="J89" s="17"/>
      <c r="K89" s="9"/>
      <c r="N89" s="9"/>
      <c r="Q89" s="38"/>
      <c r="R89" s="38"/>
    </row>
    <row r="90" spans="2:18" s="7" customFormat="1" x14ac:dyDescent="0.25">
      <c r="B90" s="8"/>
      <c r="D90" s="9"/>
      <c r="I90" s="16"/>
      <c r="J90" s="17"/>
      <c r="K90" s="9"/>
      <c r="N90" s="9"/>
      <c r="Q90" s="38"/>
      <c r="R90" s="38"/>
    </row>
    <row r="91" spans="2:18" s="7" customFormat="1" x14ac:dyDescent="0.25">
      <c r="B91" s="8"/>
      <c r="D91" s="9"/>
      <c r="I91" s="16"/>
      <c r="J91" s="17"/>
      <c r="K91" s="9"/>
      <c r="N91" s="9"/>
      <c r="Q91" s="38"/>
      <c r="R91" s="38"/>
    </row>
    <row r="92" spans="2:18" s="7" customFormat="1" x14ac:dyDescent="0.25">
      <c r="B92" s="8"/>
      <c r="D92" s="9"/>
      <c r="I92" s="16"/>
      <c r="J92" s="17"/>
      <c r="K92" s="9"/>
      <c r="N92" s="9"/>
      <c r="Q92" s="38"/>
      <c r="R92" s="38"/>
    </row>
    <row r="93" spans="2:18" s="7" customFormat="1" x14ac:dyDescent="0.25">
      <c r="B93" s="8"/>
      <c r="D93" s="9"/>
      <c r="I93" s="16"/>
      <c r="J93" s="17"/>
      <c r="K93" s="9"/>
      <c r="N93" s="9"/>
      <c r="Q93" s="38"/>
      <c r="R93" s="38"/>
    </row>
    <row r="94" spans="2:18" s="7" customFormat="1" x14ac:dyDescent="0.25">
      <c r="B94" s="8"/>
      <c r="D94" s="9"/>
      <c r="I94" s="16"/>
      <c r="J94" s="17"/>
      <c r="K94" s="9"/>
      <c r="N94" s="9"/>
      <c r="Q94" s="38"/>
      <c r="R94" s="38"/>
    </row>
    <row r="95" spans="2:18" s="7" customFormat="1" x14ac:dyDescent="0.25">
      <c r="B95" s="8"/>
      <c r="D95" s="9"/>
      <c r="I95" s="16"/>
      <c r="J95" s="17"/>
      <c r="K95" s="9"/>
      <c r="N95" s="9"/>
      <c r="Q95" s="38"/>
      <c r="R95" s="38"/>
    </row>
    <row r="96" spans="2:18" s="7" customFormat="1" x14ac:dyDescent="0.25">
      <c r="B96" s="8"/>
      <c r="D96" s="9"/>
      <c r="I96" s="16"/>
      <c r="J96" s="17"/>
      <c r="K96" s="9"/>
      <c r="N96" s="9"/>
      <c r="Q96" s="38"/>
      <c r="R96" s="38"/>
    </row>
    <row r="97" spans="2:18" s="7" customFormat="1" x14ac:dyDescent="0.25">
      <c r="B97" s="8"/>
      <c r="D97" s="9"/>
      <c r="I97" s="16"/>
      <c r="J97" s="17"/>
      <c r="K97" s="9"/>
      <c r="N97" s="9"/>
      <c r="Q97" s="38"/>
      <c r="R97" s="38"/>
    </row>
    <row r="98" spans="2:18" s="7" customFormat="1" x14ac:dyDescent="0.25">
      <c r="B98" s="8"/>
      <c r="D98" s="9"/>
      <c r="I98" s="16"/>
      <c r="J98" s="17"/>
      <c r="K98" s="9"/>
      <c r="N98" s="9"/>
      <c r="Q98" s="38"/>
      <c r="R98" s="38"/>
    </row>
    <row r="99" spans="2:18" s="7" customFormat="1" x14ac:dyDescent="0.25">
      <c r="B99" s="8"/>
      <c r="D99" s="9"/>
      <c r="I99" s="16"/>
      <c r="J99" s="17"/>
      <c r="K99" s="9"/>
      <c r="N99" s="9"/>
      <c r="Q99" s="38"/>
      <c r="R99" s="38"/>
    </row>
    <row r="100" spans="2:18" s="7" customFormat="1" x14ac:dyDescent="0.25">
      <c r="B100" s="8"/>
      <c r="D100" s="9"/>
      <c r="I100" s="16"/>
      <c r="J100" s="17"/>
      <c r="K100" s="9"/>
      <c r="N100" s="9"/>
      <c r="Q100" s="38"/>
      <c r="R100" s="38"/>
    </row>
    <row r="101" spans="2:18" s="7" customFormat="1" x14ac:dyDescent="0.25">
      <c r="B101" s="8"/>
      <c r="D101" s="9"/>
      <c r="I101" s="16"/>
      <c r="J101" s="17"/>
      <c r="K101" s="9"/>
      <c r="N101" s="9"/>
      <c r="Q101" s="38"/>
      <c r="R101" s="38"/>
    </row>
    <row r="102" spans="2:18" s="7" customFormat="1" x14ac:dyDescent="0.25">
      <c r="B102" s="8"/>
      <c r="D102" s="9"/>
      <c r="I102" s="16"/>
      <c r="J102" s="17"/>
      <c r="K102" s="9"/>
      <c r="N102" s="9"/>
      <c r="Q102" s="38"/>
      <c r="R102" s="38"/>
    </row>
    <row r="103" spans="2:18" s="7" customFormat="1" x14ac:dyDescent="0.25">
      <c r="B103" s="8"/>
      <c r="D103" s="9"/>
      <c r="I103" s="16"/>
      <c r="J103" s="17"/>
      <c r="K103" s="9"/>
      <c r="N103" s="9"/>
      <c r="Q103" s="38"/>
      <c r="R103" s="38"/>
    </row>
    <row r="104" spans="2:18" s="7" customFormat="1" x14ac:dyDescent="0.25">
      <c r="B104" s="8"/>
      <c r="D104" s="9"/>
      <c r="I104" s="16"/>
      <c r="J104" s="17"/>
      <c r="K104" s="9"/>
      <c r="N104" s="9"/>
      <c r="Q104" s="38"/>
      <c r="R104" s="38"/>
    </row>
    <row r="105" spans="2:18" s="7" customFormat="1" x14ac:dyDescent="0.25">
      <c r="B105" s="8"/>
      <c r="D105" s="9"/>
      <c r="I105" s="16"/>
      <c r="J105" s="17"/>
      <c r="K105" s="9"/>
      <c r="N105" s="9"/>
      <c r="Q105" s="38"/>
      <c r="R105" s="38"/>
    </row>
    <row r="106" spans="2:18" s="7" customFormat="1" x14ac:dyDescent="0.25">
      <c r="B106" s="8"/>
      <c r="D106" s="9"/>
      <c r="I106" s="16"/>
      <c r="J106" s="17"/>
      <c r="K106" s="9"/>
      <c r="N106" s="9"/>
      <c r="Q106" s="38"/>
      <c r="R106" s="38"/>
    </row>
    <row r="107" spans="2:18" s="7" customFormat="1" x14ac:dyDescent="0.25">
      <c r="B107" s="8"/>
      <c r="D107" s="9"/>
      <c r="I107" s="16"/>
      <c r="J107" s="17"/>
      <c r="K107" s="9"/>
      <c r="N107" s="9"/>
      <c r="Q107" s="38"/>
      <c r="R107" s="38"/>
    </row>
    <row r="108" spans="2:18" s="7" customFormat="1" x14ac:dyDescent="0.25">
      <c r="B108" s="8"/>
      <c r="D108" s="9"/>
      <c r="I108" s="16"/>
      <c r="J108" s="17"/>
      <c r="K108" s="9"/>
      <c r="N108" s="9"/>
      <c r="Q108" s="38"/>
      <c r="R108" s="38"/>
    </row>
    <row r="109" spans="2:18" s="7" customFormat="1" x14ac:dyDescent="0.25">
      <c r="B109" s="8"/>
      <c r="D109" s="9"/>
      <c r="I109" s="16"/>
      <c r="J109" s="17"/>
      <c r="K109" s="9"/>
      <c r="N109" s="9"/>
      <c r="Q109" s="38"/>
      <c r="R109" s="38"/>
    </row>
    <row r="110" spans="2:18" s="7" customFormat="1" x14ac:dyDescent="0.25">
      <c r="B110" s="8"/>
      <c r="D110" s="9"/>
      <c r="I110" s="16"/>
      <c r="J110" s="17"/>
      <c r="K110" s="9"/>
      <c r="N110" s="9"/>
      <c r="Q110" s="38"/>
      <c r="R110" s="38"/>
    </row>
    <row r="111" spans="2:18" s="7" customFormat="1" x14ac:dyDescent="0.25">
      <c r="B111" s="8"/>
      <c r="D111" s="9"/>
      <c r="I111" s="16"/>
      <c r="J111" s="17"/>
      <c r="K111" s="9"/>
      <c r="N111" s="9"/>
      <c r="Q111" s="38"/>
      <c r="R111" s="38"/>
    </row>
    <row r="112" spans="2:18" s="7" customFormat="1" x14ac:dyDescent="0.25">
      <c r="B112" s="8"/>
      <c r="D112" s="9"/>
      <c r="I112" s="16"/>
      <c r="J112" s="17"/>
      <c r="K112" s="9"/>
      <c r="N112" s="9"/>
      <c r="Q112" s="38"/>
      <c r="R112" s="38"/>
    </row>
    <row r="113" spans="2:18" s="7" customFormat="1" x14ac:dyDescent="0.25">
      <c r="B113" s="8"/>
      <c r="D113" s="9"/>
      <c r="I113" s="16"/>
      <c r="J113" s="17"/>
      <c r="K113" s="9"/>
      <c r="N113" s="9"/>
      <c r="Q113" s="38"/>
      <c r="R113" s="38"/>
    </row>
    <row r="114" spans="2:18" s="7" customFormat="1" x14ac:dyDescent="0.25">
      <c r="B114" s="8"/>
      <c r="D114" s="9"/>
      <c r="I114" s="16"/>
      <c r="J114" s="17"/>
      <c r="K114" s="9"/>
      <c r="N114" s="9"/>
      <c r="Q114" s="38"/>
      <c r="R114" s="38"/>
    </row>
    <row r="115" spans="2:18" s="7" customFormat="1" x14ac:dyDescent="0.25">
      <c r="B115" s="8"/>
      <c r="D115" s="9"/>
      <c r="I115" s="16"/>
      <c r="J115" s="17"/>
      <c r="K115" s="9"/>
      <c r="N115" s="9"/>
      <c r="Q115" s="38"/>
      <c r="R115" s="38"/>
    </row>
    <row r="116" spans="2:18" s="7" customFormat="1" x14ac:dyDescent="0.25">
      <c r="B116" s="8"/>
      <c r="D116" s="9"/>
      <c r="I116" s="16"/>
      <c r="J116" s="17"/>
      <c r="K116" s="9"/>
      <c r="N116" s="9"/>
      <c r="Q116" s="38"/>
      <c r="R116" s="38"/>
    </row>
    <row r="117" spans="2:18" s="7" customFormat="1" x14ac:dyDescent="0.25">
      <c r="B117" s="8"/>
      <c r="D117" s="9"/>
      <c r="I117" s="16"/>
      <c r="J117" s="17"/>
      <c r="K117" s="9"/>
      <c r="N117" s="9"/>
      <c r="Q117" s="38"/>
      <c r="R117" s="38"/>
    </row>
    <row r="118" spans="2:18" s="7" customFormat="1" x14ac:dyDescent="0.25">
      <c r="B118" s="8"/>
      <c r="D118" s="9"/>
      <c r="I118" s="16"/>
      <c r="J118" s="17"/>
      <c r="K118" s="9"/>
      <c r="N118" s="9"/>
      <c r="Q118" s="38"/>
      <c r="R118" s="38"/>
    </row>
    <row r="119" spans="2:18" s="7" customFormat="1" x14ac:dyDescent="0.25">
      <c r="B119" s="8"/>
      <c r="D119" s="9"/>
      <c r="I119" s="16"/>
      <c r="J119" s="17"/>
      <c r="K119" s="9"/>
      <c r="N119" s="9"/>
      <c r="Q119" s="38"/>
      <c r="R119" s="38"/>
    </row>
    <row r="120" spans="2:18" s="7" customFormat="1" x14ac:dyDescent="0.25">
      <c r="B120" s="8"/>
      <c r="D120" s="9"/>
      <c r="I120" s="16"/>
      <c r="J120" s="17"/>
      <c r="K120" s="9"/>
      <c r="N120" s="9"/>
      <c r="Q120" s="38"/>
      <c r="R120" s="38"/>
    </row>
    <row r="121" spans="2:18" s="7" customFormat="1" x14ac:dyDescent="0.25">
      <c r="B121" s="8"/>
      <c r="D121" s="9"/>
      <c r="I121" s="16"/>
      <c r="J121" s="17"/>
      <c r="K121" s="9"/>
      <c r="N121" s="9"/>
      <c r="Q121" s="38"/>
      <c r="R121" s="38"/>
    </row>
    <row r="122" spans="2:18" s="7" customFormat="1" x14ac:dyDescent="0.25">
      <c r="B122" s="8"/>
      <c r="D122" s="9"/>
      <c r="I122" s="16"/>
      <c r="J122" s="17"/>
      <c r="K122" s="9"/>
      <c r="N122" s="9"/>
      <c r="Q122" s="38"/>
      <c r="R122" s="38"/>
    </row>
    <row r="123" spans="2:18" s="7" customFormat="1" x14ac:dyDescent="0.25">
      <c r="B123" s="8"/>
      <c r="D123" s="9"/>
      <c r="I123" s="16"/>
      <c r="J123" s="17"/>
      <c r="K123" s="9"/>
      <c r="N123" s="9"/>
      <c r="Q123" s="38"/>
      <c r="R123" s="38"/>
    </row>
    <row r="124" spans="2:18" s="7" customFormat="1" x14ac:dyDescent="0.25">
      <c r="B124" s="8"/>
      <c r="D124" s="9"/>
      <c r="I124" s="16"/>
      <c r="J124" s="17"/>
      <c r="K124" s="9"/>
      <c r="N124" s="9"/>
      <c r="Q124" s="38"/>
      <c r="R124" s="38"/>
    </row>
    <row r="125" spans="2:18" s="7" customFormat="1" x14ac:dyDescent="0.25">
      <c r="B125" s="8"/>
      <c r="D125" s="9"/>
      <c r="I125" s="16"/>
      <c r="J125" s="17"/>
      <c r="K125" s="9"/>
      <c r="N125" s="9"/>
      <c r="Q125" s="38"/>
      <c r="R125" s="38"/>
    </row>
    <row r="126" spans="2:18" s="7" customFormat="1" x14ac:dyDescent="0.25">
      <c r="B126" s="8"/>
      <c r="D126" s="9"/>
      <c r="I126" s="16"/>
      <c r="J126" s="17"/>
      <c r="K126" s="9"/>
      <c r="N126" s="9"/>
      <c r="Q126" s="38"/>
      <c r="R126" s="38"/>
    </row>
    <row r="127" spans="2:18" s="7" customFormat="1" x14ac:dyDescent="0.25">
      <c r="B127" s="8"/>
      <c r="D127" s="9"/>
      <c r="I127" s="16"/>
      <c r="J127" s="17"/>
      <c r="K127" s="9"/>
      <c r="N127" s="9"/>
      <c r="Q127" s="38"/>
      <c r="R127" s="38"/>
    </row>
    <row r="128" spans="2:18" s="7" customFormat="1" x14ac:dyDescent="0.25">
      <c r="B128" s="8"/>
      <c r="D128" s="9"/>
      <c r="I128" s="16"/>
      <c r="J128" s="17"/>
      <c r="K128" s="9"/>
      <c r="N128" s="9"/>
      <c r="Q128" s="38"/>
      <c r="R128" s="38"/>
    </row>
    <row r="129" spans="2:18" s="7" customFormat="1" x14ac:dyDescent="0.25">
      <c r="B129" s="8"/>
      <c r="D129" s="9"/>
      <c r="I129" s="16"/>
      <c r="J129" s="17"/>
      <c r="K129" s="9"/>
      <c r="N129" s="9"/>
      <c r="Q129" s="38"/>
      <c r="R129" s="38"/>
    </row>
    <row r="130" spans="2:18" s="7" customFormat="1" x14ac:dyDescent="0.25">
      <c r="B130" s="8"/>
      <c r="D130" s="9"/>
      <c r="I130" s="16"/>
      <c r="J130" s="17"/>
      <c r="K130" s="9"/>
      <c r="N130" s="9"/>
      <c r="Q130" s="38"/>
      <c r="R130" s="38"/>
    </row>
    <row r="131" spans="2:18" s="7" customFormat="1" x14ac:dyDescent="0.25">
      <c r="B131" s="8"/>
      <c r="D131" s="9"/>
      <c r="I131" s="16"/>
      <c r="J131" s="17"/>
      <c r="K131" s="9"/>
      <c r="N131" s="9"/>
      <c r="Q131" s="38"/>
      <c r="R131" s="38"/>
    </row>
    <row r="132" spans="2:18" s="7" customFormat="1" x14ac:dyDescent="0.25">
      <c r="B132" s="8"/>
      <c r="D132" s="9"/>
      <c r="I132" s="16"/>
      <c r="J132" s="17"/>
      <c r="K132" s="9"/>
      <c r="N132" s="9"/>
      <c r="Q132" s="38"/>
      <c r="R132" s="38"/>
    </row>
    <row r="133" spans="2:18" s="7" customFormat="1" x14ac:dyDescent="0.25">
      <c r="B133" s="8"/>
      <c r="D133" s="9"/>
      <c r="I133" s="16"/>
      <c r="J133" s="17"/>
      <c r="K133" s="9"/>
      <c r="N133" s="9"/>
      <c r="Q133" s="38"/>
      <c r="R133" s="38"/>
    </row>
    <row r="134" spans="2:18" s="7" customFormat="1" x14ac:dyDescent="0.25">
      <c r="B134" s="8"/>
      <c r="D134" s="9"/>
      <c r="I134" s="16"/>
      <c r="J134" s="17"/>
      <c r="K134" s="9"/>
      <c r="N134" s="9"/>
      <c r="Q134" s="38"/>
      <c r="R134" s="38"/>
    </row>
    <row r="135" spans="2:18" s="7" customFormat="1" x14ac:dyDescent="0.25">
      <c r="B135" s="8"/>
      <c r="D135" s="9"/>
      <c r="I135" s="16"/>
      <c r="J135" s="17"/>
      <c r="K135" s="9"/>
      <c r="N135" s="9"/>
      <c r="Q135" s="38"/>
      <c r="R135" s="38"/>
    </row>
    <row r="136" spans="2:18" s="7" customFormat="1" x14ac:dyDescent="0.25">
      <c r="B136" s="8"/>
      <c r="D136" s="9"/>
      <c r="I136" s="16"/>
      <c r="J136" s="17"/>
      <c r="K136" s="9"/>
      <c r="N136" s="9"/>
      <c r="Q136" s="38"/>
      <c r="R136" s="38"/>
    </row>
    <row r="137" spans="2:18" s="7" customFormat="1" x14ac:dyDescent="0.25">
      <c r="B137" s="8"/>
      <c r="D137" s="9"/>
      <c r="I137" s="16"/>
      <c r="J137" s="17"/>
      <c r="K137" s="9"/>
      <c r="N137" s="9"/>
      <c r="Q137" s="38"/>
      <c r="R137" s="38"/>
    </row>
    <row r="138" spans="2:18" s="7" customFormat="1" x14ac:dyDescent="0.25">
      <c r="B138" s="8"/>
      <c r="D138" s="9"/>
      <c r="I138" s="16"/>
      <c r="J138" s="17"/>
      <c r="K138" s="9"/>
      <c r="N138" s="9"/>
      <c r="Q138" s="38"/>
      <c r="R138" s="38"/>
    </row>
    <row r="139" spans="2:18" s="7" customFormat="1" x14ac:dyDescent="0.25">
      <c r="B139" s="8"/>
      <c r="D139" s="9"/>
      <c r="I139" s="16"/>
      <c r="J139" s="17"/>
      <c r="K139" s="9"/>
      <c r="N139" s="9"/>
      <c r="Q139" s="38"/>
      <c r="R139" s="38"/>
    </row>
    <row r="140" spans="2:18" s="7" customFormat="1" x14ac:dyDescent="0.25">
      <c r="B140" s="8"/>
      <c r="D140" s="9"/>
      <c r="I140" s="16"/>
      <c r="J140" s="17"/>
      <c r="K140" s="9"/>
      <c r="N140" s="9"/>
      <c r="Q140" s="38"/>
      <c r="R140" s="38"/>
    </row>
    <row r="141" spans="2:18" s="7" customFormat="1" x14ac:dyDescent="0.25">
      <c r="B141" s="8"/>
      <c r="D141" s="9"/>
      <c r="I141" s="16"/>
      <c r="J141" s="17"/>
      <c r="K141" s="9"/>
      <c r="N141" s="9"/>
      <c r="Q141" s="38"/>
      <c r="R141" s="38"/>
    </row>
    <row r="142" spans="2:18" s="7" customFormat="1" x14ac:dyDescent="0.25">
      <c r="B142" s="8"/>
      <c r="D142" s="9"/>
      <c r="I142" s="16"/>
      <c r="J142" s="17"/>
      <c r="K142" s="9"/>
      <c r="N142" s="9"/>
      <c r="Q142" s="38"/>
      <c r="R142" s="38"/>
    </row>
    <row r="143" spans="2:18" s="7" customFormat="1" x14ac:dyDescent="0.25">
      <c r="B143" s="8"/>
      <c r="D143" s="9"/>
      <c r="I143" s="16"/>
      <c r="J143" s="17"/>
      <c r="K143" s="9"/>
      <c r="N143" s="9"/>
      <c r="Q143" s="38"/>
      <c r="R143" s="38"/>
    </row>
    <row r="144" spans="2:18" s="7" customFormat="1" x14ac:dyDescent="0.25">
      <c r="B144" s="8"/>
      <c r="D144" s="9"/>
      <c r="I144" s="16"/>
      <c r="J144" s="17"/>
      <c r="K144" s="9"/>
      <c r="N144" s="9"/>
      <c r="Q144" s="38"/>
      <c r="R144" s="38"/>
    </row>
    <row r="145" spans="2:18" s="7" customFormat="1" x14ac:dyDescent="0.25">
      <c r="B145" s="8"/>
      <c r="D145" s="9"/>
      <c r="I145" s="16"/>
      <c r="J145" s="17"/>
      <c r="K145" s="9"/>
      <c r="N145" s="9"/>
      <c r="Q145" s="38"/>
      <c r="R145" s="38"/>
    </row>
    <row r="146" spans="2:18" s="7" customFormat="1" x14ac:dyDescent="0.25">
      <c r="B146" s="8"/>
      <c r="D146" s="9"/>
      <c r="I146" s="16"/>
      <c r="J146" s="17"/>
      <c r="K146" s="9"/>
      <c r="N146" s="9"/>
      <c r="Q146" s="38"/>
      <c r="R146" s="38"/>
    </row>
    <row r="147" spans="2:18" s="7" customFormat="1" x14ac:dyDescent="0.25">
      <c r="B147" s="8"/>
      <c r="D147" s="9"/>
      <c r="I147" s="16"/>
      <c r="J147" s="17"/>
      <c r="K147" s="9"/>
      <c r="N147" s="9"/>
      <c r="Q147" s="38"/>
      <c r="R147" s="38"/>
    </row>
    <row r="148" spans="2:18" s="7" customFormat="1" x14ac:dyDescent="0.25">
      <c r="B148" s="8"/>
      <c r="D148" s="9"/>
      <c r="I148" s="16"/>
      <c r="J148" s="17"/>
      <c r="K148" s="9"/>
      <c r="N148" s="9"/>
      <c r="Q148" s="38"/>
      <c r="R148" s="38"/>
    </row>
    <row r="149" spans="2:18" s="7" customFormat="1" x14ac:dyDescent="0.25">
      <c r="B149" s="8"/>
      <c r="D149" s="9"/>
      <c r="I149" s="16"/>
      <c r="J149" s="17"/>
      <c r="K149" s="9"/>
      <c r="N149" s="9"/>
      <c r="Q149" s="38"/>
      <c r="R149" s="38"/>
    </row>
    <row r="150" spans="2:18" s="7" customFormat="1" x14ac:dyDescent="0.25">
      <c r="B150" s="8"/>
      <c r="D150" s="9"/>
      <c r="I150" s="16"/>
      <c r="J150" s="17"/>
      <c r="K150" s="9"/>
      <c r="N150" s="9"/>
      <c r="Q150" s="38"/>
      <c r="R150" s="38"/>
    </row>
    <row r="151" spans="2:18" s="7" customFormat="1" x14ac:dyDescent="0.25">
      <c r="B151" s="8"/>
      <c r="D151" s="9"/>
      <c r="I151" s="16"/>
      <c r="J151" s="17"/>
      <c r="K151" s="9"/>
      <c r="N151" s="9"/>
      <c r="Q151" s="38"/>
      <c r="R151" s="38"/>
    </row>
    <row r="152" spans="2:18" s="7" customFormat="1" x14ac:dyDescent="0.25">
      <c r="B152" s="8"/>
      <c r="D152" s="9"/>
      <c r="I152" s="16"/>
      <c r="J152" s="17"/>
      <c r="K152" s="9"/>
      <c r="N152" s="9"/>
      <c r="Q152" s="38"/>
      <c r="R152" s="38"/>
    </row>
    <row r="153" spans="2:18" s="7" customFormat="1" x14ac:dyDescent="0.25">
      <c r="B153" s="8"/>
      <c r="D153" s="9"/>
      <c r="I153" s="16"/>
      <c r="J153" s="17"/>
      <c r="K153" s="9"/>
      <c r="N153" s="9"/>
      <c r="Q153" s="38"/>
      <c r="R153" s="38"/>
    </row>
    <row r="154" spans="2:18" s="7" customFormat="1" x14ac:dyDescent="0.25">
      <c r="B154" s="8"/>
      <c r="D154" s="9"/>
      <c r="I154" s="16"/>
      <c r="J154" s="17"/>
      <c r="K154" s="9"/>
      <c r="N154" s="9"/>
      <c r="Q154" s="38"/>
      <c r="R154" s="38"/>
    </row>
    <row r="155" spans="2:18" s="7" customFormat="1" x14ac:dyDescent="0.25">
      <c r="B155" s="8"/>
      <c r="D155" s="9"/>
      <c r="I155" s="16"/>
      <c r="J155" s="17"/>
      <c r="K155" s="9"/>
      <c r="N155" s="9"/>
      <c r="Q155" s="38"/>
      <c r="R155" s="38"/>
    </row>
    <row r="156" spans="2:18" s="7" customFormat="1" x14ac:dyDescent="0.25">
      <c r="B156" s="8"/>
      <c r="D156" s="9"/>
      <c r="I156" s="16"/>
      <c r="J156" s="17"/>
      <c r="K156" s="9"/>
      <c r="N156" s="9"/>
      <c r="Q156" s="38"/>
      <c r="R156" s="38"/>
    </row>
    <row r="157" spans="2:18" s="7" customFormat="1" x14ac:dyDescent="0.25">
      <c r="B157" s="8"/>
      <c r="D157" s="9"/>
      <c r="I157" s="16"/>
      <c r="J157" s="17"/>
      <c r="K157" s="9"/>
      <c r="N157" s="9"/>
      <c r="Q157" s="38"/>
      <c r="R157" s="38"/>
    </row>
    <row r="158" spans="2:18" s="7" customFormat="1" x14ac:dyDescent="0.25">
      <c r="B158" s="8"/>
      <c r="D158" s="9"/>
      <c r="I158" s="16"/>
      <c r="J158" s="17"/>
      <c r="K158" s="9"/>
      <c r="N158" s="9"/>
      <c r="Q158" s="38"/>
      <c r="R158" s="38"/>
    </row>
    <row r="159" spans="2:18" s="7" customFormat="1" x14ac:dyDescent="0.25">
      <c r="B159" s="8"/>
      <c r="D159" s="9"/>
      <c r="I159" s="16"/>
      <c r="J159" s="17"/>
      <c r="K159" s="9"/>
      <c r="N159" s="9"/>
      <c r="Q159" s="38"/>
      <c r="R159" s="38"/>
    </row>
    <row r="160" spans="2:18" s="7" customFormat="1" x14ac:dyDescent="0.25">
      <c r="B160" s="8"/>
      <c r="D160" s="9"/>
      <c r="I160" s="16"/>
      <c r="J160" s="17"/>
      <c r="K160" s="9"/>
      <c r="N160" s="9"/>
      <c r="Q160" s="38"/>
      <c r="R160" s="38"/>
    </row>
    <row r="161" spans="2:18" s="7" customFormat="1" x14ac:dyDescent="0.25">
      <c r="B161" s="8"/>
      <c r="D161" s="9"/>
      <c r="I161" s="16"/>
      <c r="J161" s="17"/>
      <c r="K161" s="9"/>
      <c r="N161" s="9"/>
      <c r="Q161" s="38"/>
      <c r="R161" s="38"/>
    </row>
    <row r="162" spans="2:18" s="7" customFormat="1" x14ac:dyDescent="0.25">
      <c r="B162" s="8"/>
      <c r="D162" s="9"/>
      <c r="I162" s="16"/>
      <c r="J162" s="17"/>
      <c r="K162" s="9"/>
      <c r="N162" s="9"/>
      <c r="Q162" s="38"/>
      <c r="R162" s="38"/>
    </row>
    <row r="163" spans="2:18" s="7" customFormat="1" x14ac:dyDescent="0.25">
      <c r="B163" s="8"/>
      <c r="D163" s="9"/>
      <c r="I163" s="16"/>
      <c r="J163" s="17"/>
      <c r="K163" s="9"/>
      <c r="N163" s="9"/>
      <c r="Q163" s="38"/>
      <c r="R163" s="38"/>
    </row>
    <row r="164" spans="2:18" s="7" customFormat="1" x14ac:dyDescent="0.25">
      <c r="B164" s="8"/>
      <c r="D164" s="9"/>
      <c r="I164" s="16"/>
      <c r="J164" s="17"/>
      <c r="K164" s="9"/>
      <c r="N164" s="9"/>
      <c r="Q164" s="38"/>
      <c r="R164" s="38"/>
    </row>
    <row r="165" spans="2:18" s="7" customFormat="1" x14ac:dyDescent="0.25">
      <c r="B165" s="8"/>
      <c r="D165" s="9"/>
      <c r="I165" s="16"/>
      <c r="J165" s="17"/>
      <c r="K165" s="9"/>
      <c r="N165" s="9"/>
      <c r="Q165" s="38"/>
      <c r="R165" s="38"/>
    </row>
    <row r="166" spans="2:18" s="7" customFormat="1" x14ac:dyDescent="0.25">
      <c r="B166" s="8"/>
      <c r="D166" s="9"/>
      <c r="I166" s="16"/>
      <c r="J166" s="17"/>
      <c r="K166" s="9"/>
      <c r="N166" s="9"/>
      <c r="Q166" s="38"/>
      <c r="R166" s="38"/>
    </row>
    <row r="167" spans="2:18" s="7" customFormat="1" x14ac:dyDescent="0.25">
      <c r="B167" s="8"/>
      <c r="D167" s="9"/>
      <c r="I167" s="16"/>
      <c r="J167" s="17"/>
      <c r="K167" s="9"/>
      <c r="N167" s="9"/>
      <c r="Q167" s="38"/>
      <c r="R167" s="38"/>
    </row>
    <row r="168" spans="2:18" s="7" customFormat="1" x14ac:dyDescent="0.25">
      <c r="B168" s="8"/>
      <c r="D168" s="9"/>
      <c r="I168" s="16"/>
      <c r="J168" s="17"/>
      <c r="K168" s="9"/>
      <c r="N168" s="9"/>
      <c r="Q168" s="38"/>
      <c r="R168" s="38"/>
    </row>
    <row r="169" spans="2:18" s="7" customFormat="1" x14ac:dyDescent="0.25">
      <c r="B169" s="8"/>
      <c r="D169" s="9"/>
      <c r="I169" s="16"/>
      <c r="J169" s="17"/>
      <c r="K169" s="9"/>
      <c r="N169" s="9"/>
      <c r="Q169" s="38"/>
      <c r="R169" s="38"/>
    </row>
    <row r="170" spans="2:18" s="7" customFormat="1" x14ac:dyDescent="0.25">
      <c r="B170" s="8"/>
      <c r="D170" s="9"/>
      <c r="I170" s="16"/>
      <c r="J170" s="17"/>
      <c r="K170" s="9"/>
      <c r="N170" s="9"/>
      <c r="Q170" s="38"/>
      <c r="R170" s="38"/>
    </row>
    <row r="171" spans="2:18" s="7" customFormat="1" x14ac:dyDescent="0.25">
      <c r="B171" s="8"/>
      <c r="D171" s="9"/>
      <c r="I171" s="16"/>
      <c r="J171" s="17"/>
      <c r="K171" s="9"/>
      <c r="N171" s="9"/>
      <c r="Q171" s="38"/>
      <c r="R171" s="38"/>
    </row>
    <row r="172" spans="2:18" s="7" customFormat="1" x14ac:dyDescent="0.25">
      <c r="B172" s="8"/>
      <c r="D172" s="9"/>
      <c r="I172" s="16"/>
      <c r="J172" s="17"/>
      <c r="K172" s="9"/>
      <c r="N172" s="9"/>
      <c r="Q172" s="38"/>
      <c r="R172" s="38"/>
    </row>
    <row r="173" spans="2:18" s="7" customFormat="1" x14ac:dyDescent="0.25">
      <c r="B173" s="8"/>
      <c r="D173" s="9"/>
      <c r="I173" s="16"/>
      <c r="J173" s="17"/>
      <c r="K173" s="9"/>
      <c r="N173" s="9"/>
      <c r="Q173" s="38"/>
      <c r="R173" s="38"/>
    </row>
    <row r="174" spans="2:18" s="7" customFormat="1" x14ac:dyDescent="0.25">
      <c r="B174" s="8"/>
      <c r="D174" s="9"/>
      <c r="I174" s="16"/>
      <c r="J174" s="17"/>
      <c r="K174" s="9"/>
      <c r="N174" s="9"/>
      <c r="Q174" s="38"/>
      <c r="R174" s="38"/>
    </row>
    <row r="175" spans="2:18" s="7" customFormat="1" x14ac:dyDescent="0.25">
      <c r="B175" s="8"/>
      <c r="D175" s="9"/>
      <c r="I175" s="16"/>
      <c r="J175" s="17"/>
      <c r="K175" s="9"/>
      <c r="N175" s="9"/>
      <c r="Q175" s="38"/>
      <c r="R175" s="38"/>
    </row>
    <row r="176" spans="2:18" s="7" customFormat="1" x14ac:dyDescent="0.25">
      <c r="B176" s="8"/>
      <c r="D176" s="9"/>
      <c r="I176" s="16"/>
      <c r="J176" s="17"/>
      <c r="K176" s="9"/>
      <c r="N176" s="9"/>
      <c r="Q176" s="38"/>
      <c r="R176" s="38"/>
    </row>
    <row r="177" spans="2:18" s="7" customFormat="1" x14ac:dyDescent="0.25">
      <c r="B177" s="8"/>
      <c r="D177" s="9"/>
      <c r="I177" s="16"/>
      <c r="J177" s="17"/>
      <c r="K177" s="9"/>
      <c r="N177" s="9"/>
      <c r="Q177" s="38"/>
      <c r="R177" s="38"/>
    </row>
    <row r="178" spans="2:18" s="7" customFormat="1" x14ac:dyDescent="0.25">
      <c r="B178" s="8"/>
      <c r="D178" s="9"/>
      <c r="I178" s="16"/>
      <c r="J178" s="17"/>
      <c r="K178" s="9"/>
      <c r="N178" s="9"/>
      <c r="Q178" s="38"/>
      <c r="R178" s="38"/>
    </row>
    <row r="179" spans="2:18" s="7" customFormat="1" x14ac:dyDescent="0.25">
      <c r="B179" s="8"/>
      <c r="D179" s="9"/>
      <c r="I179" s="16"/>
      <c r="J179" s="17"/>
      <c r="K179" s="9"/>
      <c r="N179" s="9"/>
      <c r="Q179" s="38"/>
      <c r="R179" s="38"/>
    </row>
    <row r="180" spans="2:18" s="7" customFormat="1" x14ac:dyDescent="0.25">
      <c r="B180" s="8"/>
      <c r="D180" s="9"/>
      <c r="I180" s="16"/>
      <c r="J180" s="17"/>
      <c r="K180" s="9"/>
      <c r="N180" s="9"/>
      <c r="Q180" s="38"/>
      <c r="R180" s="38"/>
    </row>
    <row r="181" spans="2:18" s="7" customFormat="1" x14ac:dyDescent="0.25">
      <c r="B181" s="8"/>
      <c r="D181" s="9"/>
      <c r="I181" s="16"/>
      <c r="J181" s="17"/>
      <c r="K181" s="9"/>
      <c r="N181" s="9"/>
      <c r="Q181" s="38"/>
      <c r="R181" s="38"/>
    </row>
    <row r="182" spans="2:18" s="7" customFormat="1" x14ac:dyDescent="0.25">
      <c r="B182" s="8"/>
      <c r="D182" s="9"/>
      <c r="I182" s="16"/>
      <c r="J182" s="17"/>
      <c r="K182" s="9"/>
      <c r="N182" s="9"/>
      <c r="Q182" s="38"/>
      <c r="R182" s="38"/>
    </row>
    <row r="183" spans="2:18" s="7" customFormat="1" x14ac:dyDescent="0.25">
      <c r="B183" s="8"/>
      <c r="D183" s="9"/>
      <c r="I183" s="16"/>
      <c r="J183" s="17"/>
      <c r="K183" s="9"/>
      <c r="N183" s="9"/>
      <c r="Q183" s="38"/>
      <c r="R183" s="38"/>
    </row>
    <row r="184" spans="2:18" s="7" customFormat="1" x14ac:dyDescent="0.25">
      <c r="B184" s="8"/>
      <c r="D184" s="9"/>
      <c r="I184" s="16"/>
      <c r="J184" s="17"/>
      <c r="K184" s="9"/>
      <c r="N184" s="9"/>
      <c r="Q184" s="38"/>
      <c r="R184" s="38"/>
    </row>
    <row r="185" spans="2:18" s="7" customFormat="1" x14ac:dyDescent="0.25">
      <c r="B185" s="8"/>
      <c r="D185" s="9"/>
      <c r="I185" s="16"/>
      <c r="J185" s="17"/>
      <c r="K185" s="9"/>
      <c r="N185" s="9"/>
      <c r="Q185" s="38"/>
      <c r="R185" s="38"/>
    </row>
    <row r="186" spans="2:18" s="7" customFormat="1" x14ac:dyDescent="0.25">
      <c r="B186" s="8"/>
      <c r="D186" s="9"/>
      <c r="I186" s="16"/>
      <c r="J186" s="17"/>
      <c r="K186" s="9"/>
      <c r="N186" s="9"/>
      <c r="Q186" s="38"/>
      <c r="R186" s="38"/>
    </row>
    <row r="187" spans="2:18" s="7" customFormat="1" x14ac:dyDescent="0.25">
      <c r="B187" s="8"/>
      <c r="D187" s="9"/>
      <c r="I187" s="16"/>
      <c r="J187" s="17"/>
      <c r="K187" s="9"/>
      <c r="N187" s="9"/>
      <c r="Q187" s="38"/>
      <c r="R187" s="38"/>
    </row>
    <row r="188" spans="2:18" s="7" customFormat="1" x14ac:dyDescent="0.25">
      <c r="B188" s="8"/>
      <c r="D188" s="9"/>
      <c r="I188" s="16"/>
      <c r="J188" s="17"/>
      <c r="K188" s="9"/>
      <c r="N188" s="9"/>
      <c r="Q188" s="38"/>
      <c r="R188" s="38"/>
    </row>
    <row r="189" spans="2:18" s="7" customFormat="1" x14ac:dyDescent="0.25">
      <c r="B189" s="8"/>
      <c r="D189" s="9"/>
      <c r="I189" s="16"/>
      <c r="J189" s="17"/>
      <c r="K189" s="9"/>
      <c r="N189" s="9"/>
      <c r="Q189" s="38"/>
      <c r="R189" s="38"/>
    </row>
    <row r="190" spans="2:18" s="7" customFormat="1" x14ac:dyDescent="0.25">
      <c r="B190" s="8"/>
      <c r="D190" s="9"/>
      <c r="I190" s="16"/>
      <c r="J190" s="17"/>
      <c r="K190" s="9"/>
      <c r="N190" s="9"/>
      <c r="Q190" s="38"/>
      <c r="R190" s="38"/>
    </row>
    <row r="191" spans="2:18" s="7" customFormat="1" x14ac:dyDescent="0.25">
      <c r="B191" s="8"/>
      <c r="D191" s="9"/>
      <c r="I191" s="16"/>
      <c r="J191" s="17"/>
      <c r="K191" s="9"/>
      <c r="N191" s="9"/>
      <c r="Q191" s="38"/>
      <c r="R191" s="38"/>
    </row>
    <row r="192" spans="2:18" s="7" customFormat="1" x14ac:dyDescent="0.25">
      <c r="B192" s="8"/>
      <c r="D192" s="9"/>
      <c r="I192" s="16"/>
      <c r="J192" s="17"/>
      <c r="K192" s="9"/>
      <c r="N192" s="9"/>
      <c r="Q192" s="38"/>
      <c r="R192" s="38"/>
    </row>
    <row r="193" spans="2:18" s="7" customFormat="1" x14ac:dyDescent="0.25">
      <c r="B193" s="8"/>
      <c r="D193" s="9"/>
      <c r="I193" s="16"/>
      <c r="J193" s="17"/>
      <c r="K193" s="9"/>
      <c r="N193" s="9"/>
      <c r="Q193" s="38"/>
      <c r="R193" s="38"/>
    </row>
    <row r="194" spans="2:18" s="7" customFormat="1" x14ac:dyDescent="0.25">
      <c r="B194" s="8"/>
      <c r="D194" s="9"/>
      <c r="I194" s="16"/>
      <c r="J194" s="17"/>
      <c r="K194" s="9"/>
      <c r="N194" s="9"/>
      <c r="Q194" s="38"/>
      <c r="R194" s="38"/>
    </row>
    <row r="195" spans="2:18" s="7" customFormat="1" x14ac:dyDescent="0.25">
      <c r="B195" s="8"/>
      <c r="D195" s="9"/>
      <c r="I195" s="16"/>
      <c r="J195" s="17"/>
      <c r="K195" s="9"/>
      <c r="N195" s="9"/>
      <c r="Q195" s="38"/>
      <c r="R195" s="38"/>
    </row>
    <row r="196" spans="2:18" s="7" customFormat="1" x14ac:dyDescent="0.25">
      <c r="B196" s="8"/>
      <c r="D196" s="9"/>
      <c r="I196" s="16"/>
      <c r="J196" s="17"/>
      <c r="K196" s="9"/>
      <c r="N196" s="9"/>
      <c r="Q196" s="38"/>
      <c r="R196" s="38"/>
    </row>
    <row r="197" spans="2:18" s="7" customFormat="1" x14ac:dyDescent="0.25">
      <c r="B197" s="8"/>
      <c r="D197" s="9"/>
      <c r="I197" s="16"/>
      <c r="J197" s="17"/>
      <c r="K197" s="9"/>
      <c r="N197" s="9"/>
      <c r="Q197" s="38"/>
      <c r="R197" s="38"/>
    </row>
    <row r="198" spans="2:18" s="7" customFormat="1" x14ac:dyDescent="0.25">
      <c r="B198" s="8"/>
      <c r="D198" s="9"/>
      <c r="I198" s="16"/>
      <c r="J198" s="17"/>
      <c r="K198" s="9"/>
      <c r="N198" s="9"/>
      <c r="Q198" s="38"/>
      <c r="R198" s="38"/>
    </row>
    <row r="199" spans="2:18" s="7" customFormat="1" x14ac:dyDescent="0.25">
      <c r="B199" s="8"/>
      <c r="D199" s="9"/>
      <c r="I199" s="16"/>
      <c r="J199" s="17"/>
      <c r="K199" s="9"/>
      <c r="N199" s="9"/>
      <c r="Q199" s="38"/>
      <c r="R199" s="38"/>
    </row>
    <row r="200" spans="2:18" s="7" customFormat="1" x14ac:dyDescent="0.25">
      <c r="B200" s="8"/>
      <c r="D200" s="9"/>
      <c r="I200" s="16"/>
      <c r="J200" s="17"/>
      <c r="K200" s="9"/>
      <c r="N200" s="9"/>
      <c r="Q200" s="38"/>
      <c r="R200" s="38"/>
    </row>
    <row r="201" spans="2:18" s="7" customFormat="1" x14ac:dyDescent="0.25">
      <c r="B201" s="8"/>
      <c r="D201" s="9"/>
      <c r="I201" s="16"/>
      <c r="J201" s="17"/>
      <c r="K201" s="9"/>
      <c r="N201" s="9"/>
      <c r="Q201" s="38"/>
      <c r="R201" s="38"/>
    </row>
    <row r="202" spans="2:18" s="7" customFormat="1" x14ac:dyDescent="0.25">
      <c r="B202" s="8"/>
      <c r="D202" s="9"/>
      <c r="I202" s="16"/>
      <c r="J202" s="17"/>
      <c r="K202" s="9"/>
      <c r="N202" s="9"/>
      <c r="Q202" s="38"/>
      <c r="R202" s="38"/>
    </row>
    <row r="203" spans="2:18" s="7" customFormat="1" x14ac:dyDescent="0.25">
      <c r="B203" s="8"/>
      <c r="D203" s="9"/>
      <c r="I203" s="16"/>
      <c r="J203" s="17"/>
      <c r="K203" s="9"/>
      <c r="N203" s="9"/>
      <c r="Q203" s="38"/>
      <c r="R203" s="38"/>
    </row>
    <row r="204" spans="2:18" s="7" customFormat="1" x14ac:dyDescent="0.25">
      <c r="B204" s="8"/>
      <c r="D204" s="9"/>
      <c r="I204" s="16"/>
      <c r="J204" s="17"/>
      <c r="K204" s="9"/>
      <c r="N204" s="9"/>
      <c r="Q204" s="38"/>
      <c r="R204" s="38"/>
    </row>
    <row r="205" spans="2:18" s="7" customFormat="1" x14ac:dyDescent="0.25">
      <c r="B205" s="8"/>
      <c r="D205" s="9"/>
      <c r="I205" s="16"/>
      <c r="J205" s="17"/>
      <c r="K205" s="9"/>
      <c r="N205" s="9"/>
      <c r="Q205" s="38"/>
      <c r="R205" s="38"/>
    </row>
    <row r="206" spans="2:18" s="7" customFormat="1" x14ac:dyDescent="0.25">
      <c r="B206" s="8"/>
      <c r="D206" s="9"/>
      <c r="I206" s="16"/>
      <c r="J206" s="17"/>
      <c r="K206" s="9"/>
      <c r="N206" s="9"/>
      <c r="Q206" s="38"/>
      <c r="R206" s="38"/>
    </row>
    <row r="207" spans="2:18" s="7" customFormat="1" x14ac:dyDescent="0.25">
      <c r="B207" s="8"/>
      <c r="D207" s="9"/>
      <c r="I207" s="16"/>
      <c r="J207" s="17"/>
      <c r="K207" s="9"/>
      <c r="N207" s="9"/>
      <c r="Q207" s="38"/>
      <c r="R207" s="38"/>
    </row>
    <row r="208" spans="2:18" s="7" customFormat="1" x14ac:dyDescent="0.25">
      <c r="B208" s="8"/>
      <c r="D208" s="9"/>
      <c r="I208" s="16"/>
      <c r="J208" s="17"/>
      <c r="K208" s="9"/>
      <c r="N208" s="9"/>
      <c r="Q208" s="38"/>
      <c r="R208" s="38"/>
    </row>
    <row r="209" spans="2:18" s="7" customFormat="1" x14ac:dyDescent="0.25">
      <c r="B209" s="8"/>
      <c r="D209" s="9"/>
      <c r="I209" s="16"/>
      <c r="J209" s="17"/>
      <c r="K209" s="9"/>
      <c r="N209" s="9"/>
      <c r="Q209" s="38"/>
      <c r="R209" s="38"/>
    </row>
    <row r="210" spans="2:18" s="7" customFormat="1" x14ac:dyDescent="0.25">
      <c r="B210" s="8"/>
      <c r="D210" s="9"/>
      <c r="I210" s="16"/>
      <c r="J210" s="17"/>
      <c r="K210" s="9"/>
      <c r="N210" s="9"/>
      <c r="Q210" s="38"/>
      <c r="R210" s="38"/>
    </row>
    <row r="211" spans="2:18" s="7" customFormat="1" x14ac:dyDescent="0.25">
      <c r="B211" s="8"/>
      <c r="D211" s="9"/>
      <c r="I211" s="16"/>
      <c r="J211" s="17"/>
      <c r="K211" s="9"/>
      <c r="N211" s="9"/>
      <c r="Q211" s="38"/>
      <c r="R211" s="38"/>
    </row>
    <row r="212" spans="2:18" s="7" customFormat="1" x14ac:dyDescent="0.25">
      <c r="B212" s="8"/>
      <c r="D212" s="9"/>
      <c r="I212" s="16"/>
      <c r="J212" s="17"/>
      <c r="K212" s="9"/>
      <c r="N212" s="9"/>
      <c r="Q212" s="38"/>
      <c r="R212" s="38"/>
    </row>
    <row r="213" spans="2:18" s="7" customFormat="1" x14ac:dyDescent="0.25">
      <c r="B213" s="8"/>
      <c r="D213" s="9"/>
      <c r="I213" s="16"/>
      <c r="J213" s="17"/>
      <c r="K213" s="9"/>
      <c r="N213" s="9"/>
      <c r="Q213" s="38"/>
      <c r="R213" s="38"/>
    </row>
    <row r="214" spans="2:18" s="7" customFormat="1" x14ac:dyDescent="0.25">
      <c r="B214" s="8"/>
      <c r="D214" s="9"/>
      <c r="I214" s="16"/>
      <c r="J214" s="17"/>
      <c r="K214" s="9"/>
      <c r="N214" s="9"/>
      <c r="Q214" s="38"/>
      <c r="R214" s="38"/>
    </row>
    <row r="215" spans="2:18" s="7" customFormat="1" x14ac:dyDescent="0.25">
      <c r="B215" s="8"/>
      <c r="D215" s="9"/>
      <c r="I215" s="16"/>
      <c r="J215" s="17"/>
      <c r="K215" s="9"/>
      <c r="N215" s="9"/>
      <c r="Q215" s="38"/>
      <c r="R215" s="38"/>
    </row>
    <row r="216" spans="2:18" s="7" customFormat="1" x14ac:dyDescent="0.25">
      <c r="B216" s="8"/>
      <c r="D216" s="9"/>
      <c r="I216" s="16"/>
      <c r="J216" s="17"/>
      <c r="K216" s="9"/>
      <c r="N216" s="9"/>
      <c r="Q216" s="38"/>
      <c r="R216" s="38"/>
    </row>
    <row r="217" spans="2:18" s="7" customFormat="1" x14ac:dyDescent="0.25">
      <c r="B217" s="8"/>
      <c r="D217" s="9"/>
      <c r="I217" s="16"/>
      <c r="J217" s="17"/>
      <c r="K217" s="9"/>
      <c r="N217" s="9"/>
      <c r="Q217" s="38"/>
      <c r="R217" s="38"/>
    </row>
    <row r="218" spans="2:18" s="7" customFormat="1" x14ac:dyDescent="0.25">
      <c r="B218" s="8"/>
      <c r="D218" s="9"/>
      <c r="I218" s="16"/>
      <c r="J218" s="17"/>
      <c r="K218" s="9"/>
      <c r="N218" s="9"/>
      <c r="Q218" s="38"/>
      <c r="R218" s="38"/>
    </row>
    <row r="219" spans="2:18" s="7" customFormat="1" x14ac:dyDescent="0.25">
      <c r="B219" s="8"/>
      <c r="D219" s="9"/>
      <c r="I219" s="16"/>
      <c r="J219" s="17"/>
      <c r="K219" s="9"/>
      <c r="N219" s="9"/>
      <c r="Q219" s="38"/>
      <c r="R219" s="38"/>
    </row>
    <row r="220" spans="2:18" s="7" customFormat="1" x14ac:dyDescent="0.25">
      <c r="B220" s="8"/>
      <c r="D220" s="9"/>
      <c r="I220" s="16"/>
      <c r="J220" s="17"/>
      <c r="K220" s="9"/>
      <c r="N220" s="9"/>
      <c r="Q220" s="38"/>
      <c r="R220" s="38"/>
    </row>
    <row r="221" spans="2:18" s="7" customFormat="1" x14ac:dyDescent="0.25">
      <c r="B221" s="8"/>
      <c r="D221" s="9"/>
      <c r="I221" s="16"/>
      <c r="J221" s="17"/>
      <c r="K221" s="9"/>
      <c r="N221" s="9"/>
      <c r="Q221" s="38"/>
      <c r="R221" s="38"/>
    </row>
    <row r="222" spans="2:18" s="7" customFormat="1" x14ac:dyDescent="0.25">
      <c r="B222" s="8"/>
      <c r="D222" s="9"/>
      <c r="I222" s="16"/>
      <c r="J222" s="17"/>
      <c r="K222" s="9"/>
      <c r="N222" s="9"/>
      <c r="Q222" s="38"/>
      <c r="R222" s="38"/>
    </row>
    <row r="223" spans="2:18" s="7" customFormat="1" x14ac:dyDescent="0.25">
      <c r="B223" s="8"/>
      <c r="D223" s="9"/>
      <c r="I223" s="16"/>
      <c r="J223" s="17"/>
      <c r="K223" s="9"/>
      <c r="N223" s="9"/>
      <c r="Q223" s="38"/>
      <c r="R223" s="38"/>
    </row>
    <row r="224" spans="2:18" s="7" customFormat="1" x14ac:dyDescent="0.25">
      <c r="B224" s="8"/>
      <c r="D224" s="9"/>
      <c r="I224" s="16"/>
      <c r="J224" s="17"/>
      <c r="K224" s="9"/>
      <c r="N224" s="9"/>
      <c r="Q224" s="38"/>
      <c r="R224" s="38"/>
    </row>
    <row r="225" spans="2:18" s="7" customFormat="1" x14ac:dyDescent="0.25">
      <c r="B225" s="8"/>
      <c r="D225" s="9"/>
      <c r="I225" s="16"/>
      <c r="J225" s="17"/>
      <c r="K225" s="9"/>
      <c r="N225" s="9"/>
      <c r="Q225" s="38"/>
      <c r="R225" s="38"/>
    </row>
    <row r="226" spans="2:18" s="7" customFormat="1" x14ac:dyDescent="0.25">
      <c r="B226" s="8"/>
      <c r="D226" s="9"/>
      <c r="I226" s="16"/>
      <c r="J226" s="17"/>
      <c r="K226" s="9"/>
      <c r="N226" s="9"/>
      <c r="Q226" s="38"/>
      <c r="R226" s="38"/>
    </row>
    <row r="227" spans="2:18" s="7" customFormat="1" x14ac:dyDescent="0.25">
      <c r="B227" s="8"/>
      <c r="D227" s="9"/>
      <c r="I227" s="16"/>
      <c r="J227" s="17"/>
      <c r="K227" s="9"/>
      <c r="N227" s="9"/>
      <c r="Q227" s="38"/>
      <c r="R227" s="38"/>
    </row>
    <row r="228" spans="2:18" s="7" customFormat="1" x14ac:dyDescent="0.25">
      <c r="B228" s="8"/>
      <c r="D228" s="9"/>
      <c r="I228" s="16"/>
      <c r="J228" s="17"/>
      <c r="K228" s="9"/>
      <c r="N228" s="9"/>
      <c r="Q228" s="38"/>
      <c r="R228" s="38"/>
    </row>
    <row r="229" spans="2:18" s="7" customFormat="1" x14ac:dyDescent="0.25">
      <c r="B229" s="8"/>
      <c r="D229" s="9"/>
      <c r="I229" s="16"/>
      <c r="J229" s="17"/>
      <c r="K229" s="9"/>
      <c r="N229" s="9"/>
      <c r="Q229" s="38"/>
      <c r="R229" s="38"/>
    </row>
    <row r="230" spans="2:18" s="7" customFormat="1" x14ac:dyDescent="0.25">
      <c r="B230" s="8"/>
      <c r="D230" s="9"/>
      <c r="I230" s="16"/>
      <c r="J230" s="17"/>
      <c r="K230" s="9"/>
      <c r="N230" s="9"/>
      <c r="Q230" s="38"/>
      <c r="R230" s="38"/>
    </row>
    <row r="231" spans="2:18" s="7" customFormat="1" x14ac:dyDescent="0.25">
      <c r="B231" s="8"/>
      <c r="D231" s="9"/>
      <c r="I231" s="16"/>
      <c r="J231" s="17"/>
      <c r="K231" s="9"/>
      <c r="N231" s="9"/>
      <c r="Q231" s="38"/>
      <c r="R231" s="38"/>
    </row>
    <row r="232" spans="2:18" s="7" customFormat="1" x14ac:dyDescent="0.25">
      <c r="B232" s="8"/>
      <c r="D232" s="9"/>
      <c r="I232" s="16"/>
      <c r="J232" s="17"/>
      <c r="K232" s="9"/>
      <c r="N232" s="9"/>
      <c r="Q232" s="38"/>
      <c r="R232" s="38"/>
    </row>
    <row r="233" spans="2:18" s="7" customFormat="1" x14ac:dyDescent="0.25">
      <c r="B233" s="8"/>
      <c r="D233" s="9"/>
      <c r="I233" s="16"/>
      <c r="J233" s="17"/>
      <c r="K233" s="9"/>
      <c r="N233" s="9"/>
      <c r="Q233" s="38"/>
      <c r="R233" s="38"/>
    </row>
    <row r="234" spans="2:18" s="7" customFormat="1" x14ac:dyDescent="0.25">
      <c r="B234" s="8"/>
      <c r="D234" s="9"/>
      <c r="I234" s="16"/>
      <c r="J234" s="17"/>
      <c r="K234" s="9"/>
      <c r="N234" s="9"/>
      <c r="Q234" s="38"/>
      <c r="R234" s="38"/>
    </row>
    <row r="235" spans="2:18" s="7" customFormat="1" x14ac:dyDescent="0.25">
      <c r="B235" s="8"/>
      <c r="D235" s="9"/>
      <c r="I235" s="16"/>
      <c r="J235" s="17"/>
      <c r="K235" s="9"/>
      <c r="N235" s="9"/>
      <c r="Q235" s="38"/>
      <c r="R235" s="38"/>
    </row>
    <row r="236" spans="2:18" s="7" customFormat="1" x14ac:dyDescent="0.25">
      <c r="B236" s="8"/>
      <c r="D236" s="9"/>
      <c r="I236" s="16"/>
      <c r="J236" s="17"/>
      <c r="K236" s="9"/>
      <c r="N236" s="9"/>
      <c r="Q236" s="38"/>
      <c r="R236" s="38"/>
    </row>
    <row r="237" spans="2:18" s="7" customFormat="1" x14ac:dyDescent="0.25">
      <c r="B237" s="8"/>
      <c r="D237" s="9"/>
      <c r="I237" s="16"/>
      <c r="J237" s="17"/>
      <c r="K237" s="9"/>
      <c r="N237" s="9"/>
      <c r="Q237" s="38"/>
      <c r="R237" s="38"/>
    </row>
    <row r="238" spans="2:18" s="7" customFormat="1" x14ac:dyDescent="0.25">
      <c r="B238" s="8"/>
      <c r="D238" s="9"/>
      <c r="I238" s="16"/>
      <c r="J238" s="17"/>
      <c r="K238" s="9"/>
      <c r="N238" s="9"/>
      <c r="Q238" s="38"/>
      <c r="R238" s="38"/>
    </row>
    <row r="239" spans="2:18" s="7" customFormat="1" x14ac:dyDescent="0.25">
      <c r="B239" s="8"/>
      <c r="D239" s="9"/>
      <c r="I239" s="16"/>
      <c r="J239" s="17"/>
      <c r="K239" s="9"/>
      <c r="N239" s="9"/>
      <c r="Q239" s="38"/>
      <c r="R239" s="38"/>
    </row>
  </sheetData>
  <mergeCells count="6">
    <mergeCell ref="I48:I62"/>
    <mergeCell ref="I2:I3"/>
    <mergeCell ref="J2:J3"/>
    <mergeCell ref="I4:I17"/>
    <mergeCell ref="I18:I32"/>
    <mergeCell ref="I33:I4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MAP_flat</vt:lpstr>
      <vt:lpstr>Summary_k</vt:lpstr>
      <vt:lpstr>Data_L</vt:lpstr>
      <vt:lpstr>Data_H</vt:lpstr>
      <vt:lpstr>Base_D1_L</vt:lpstr>
      <vt:lpstr>Base_D1_H</vt:lpstr>
      <vt:lpstr>2030_D1_L</vt:lpstr>
      <vt:lpstr>2030_D1_H</vt:lpstr>
      <vt:lpstr>Base_D2_L</vt:lpstr>
      <vt:lpstr>Base_D2_H</vt:lpstr>
      <vt:lpstr>2030_D2_L</vt:lpstr>
      <vt:lpstr>2030_D2_H</vt:lpstr>
      <vt:lpstr>Base_D3_L</vt:lpstr>
      <vt:lpstr>Base_D3_H</vt:lpstr>
      <vt:lpstr>2030_D3_L</vt:lpstr>
      <vt:lpstr>2030_D3_H</vt:lpstr>
      <vt:lpstr>Base_D4_L</vt:lpstr>
      <vt:lpstr>Base_D4_H</vt:lpstr>
      <vt:lpstr>2030_D4_L</vt:lpstr>
      <vt:lpstr>2030_D4_H</vt:lpstr>
      <vt:lpstr>Summary_k!Print_Area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Burchett</dc:creator>
  <cp:lastModifiedBy>Stephen Burchett</cp:lastModifiedBy>
  <cp:lastPrinted>2018-11-04T00:55:33Z</cp:lastPrinted>
  <dcterms:created xsi:type="dcterms:W3CDTF">2017-12-28T12:56:45Z</dcterms:created>
  <dcterms:modified xsi:type="dcterms:W3CDTF">2018-11-29T15:23:51Z</dcterms:modified>
</cp:coreProperties>
</file>