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Ex11.xml" ContentType="application/vnd.ms-office.chartex+xml"/>
  <Override PartName="/xl/charts/style11.xml" ContentType="application/vnd.ms-office.chartstyle+xml"/>
  <Override PartName="/xl/charts/colors11.xml" ContentType="application/vnd.ms-office.chartcolorstyle+xml"/>
  <Override PartName="/xl/charts/chartEx12.xml" ContentType="application/vnd.ms-office.chartex+xml"/>
  <Override PartName="/xl/charts/style12.xml" ContentType="application/vnd.ms-office.chartstyle+xml"/>
  <Override PartName="/xl/charts/colors12.xml" ContentType="application/vnd.ms-office.chartcolorstyle+xml"/>
  <Override PartName="/xl/charts/chartEx13.xml" ContentType="application/vnd.ms-office.chartex+xml"/>
  <Override PartName="/xl/charts/style13.xml" ContentType="application/vnd.ms-office.chartstyle+xml"/>
  <Override PartName="/xl/charts/colors13.xml" ContentType="application/vnd.ms-office.chartcolorstyle+xml"/>
  <Override PartName="/xl/charts/chartEx14.xml" ContentType="application/vnd.ms-office.chartex+xml"/>
  <Override PartName="/xl/charts/style14.xml" ContentType="application/vnd.ms-office.chartstyle+xml"/>
  <Override PartName="/xl/charts/colors14.xml" ContentType="application/vnd.ms-office.chartcolorstyle+xml"/>
  <Override PartName="/xl/charts/chartEx15.xml" ContentType="application/vnd.ms-office.chartex+xml"/>
  <Override PartName="/xl/charts/style15.xml" ContentType="application/vnd.ms-office.chartstyle+xml"/>
  <Override PartName="/xl/charts/colors15.xml" ContentType="application/vnd.ms-office.chartcolorstyle+xml"/>
  <Override PartName="/xl/charts/chartEx16.xml" ContentType="application/vnd.ms-office.chartex+xml"/>
  <Override PartName="/xl/charts/style16.xml" ContentType="application/vnd.ms-office.chartstyle+xml"/>
  <Override PartName="/xl/charts/colors16.xml" ContentType="application/vnd.ms-office.chartcolorstyle+xml"/>
  <Override PartName="/xl/drawings/drawing3.xml" ContentType="application/vnd.openxmlformats-officedocument.drawing+xml"/>
  <Override PartName="/xl/charts/chart1.xml" ContentType="application/vnd.openxmlformats-officedocument.drawingml.chart+xml"/>
  <Override PartName="/xl/charts/style17.xml" ContentType="application/vnd.ms-office.chartstyle+xml"/>
  <Override PartName="/xl/charts/colors17.xml" ContentType="application/vnd.ms-office.chartcolorstyle+xml"/>
  <Override PartName="/xl/charts/chart2.xml" ContentType="application/vnd.openxmlformats-officedocument.drawingml.chart+xml"/>
  <Override PartName="/xl/charts/style18.xml" ContentType="application/vnd.ms-office.chartstyle+xml"/>
  <Override PartName="/xl/charts/colors18.xml" ContentType="application/vnd.ms-office.chartcolorstyle+xml"/>
  <Override PartName="/xl/charts/chart3.xml" ContentType="application/vnd.openxmlformats-officedocument.drawingml.chart+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drawings/drawing4.xml" ContentType="application/vnd.openxmlformats-officedocument.drawing+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EERL\EPA_AMPD\"/>
    </mc:Choice>
  </mc:AlternateContent>
  <xr:revisionPtr revIDLastSave="0" documentId="13_ncr:1_{A810F83B-F1D0-4B10-B2BB-E9F58058427B}" xr6:coauthVersionLast="45" xr6:coauthVersionMax="45" xr10:uidLastSave="{00000000-0000-0000-0000-000000000000}"/>
  <bookViews>
    <workbookView xWindow="-120" yWindow="-120" windowWidth="29040" windowHeight="15840" tabRatio="612" xr2:uid="{00000000-000D-0000-FFFF-FFFF00000000}"/>
  </bookViews>
  <sheets>
    <sheet name="emission_2019" sheetId="1" r:id="rId1"/>
    <sheet name="RGGI and NYCA combined" sheetId="2" r:id="rId2"/>
    <sheet name="Grouped by unit type" sheetId="5" r:id="rId3"/>
    <sheet name="Grouped by unit type and zone" sheetId="6" r:id="rId4"/>
    <sheet name="Sheet1" sheetId="7" r:id="rId5"/>
  </sheets>
  <definedNames>
    <definedName name="_xlnm._FilterDatabase" localSheetId="0" hidden="1">emission_2019!$A$1:$AL$203</definedName>
    <definedName name="_xlnm._FilterDatabase" localSheetId="2" hidden="1">'Grouped by unit type'!$A$1:$Y$184</definedName>
    <definedName name="_xlnm._FilterDatabase" localSheetId="3" hidden="1">'Grouped by unit type and zone'!$A$1:$U$184</definedName>
    <definedName name="_xlnm._FilterDatabase" localSheetId="1" hidden="1">'RGGI and NYCA combined'!$L$1:$AW$203</definedName>
    <definedName name="_xlchart.v1.0" hidden="1">emission_2019!$AC$2:$AC$203</definedName>
    <definedName name="_xlchart.v1.1" hidden="1">emission_2019!$K$2:$K$203</definedName>
    <definedName name="_xlchart.v1.10" hidden="1">emission_2019!$AD$2:$AD$203</definedName>
    <definedName name="_xlchart.v1.11" hidden="1">emission_2019!$K$2:$K$203</definedName>
    <definedName name="_xlchart.v1.12" hidden="1">emission_2019!$AC$2:$AC$203</definedName>
    <definedName name="_xlchart.v1.13" hidden="1">emission_2019!$AL$2:$AL$203</definedName>
    <definedName name="_xlchart.v1.14" hidden="1">emission_2019!$AD$2:$AD$203</definedName>
    <definedName name="_xlchart.v1.15" hidden="1">emission_2019!$AL$2:$AL$203</definedName>
    <definedName name="_xlchart.v1.16" hidden="1">'RGGI and NYCA combined'!$AB$2:$AB$203</definedName>
    <definedName name="_xlchart.v1.17" hidden="1">'RGGI and NYCA combined'!$AN$2:$AN$203</definedName>
    <definedName name="_xlchart.v1.18" hidden="1">'RGGI and NYCA combined'!$AN$2:$AN$203</definedName>
    <definedName name="_xlchart.v1.19" hidden="1">'RGGI and NYCA combined'!$T$2:$T$203</definedName>
    <definedName name="_xlchart.v1.2" hidden="1">emission_2019!$AC$2:$AC$203</definedName>
    <definedName name="_xlchart.v1.20" hidden="1">'RGGI and NYCA combined'!$AO$2:$AO$203</definedName>
    <definedName name="_xlchart.v1.21" hidden="1">'RGGI and NYCA combined'!$T$2:$T$203</definedName>
    <definedName name="_xlchart.v1.22" hidden="1">'RGGI and NYCA combined'!$AO$2:$AO$203</definedName>
    <definedName name="_xlchart.v1.23" hidden="1">'RGGI and NYCA combined'!$V$2:$V$203</definedName>
    <definedName name="_xlchart.v1.24" hidden="1">'RGGI and NYCA combined'!$AN$2:$AN$203</definedName>
    <definedName name="_xlchart.v1.25" hidden="1">'RGGI and NYCA combined'!$AW$2:$AW$203</definedName>
    <definedName name="_xlchart.v1.26" hidden="1">'RGGI and NYCA combined'!$AN$2:$AN$203</definedName>
    <definedName name="_xlchart.v1.27" hidden="1">'RGGI and NYCA combined'!$V$2:$V$203</definedName>
    <definedName name="_xlchart.v1.28" hidden="1">'RGGI and NYCA combined'!$AB$2:$AB$203</definedName>
    <definedName name="_xlchart.v1.29" hidden="1">'RGGI and NYCA combined'!$AO$2:$AO$203</definedName>
    <definedName name="_xlchart.v1.3" hidden="1">emission_2019!$Q$2:$Q$203</definedName>
    <definedName name="_xlchart.v1.30" hidden="1">'RGGI and NYCA combined'!$AO$2:$AO$203</definedName>
    <definedName name="_xlchart.v1.31" hidden="1">'RGGI and NYCA combined'!$AW$2:$AW$203</definedName>
    <definedName name="_xlchart.v1.32" hidden="1">'Grouped by unit type and zone'!$F$2:$F$184</definedName>
    <definedName name="_xlchart.v1.33" hidden="1">'Grouped by unit type and zone'!$K$2:$K$184</definedName>
    <definedName name="_xlchart.v1.34" hidden="1">'Grouped by unit type and zone'!$F$2:$F$184</definedName>
    <definedName name="_xlchart.v1.35" hidden="1">'Grouped by unit type and zone'!$P$2:$P$184</definedName>
    <definedName name="_xlchart.v1.36" hidden="1">'Grouped by unit type and zone'!$H$2:$H$184</definedName>
    <definedName name="_xlchart.v1.37" hidden="1">'Grouped by unit type and zone'!$P$2:$P$184</definedName>
    <definedName name="_xlchart.v1.38" hidden="1">'Grouped by unit type and zone'!$H$2:$H$184</definedName>
    <definedName name="_xlchart.v1.39" hidden="1">'Grouped by unit type and zone'!$Q$2:$Q$184</definedName>
    <definedName name="_xlchart.v1.4" hidden="1">emission_2019!$AD$2:$AD$203</definedName>
    <definedName name="_xlchart.v1.40" hidden="1">'Grouped by unit type and zone'!$I$2:$I$184</definedName>
    <definedName name="_xlchart.v1.41" hidden="1">'Grouped by unit type and zone'!$K$2:$K$184</definedName>
    <definedName name="_xlchart.v1.42" hidden="1">'Grouped by unit type and zone'!$F$2:$F$184</definedName>
    <definedName name="_xlchart.v1.43" hidden="1">'Grouped by unit type and zone'!$Q$2:$Q$184</definedName>
    <definedName name="_xlchart.v1.44" hidden="1">'Grouped by unit type and zone'!$I$2:$I$184</definedName>
    <definedName name="_xlchart.v1.45" hidden="1">'Grouped by unit type and zone'!$Q$2:$Q$184</definedName>
    <definedName name="_xlchart.v1.46" hidden="1">'Grouped by unit type and zone'!$I$2:$I$184</definedName>
    <definedName name="_xlchart.v1.47" hidden="1">'Grouped by unit type and zone'!$P$2:$P$184</definedName>
    <definedName name="_xlchart.v1.48" hidden="1">'Grouped by unit type and zone'!$H$2:$H$184</definedName>
    <definedName name="_xlchart.v1.49" hidden="1">'Grouped by unit type and zone'!$K$2:$K$184</definedName>
    <definedName name="_xlchart.v1.5" hidden="1">emission_2019!$Q$2:$Q$203</definedName>
    <definedName name="_xlchart.v1.50" hidden="1">'Grouped by unit type and zone'!$F$2:$F$184</definedName>
    <definedName name="_xlchart.v1.51" hidden="1">'Grouped by unit type and zone'!$P$2:$P$184</definedName>
    <definedName name="_xlchart.v1.52" hidden="1">'Grouped by unit type and zone'!$I$2:$I$184</definedName>
    <definedName name="_xlchart.v1.53" hidden="1">'Grouped by unit type and zone'!$P$2:$P$184</definedName>
    <definedName name="_xlchart.v1.54" hidden="1">'Grouped by unit type and zone'!$H$2:$H$184</definedName>
    <definedName name="_xlchart.v1.55" hidden="1">'Grouped by unit type and zone'!$P$2:$P$184</definedName>
    <definedName name="_xlchart.v1.56" hidden="1">'Grouped by unit type and zone'!$F$2:$F$184</definedName>
    <definedName name="_xlchart.v1.57" hidden="1">'Grouped by unit type and zone'!$P$2:$P$184</definedName>
    <definedName name="_xlchart.v1.58" hidden="1">'Grouped by unit type and zone'!$I$2:$I$184</definedName>
    <definedName name="_xlchart.v1.59" hidden="1">'Grouped by unit type and zone'!$P$2:$P$184</definedName>
    <definedName name="_xlchart.v1.6" hidden="1">emission_2019!$AC$2:$AC$203</definedName>
    <definedName name="_xlchart.v1.60" hidden="1">'Grouped by unit type and zone'!$F$2:$F$184</definedName>
    <definedName name="_xlchart.v1.61" hidden="1">'Grouped by unit type and zone'!$P$2:$P$184</definedName>
    <definedName name="_xlchart.v1.7" hidden="1">emission_2019!$I$2:$I$203</definedName>
    <definedName name="_xlchart.v1.8" hidden="1">emission_2019!$AD$2:$AD$203</definedName>
    <definedName name="_xlchart.v1.9" hidden="1">emission_2019!$I$2:$I$203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24" i="6" l="1"/>
  <c r="AI53" i="6" l="1"/>
  <c r="AF53" i="6"/>
  <c r="AG48" i="6"/>
  <c r="AD51" i="6"/>
  <c r="AC51" i="6"/>
  <c r="AB51" i="6"/>
  <c r="AA51" i="6"/>
  <c r="AD50" i="6"/>
  <c r="AC50" i="6"/>
  <c r="AB50" i="6"/>
  <c r="AA50" i="6"/>
  <c r="AD49" i="6"/>
  <c r="AC49" i="6"/>
  <c r="AB49" i="6"/>
  <c r="AA49" i="6"/>
  <c r="AC48" i="6"/>
  <c r="AB48" i="6"/>
  <c r="AA48" i="6"/>
  <c r="AD47" i="6"/>
  <c r="AC47" i="6"/>
  <c r="AB47" i="6"/>
  <c r="AA47" i="6"/>
  <c r="AD46" i="6"/>
  <c r="AC46" i="6"/>
  <c r="AB46" i="6"/>
  <c r="AA46" i="6"/>
  <c r="AC45" i="6"/>
  <c r="AB45" i="6"/>
  <c r="AA45" i="6"/>
  <c r="AD44" i="6"/>
  <c r="AC44" i="6"/>
  <c r="AB44" i="6"/>
  <c r="AA44" i="6"/>
  <c r="AI29" i="6"/>
  <c r="AI31" i="6"/>
  <c r="AI32" i="6"/>
  <c r="AI33" i="6"/>
  <c r="AI34" i="6"/>
  <c r="AI35" i="6"/>
  <c r="AI37" i="6"/>
  <c r="AI38" i="6"/>
  <c r="AI39" i="6"/>
  <c r="AI28" i="6"/>
  <c r="AH29" i="6"/>
  <c r="AH30" i="6"/>
  <c r="AH31" i="6"/>
  <c r="AH32" i="6"/>
  <c r="AH33" i="6"/>
  <c r="AH34" i="6"/>
  <c r="AH35" i="6"/>
  <c r="AH36" i="6"/>
  <c r="AH37" i="6"/>
  <c r="AH38" i="6"/>
  <c r="AH39" i="6"/>
  <c r="AH28" i="6"/>
  <c r="AG29" i="6"/>
  <c r="AG30" i="6"/>
  <c r="AG31" i="6"/>
  <c r="AG32" i="6"/>
  <c r="AG33" i="6"/>
  <c r="AG34" i="6"/>
  <c r="AG35" i="6"/>
  <c r="AG36" i="6"/>
  <c r="AG37" i="6"/>
  <c r="AG38" i="6"/>
  <c r="AG39" i="6"/>
  <c r="AG28" i="6"/>
  <c r="AF29" i="6"/>
  <c r="AF30" i="6"/>
  <c r="AF31" i="6"/>
  <c r="AF32" i="6"/>
  <c r="AF33" i="6"/>
  <c r="AF34" i="6"/>
  <c r="AF35" i="6"/>
  <c r="AF36" i="6"/>
  <c r="AF37" i="6"/>
  <c r="AF38" i="6"/>
  <c r="AF39" i="6"/>
  <c r="AF28" i="6"/>
  <c r="AE29" i="6"/>
  <c r="AE31" i="6"/>
  <c r="AE32" i="6"/>
  <c r="AE33" i="6"/>
  <c r="AE34" i="6"/>
  <c r="AE35" i="6"/>
  <c r="AE37" i="6"/>
  <c r="AE38" i="6"/>
  <c r="AE39" i="6"/>
  <c r="AE28" i="6"/>
  <c r="AD29" i="6"/>
  <c r="AD30" i="6"/>
  <c r="AD31" i="6"/>
  <c r="AD32" i="6"/>
  <c r="AD33" i="6"/>
  <c r="AD34" i="6"/>
  <c r="AD35" i="6"/>
  <c r="AD36" i="6"/>
  <c r="AD37" i="6"/>
  <c r="AD38" i="6"/>
  <c r="AD39" i="6"/>
  <c r="AD28" i="6"/>
  <c r="AC29" i="6"/>
  <c r="AC30" i="6"/>
  <c r="AC31" i="6"/>
  <c r="AC32" i="6"/>
  <c r="AC33" i="6"/>
  <c r="AC34" i="6"/>
  <c r="AC35" i="6"/>
  <c r="AC36" i="6"/>
  <c r="AC37" i="6"/>
  <c r="AC38" i="6"/>
  <c r="AC39" i="6"/>
  <c r="AC28" i="6"/>
  <c r="AB29" i="6"/>
  <c r="AB30" i="6"/>
  <c r="AB31" i="6"/>
  <c r="AB32" i="6"/>
  <c r="AB33" i="6"/>
  <c r="AB34" i="6"/>
  <c r="AB35" i="6"/>
  <c r="AB36" i="6"/>
  <c r="AB37" i="6"/>
  <c r="AB38" i="6"/>
  <c r="AB39" i="6"/>
  <c r="AB28" i="6"/>
  <c r="AA29" i="6"/>
  <c r="AA30" i="6"/>
  <c r="AA31" i="6"/>
  <c r="AA32" i="6"/>
  <c r="AA33" i="6"/>
  <c r="AA34" i="6"/>
  <c r="AA35" i="6"/>
  <c r="AA36" i="6"/>
  <c r="AA37" i="6"/>
  <c r="AA38" i="6"/>
  <c r="AA39" i="6"/>
  <c r="AA28" i="6"/>
  <c r="AF6" i="6"/>
  <c r="AG6" i="6"/>
  <c r="AH6" i="6"/>
  <c r="AI6" i="6"/>
  <c r="AF7" i="6"/>
  <c r="AG7" i="6"/>
  <c r="AH7" i="6"/>
  <c r="AF8" i="6"/>
  <c r="AG8" i="6"/>
  <c r="AH8" i="6"/>
  <c r="AI8" i="6"/>
  <c r="AF9" i="6"/>
  <c r="AG9" i="6"/>
  <c r="AH9" i="6"/>
  <c r="AI9" i="6"/>
  <c r="AF10" i="6"/>
  <c r="AG10" i="6"/>
  <c r="AH10" i="6"/>
  <c r="AI10" i="6"/>
  <c r="AF11" i="6"/>
  <c r="AG11" i="6"/>
  <c r="AH11" i="6"/>
  <c r="AI11" i="6"/>
  <c r="AF12" i="6"/>
  <c r="AG12" i="6"/>
  <c r="AH12" i="6"/>
  <c r="AI12" i="6"/>
  <c r="AF13" i="6"/>
  <c r="AG13" i="6"/>
  <c r="AH13" i="6"/>
  <c r="AI13" i="6"/>
  <c r="AF14" i="6"/>
  <c r="AG14" i="6"/>
  <c r="AH14" i="6"/>
  <c r="AI14" i="6"/>
  <c r="AF15" i="6"/>
  <c r="AG15" i="6"/>
  <c r="AH15" i="6"/>
  <c r="AI15" i="6"/>
  <c r="AF16" i="6"/>
  <c r="AG16" i="6"/>
  <c r="AH16" i="6"/>
  <c r="AF17" i="6"/>
  <c r="AG17" i="6"/>
  <c r="AH17" i="6"/>
  <c r="AI17" i="6"/>
  <c r="AF18" i="6"/>
  <c r="AG18" i="6"/>
  <c r="AH18" i="6"/>
  <c r="AI18" i="6"/>
  <c r="AF19" i="6"/>
  <c r="AG19" i="6"/>
  <c r="AH19" i="6"/>
  <c r="AI19" i="6"/>
  <c r="AF20" i="6"/>
  <c r="AG20" i="6"/>
  <c r="AH20" i="6"/>
  <c r="AI20" i="6"/>
  <c r="AF21" i="6"/>
  <c r="AG21" i="6"/>
  <c r="AH21" i="6"/>
  <c r="AI21" i="6"/>
  <c r="AF22" i="6"/>
  <c r="AG22" i="6"/>
  <c r="AH22" i="6"/>
  <c r="AI22" i="6"/>
  <c r="AF23" i="6"/>
  <c r="AG23" i="6"/>
  <c r="AH23" i="6"/>
  <c r="AI23" i="6"/>
  <c r="AI5" i="6"/>
  <c r="AH5" i="6"/>
  <c r="AG5" i="6"/>
  <c r="AF5" i="6"/>
  <c r="AC6" i="6"/>
  <c r="AD6" i="6"/>
  <c r="AE6" i="6"/>
  <c r="AC7" i="6"/>
  <c r="AD7" i="6"/>
  <c r="AC8" i="6"/>
  <c r="AD8" i="6"/>
  <c r="AE8" i="6"/>
  <c r="AC9" i="6"/>
  <c r="AD9" i="6"/>
  <c r="AE9" i="6"/>
  <c r="AC10" i="6"/>
  <c r="AD10" i="6"/>
  <c r="AE10" i="6"/>
  <c r="AC11" i="6"/>
  <c r="AD11" i="6"/>
  <c r="AE11" i="6"/>
  <c r="AC12" i="6"/>
  <c r="AD12" i="6"/>
  <c r="AE12" i="6"/>
  <c r="AC13" i="6"/>
  <c r="AD13" i="6"/>
  <c r="AE13" i="6"/>
  <c r="AC14" i="6"/>
  <c r="AD14" i="6"/>
  <c r="AE14" i="6"/>
  <c r="AC15" i="6"/>
  <c r="AD15" i="6"/>
  <c r="AE15" i="6"/>
  <c r="AC16" i="6"/>
  <c r="AD16" i="6"/>
  <c r="AC17" i="6"/>
  <c r="AD17" i="6"/>
  <c r="AE17" i="6"/>
  <c r="AC18" i="6"/>
  <c r="AD18" i="6"/>
  <c r="AE18" i="6"/>
  <c r="AC19" i="6"/>
  <c r="AD19" i="6"/>
  <c r="AE19" i="6"/>
  <c r="AC20" i="6"/>
  <c r="AD20" i="6"/>
  <c r="AE20" i="6"/>
  <c r="AC21" i="6"/>
  <c r="AD21" i="6"/>
  <c r="AE21" i="6"/>
  <c r="AC22" i="6"/>
  <c r="AD22" i="6"/>
  <c r="AE22" i="6"/>
  <c r="AC23" i="6"/>
  <c r="AD23" i="6"/>
  <c r="AE23" i="6"/>
  <c r="AE5" i="6"/>
  <c r="AD5" i="6"/>
  <c r="AC5" i="6"/>
  <c r="AB6" i="6"/>
  <c r="AB7" i="6"/>
  <c r="AB8" i="6"/>
  <c r="AB9" i="6"/>
  <c r="AB10" i="6"/>
  <c r="AB11" i="6"/>
  <c r="AB12" i="6"/>
  <c r="AB13" i="6"/>
  <c r="AB14" i="6"/>
  <c r="AB15" i="6"/>
  <c r="AB16" i="6"/>
  <c r="AB17" i="6"/>
  <c r="AB18" i="6"/>
  <c r="AB19" i="6"/>
  <c r="AB20" i="6"/>
  <c r="AB21" i="6"/>
  <c r="AB22" i="6"/>
  <c r="AB23" i="6"/>
  <c r="AB5" i="6"/>
  <c r="AA6" i="6"/>
  <c r="AA7" i="6"/>
  <c r="AA8" i="6"/>
  <c r="AA9" i="6"/>
  <c r="AA10" i="6"/>
  <c r="AA11" i="6"/>
  <c r="AA12" i="6"/>
  <c r="AA13" i="6"/>
  <c r="AA14" i="6"/>
  <c r="AA15" i="6"/>
  <c r="AA16" i="6"/>
  <c r="AA17" i="6"/>
  <c r="AA18" i="6"/>
  <c r="AA19" i="6"/>
  <c r="AA20" i="6"/>
  <c r="AA21" i="6"/>
  <c r="AA22" i="6"/>
  <c r="AA23" i="6"/>
  <c r="AA5" i="6"/>
  <c r="Q153" i="6"/>
  <c r="Q152" i="6"/>
  <c r="Q53" i="6"/>
  <c r="Q52" i="6"/>
  <c r="Q51" i="6"/>
  <c r="Q50" i="6"/>
  <c r="Q49" i="6"/>
  <c r="Q48" i="6"/>
  <c r="Q44" i="6"/>
  <c r="Q43" i="6"/>
  <c r="AI36" i="6" l="1"/>
  <c r="AD45" i="6"/>
  <c r="AD48" i="6"/>
  <c r="AE30" i="6"/>
  <c r="AI30" i="6"/>
  <c r="AE36" i="6"/>
  <c r="AI7" i="6"/>
  <c r="AE16" i="6"/>
  <c r="AI16" i="6"/>
  <c r="AE7" i="6"/>
  <c r="U53" i="5" l="1"/>
  <c r="U52" i="5"/>
  <c r="U51" i="5"/>
  <c r="U50" i="5"/>
  <c r="U49" i="5"/>
  <c r="U48" i="5"/>
  <c r="U148" i="5"/>
  <c r="U147" i="5"/>
  <c r="U44" i="5"/>
  <c r="U43" i="5"/>
  <c r="E181" i="2" l="1"/>
  <c r="E180" i="2"/>
  <c r="E175" i="2"/>
  <c r="E174" i="2"/>
  <c r="E170" i="2"/>
  <c r="E169" i="2"/>
  <c r="E106" i="2"/>
  <c r="E105" i="2"/>
  <c r="E90" i="2"/>
  <c r="E89" i="2"/>
  <c r="BE27" i="2"/>
  <c r="BD27" i="2"/>
  <c r="BC27" i="2"/>
  <c r="BB27" i="2"/>
  <c r="BA27" i="2"/>
  <c r="BE26" i="2"/>
  <c r="BD26" i="2"/>
  <c r="BC26" i="2"/>
  <c r="BB26" i="2"/>
  <c r="BA26" i="2"/>
  <c r="BE25" i="2"/>
  <c r="BD25" i="2"/>
  <c r="BC25" i="2"/>
  <c r="BB25" i="2"/>
  <c r="BA25" i="2"/>
  <c r="BE24" i="2"/>
  <c r="BD24" i="2"/>
  <c r="BC24" i="2"/>
  <c r="BB24" i="2"/>
  <c r="BA24" i="2"/>
  <c r="BE23" i="2"/>
  <c r="BD23" i="2"/>
  <c r="BC23" i="2"/>
  <c r="BB23" i="2"/>
  <c r="BA23" i="2"/>
  <c r="BE20" i="2"/>
  <c r="BD20" i="2"/>
  <c r="BC20" i="2"/>
  <c r="BB20" i="2"/>
  <c r="BA20" i="2"/>
  <c r="BE19" i="2"/>
  <c r="BD19" i="2"/>
  <c r="BC19" i="2"/>
  <c r="BB19" i="2"/>
  <c r="BA19" i="2"/>
  <c r="BE18" i="2"/>
  <c r="BD18" i="2"/>
  <c r="BC18" i="2"/>
  <c r="BB18" i="2"/>
  <c r="BA18" i="2"/>
  <c r="BE17" i="2"/>
  <c r="BD17" i="2"/>
  <c r="BC17" i="2"/>
  <c r="BB17" i="2"/>
  <c r="BA17" i="2"/>
  <c r="BE16" i="2"/>
  <c r="BD16" i="2"/>
  <c r="BC16" i="2"/>
  <c r="BB16" i="2"/>
  <c r="BA16" i="2"/>
  <c r="BE13" i="2"/>
  <c r="BD13" i="2"/>
  <c r="BC13" i="2"/>
  <c r="BB13" i="2"/>
  <c r="BA13" i="2"/>
  <c r="BE12" i="2"/>
  <c r="BD12" i="2"/>
  <c r="BC12" i="2"/>
  <c r="BB12" i="2"/>
  <c r="BA12" i="2"/>
  <c r="BE11" i="2"/>
  <c r="BD11" i="2"/>
  <c r="BC11" i="2"/>
  <c r="BB11" i="2"/>
  <c r="BA11" i="2"/>
  <c r="BE10" i="2"/>
  <c r="BD10" i="2"/>
  <c r="BC10" i="2"/>
  <c r="BB10" i="2"/>
  <c r="BA10" i="2"/>
  <c r="BE9" i="2"/>
  <c r="BD9" i="2"/>
  <c r="BC9" i="2"/>
  <c r="BB9" i="2"/>
  <c r="BA9" i="2"/>
  <c r="BE8" i="2"/>
  <c r="BD8" i="2"/>
  <c r="BC8" i="2"/>
  <c r="BB8" i="2"/>
  <c r="BA8" i="2"/>
  <c r="BE7" i="2"/>
  <c r="BD7" i="2"/>
  <c r="BC7" i="2"/>
  <c r="BB7" i="2"/>
  <c r="BA7" i="2"/>
  <c r="BE6" i="2"/>
  <c r="BD6" i="2"/>
  <c r="BC6" i="2"/>
  <c r="BB6" i="2"/>
  <c r="BA6" i="2"/>
  <c r="BE5" i="2"/>
  <c r="BD5" i="2"/>
  <c r="BC5" i="2"/>
  <c r="BB5" i="2"/>
  <c r="BA5" i="2"/>
  <c r="BE4" i="2"/>
  <c r="BD4" i="2"/>
  <c r="BC4" i="2"/>
  <c r="BB4" i="2"/>
  <c r="BA4" i="2"/>
  <c r="AQ24" i="1" l="1"/>
  <c r="AR24" i="1"/>
  <c r="AS24" i="1"/>
  <c r="AT24" i="1"/>
  <c r="AQ25" i="1"/>
  <c r="AR25" i="1"/>
  <c r="AS25" i="1"/>
  <c r="AT25" i="1"/>
  <c r="AQ26" i="1"/>
  <c r="AR26" i="1"/>
  <c r="AS26" i="1"/>
  <c r="AT26" i="1"/>
  <c r="AQ27" i="1"/>
  <c r="AR27" i="1"/>
  <c r="AS27" i="1"/>
  <c r="AT27" i="1"/>
  <c r="AT23" i="1"/>
  <c r="AS23" i="1"/>
  <c r="AR23" i="1"/>
  <c r="AP24" i="1"/>
  <c r="AP25" i="1"/>
  <c r="AP26" i="1"/>
  <c r="AP27" i="1"/>
  <c r="AP23" i="1"/>
  <c r="AQ23" i="1"/>
  <c r="AQ17" i="1"/>
  <c r="AR17" i="1"/>
  <c r="AS17" i="1"/>
  <c r="AT17" i="1"/>
  <c r="AQ18" i="1"/>
  <c r="AR18" i="1"/>
  <c r="AS18" i="1"/>
  <c r="AT18" i="1"/>
  <c r="AQ19" i="1"/>
  <c r="AR19" i="1"/>
  <c r="AS19" i="1"/>
  <c r="AT19" i="1"/>
  <c r="AQ20" i="1"/>
  <c r="AR20" i="1"/>
  <c r="AS20" i="1"/>
  <c r="AT20" i="1"/>
  <c r="AT16" i="1"/>
  <c r="AS16" i="1"/>
  <c r="AR16" i="1"/>
  <c r="AQ16" i="1"/>
  <c r="AP17" i="1"/>
  <c r="AP18" i="1"/>
  <c r="AP19" i="1"/>
  <c r="AP20" i="1"/>
  <c r="AP16" i="1"/>
  <c r="AT5" i="1"/>
  <c r="AT6" i="1"/>
  <c r="AT7" i="1"/>
  <c r="AT8" i="1"/>
  <c r="AT9" i="1"/>
  <c r="AT10" i="1"/>
  <c r="AT11" i="1"/>
  <c r="AT12" i="1"/>
  <c r="AT13" i="1"/>
  <c r="AT4" i="1"/>
  <c r="AS5" i="1"/>
  <c r="AS6" i="1"/>
  <c r="AS7" i="1"/>
  <c r="AS8" i="1"/>
  <c r="AS9" i="1"/>
  <c r="AS10" i="1"/>
  <c r="AS11" i="1"/>
  <c r="AS12" i="1"/>
  <c r="AS13" i="1"/>
  <c r="AS4" i="1"/>
  <c r="AR5" i="1"/>
  <c r="AR6" i="1"/>
  <c r="AR7" i="1"/>
  <c r="AR8" i="1"/>
  <c r="AR9" i="1"/>
  <c r="AR10" i="1"/>
  <c r="AR11" i="1"/>
  <c r="AR12" i="1"/>
  <c r="AR13" i="1"/>
  <c r="AR4" i="1"/>
  <c r="AQ4" i="1"/>
  <c r="AQ5" i="1"/>
  <c r="AQ6" i="1"/>
  <c r="AQ7" i="1"/>
  <c r="AQ8" i="1"/>
  <c r="AQ9" i="1"/>
  <c r="AQ10" i="1"/>
  <c r="AQ11" i="1"/>
  <c r="AQ12" i="1"/>
  <c r="AQ13" i="1"/>
  <c r="AP5" i="1"/>
  <c r="AP6" i="1"/>
  <c r="AP7" i="1"/>
  <c r="AP8" i="1"/>
  <c r="AP9" i="1"/>
  <c r="AP10" i="1"/>
  <c r="AP11" i="1"/>
  <c r="AP12" i="1"/>
  <c r="AP13" i="1"/>
  <c r="AP4" i="1"/>
</calcChain>
</file>

<file path=xl/sharedStrings.xml><?xml version="1.0" encoding="utf-8"?>
<sst xmlns="http://schemas.openxmlformats.org/spreadsheetml/2006/main" count="10497" uniqueCount="964">
  <si>
    <t xml:space="preserve"> Facility Name</t>
  </si>
  <si>
    <t xml:space="preserve"> Facility ID (ORISPL)</t>
  </si>
  <si>
    <t xml:space="preserve"> Unit ID</t>
  </si>
  <si>
    <t xml:space="preserve"> Associated Stacks</t>
  </si>
  <si>
    <t xml:space="preserve"> Year</t>
  </si>
  <si>
    <t xml:space="preserve"> Program(s)</t>
  </si>
  <si>
    <t xml:space="preserve"> Operating Time</t>
  </si>
  <si>
    <t xml:space="preserve"> # of Months Reported</t>
  </si>
  <si>
    <t xml:space="preserve"> Gross Load (MW-h)</t>
  </si>
  <si>
    <t xml:space="preserve"> Steam Load (1000lb)</t>
  </si>
  <si>
    <t xml:space="preserve"> SO2 (tons)</t>
  </si>
  <si>
    <t xml:space="preserve"> Avg. NOx Rate (lb/MMBtu)</t>
  </si>
  <si>
    <t xml:space="preserve"> NOx (tons)</t>
  </si>
  <si>
    <t xml:space="preserve"> CO2 (short tons)</t>
  </si>
  <si>
    <t xml:space="preserve"> Heat Input (MMBtu)</t>
  </si>
  <si>
    <t xml:space="preserve"> EPA Region</t>
  </si>
  <si>
    <t xml:space="preserve"> NERC Region</t>
  </si>
  <si>
    <t xml:space="preserve"> County</t>
  </si>
  <si>
    <t xml:space="preserve"> Source Category</t>
  </si>
  <si>
    <t xml:space="preserve"> Owner</t>
  </si>
  <si>
    <t xml:space="preserve"> Operator</t>
  </si>
  <si>
    <t xml:space="preserve"> Representative (Primary)</t>
  </si>
  <si>
    <t xml:space="preserve"> Representative (Secondary)</t>
  </si>
  <si>
    <t xml:space="preserve"> SO2 Phase</t>
  </si>
  <si>
    <t xml:space="preserve"> NOx Phase</t>
  </si>
  <si>
    <t xml:space="preserve"> Operating Status</t>
  </si>
  <si>
    <t xml:space="preserve"> Unit Type</t>
  </si>
  <si>
    <t xml:space="preserve"> Fuel Type (Primary)</t>
  </si>
  <si>
    <t xml:space="preserve"> Fuel Type (Secondary)</t>
  </si>
  <si>
    <t xml:space="preserve"> SO2 Control(s)</t>
  </si>
  <si>
    <t xml:space="preserve"> NOx Control(s)</t>
  </si>
  <si>
    <t xml:space="preserve"> PM Control(s)</t>
  </si>
  <si>
    <t xml:space="preserve"> Hg Control(s)</t>
  </si>
  <si>
    <t xml:space="preserve"> Facility Latitude</t>
  </si>
  <si>
    <t xml:space="preserve"> Facility Longitude</t>
  </si>
  <si>
    <t xml:space="preserve"> Max Hourly HI Rate (MMBtu/hr)</t>
  </si>
  <si>
    <t>Black River Generation, LLC</t>
  </si>
  <si>
    <t>E0001</t>
  </si>
  <si>
    <t>CS-1</t>
  </si>
  <si>
    <t>RGGI</t>
  </si>
  <si>
    <t>NPCC</t>
  </si>
  <si>
    <t>Jefferson County</t>
  </si>
  <si>
    <t>Electric Utility</t>
  </si>
  <si>
    <t>CSOSG2 : William H Ralston (606650),CSSO2G1 : William H Ralston (606650),RGGI : William H Ralston (606650),CSNOX : William H Ralston (606650)</t>
  </si>
  <si>
    <t xml:space="preserve">CSOSG2 : ,CSSO2G1 : ,RGGI : ,CSNOX : </t>
  </si>
  <si>
    <t>Operating</t>
  </si>
  <si>
    <t>Circulating fluidized bed boiler</t>
  </si>
  <si>
    <t>Wood</t>
  </si>
  <si>
    <t>Other Solid Fuel, Petroleum Coke, Tire Derived Fuel</t>
  </si>
  <si>
    <t>Baghouse</t>
  </si>
  <si>
    <t>E0002</t>
  </si>
  <si>
    <t>RGGI : William H Ralston (606650),CSOSG2 : William H Ralston (606650),CSNOX : William H Ralston (606650),CSSO2G1 : William H Ralston (606650)</t>
  </si>
  <si>
    <t xml:space="preserve">RGGI : ,CSOSG2 : ,CSNOX : ,CSSO2G1 : </t>
  </si>
  <si>
    <t>Unit Type</t>
  </si>
  <si>
    <t>Count</t>
  </si>
  <si>
    <t>Average Operating Time</t>
  </si>
  <si>
    <t>Average Gross Load</t>
  </si>
  <si>
    <t>Average Heat Input</t>
  </si>
  <si>
    <t xml:space="preserve"> Average Max Hourly HI Rate (MMBtu/hr)</t>
  </si>
  <si>
    <t>E0003</t>
  </si>
  <si>
    <t>CSNOX : William H Ralston (606650),CSSO2G1 : William H Ralston (606650),RGGI : William H Ralston (606650),CSOSG2 : William H Ralston (606650)</t>
  </si>
  <si>
    <t xml:space="preserve">CSNOX : ,CSSO2G1 : ,RGGI : ,CSOSG2 : </t>
  </si>
  <si>
    <t>AG - Energy</t>
  </si>
  <si>
    <t>Combined cycle</t>
  </si>
  <si>
    <t>Pipeline Natural Gas</t>
  </si>
  <si>
    <t>Diesel Oil</t>
  </si>
  <si>
    <t>Water Injection&lt;br&gt;Selective Catalytic Reduction</t>
  </si>
  <si>
    <t>Combustion turbine</t>
  </si>
  <si>
    <t>Astoria Energy</t>
  </si>
  <si>
    <t>CT1</t>
  </si>
  <si>
    <t>Queens County</t>
  </si>
  <si>
    <t>Astoria Energy, LLC</t>
  </si>
  <si>
    <t>NAES Corporation</t>
  </si>
  <si>
    <t>RGGI : Charles McCall (603228),CSOSG2 : Charles McCall (603228),CSNOX : Charles McCall (603228),CSSO2G1 : Charles McCall (603228),ARP : Charles McCall (603228)</t>
  </si>
  <si>
    <t>RGGI : Michael J Stockstad (606598),CSOSG2 : Michael J Stockstad (606598),CSNOX : Michael J Stockstad (606598),CSSO2G1 : Michael J Stockstad (606598),ARP : Michael J Stockstad (606598)</t>
  </si>
  <si>
    <t>Phase 2</t>
  </si>
  <si>
    <t>Dry Low NOx Burners&lt;br&gt;Water Injection&lt;br&gt;Selective Catalytic Reduction</t>
  </si>
  <si>
    <t>CT2</t>
  </si>
  <si>
    <t>CSOSG2 : Charles McCall (603228),CSSO2G1 : Charles McCall (603228),ARP : Charles McCall (603228),CSNOX : Charles McCall (603228),RGGI : Charles McCall (603228)</t>
  </si>
  <si>
    <t>CSOSG2 : Michael J Stockstad (606598),CSSO2G1 : Michael J Stockstad (606598),ARP : Michael J Stockstad (606598),CSNOX : Michael J Stockstad (606598),RGGI : Michael J Stockstad (606598)</t>
  </si>
  <si>
    <t>Dry bottom wall-fired boiler</t>
  </si>
  <si>
    <t>Coal</t>
  </si>
  <si>
    <t>CT3</t>
  </si>
  <si>
    <t>ARP : Charles McCall (603228),CSSO2G1 : Charles McCall (603228),CSOSG2 : Charles McCall (603228),RGGI : Charles McCall (603228),CSNOX : Charles McCall (603228)</t>
  </si>
  <si>
    <t>ARP : Michael J Stockstad (606598),CSSO2G1 : Michael J Stockstad (606598),CSOSG2 : Michael J Stockstad (606598),RGGI : Michael J Stockstad (606598),CSNOX : Michael J Stockstad (606598)</t>
  </si>
  <si>
    <t>CT4</t>
  </si>
  <si>
    <t>CSSO2G1 : Charles McCall (603228),CSOSG2 : Charles McCall (603228),RGGI : Charles McCall (603228),ARP : Charles McCall (603228),CSNOX : Charles McCall (603228)</t>
  </si>
  <si>
    <t>CSSO2G1 : Michael J Stockstad (606598),CSOSG2 : Michael J Stockstad (606598),RGGI : Michael J Stockstad (606598),ARP : Michael J Stockstad (606598),CSNOX : Michael J Stockstad (606598)</t>
  </si>
  <si>
    <t>Athens Generating Company</t>
  </si>
  <si>
    <t>Greene County</t>
  </si>
  <si>
    <t>MACHGen, LLC, New Athens Generating Company, LLC</t>
  </si>
  <si>
    <t>North American Energy Services</t>
  </si>
  <si>
    <t>CSSO2G1 : Dale Lebsack (601710) (Ended Oct 09, 2019)&lt;br&gt;Andrea Miller (609566) (Started Oct 09, 2019),RGGI : Dale Lebsack (601710) (Ended Oct 09, 2019)&lt;br&gt;Andrea Miller (609566) (Started Oct 09, 2019),ARP : Dale Lebsack (601710) (Ended Oct 09, 2019)&lt;br&gt;Andrea Miller (609566) (Started Oct 09, 2019),CSOSG2 : Dale Lebsack (601710) (Ended Oct 09, 2019)&lt;br&gt;Andrea Miller (609566) (Started Oct 09, 2019),CSNOX : Dale Lebsack (601710) (Ended Oct 09, 2019)&lt;br&gt;Andrea Miller (609566) (Started Oct 09, 2019)</t>
  </si>
  <si>
    <t>CSSO2G1 : Hank Tripp (609258),RGGI : Hank Tripp (609258),ARP : Hank Tripp (609258),CSOSG2 : Hank Tripp (609258),CSNOX : Hank Tripp (609258)</t>
  </si>
  <si>
    <t>Residual Oil</t>
  </si>
  <si>
    <t>CSNOX : Dale Lebsack (601710) (Ended Oct 09, 2019)&lt;br&gt;Andrea Miller (609566) (Started Oct 09, 2019),RGGI : Dale Lebsack (601710) (Ended Oct 09, 2019)&lt;br&gt;Andrea Miller (609566) (Started Oct 09, 2019),ARP : Dale Lebsack (601710) (Ended Oct 09, 2019)&lt;br&gt;Andrea Miller (609566) (Started Oct 09, 2019),CSOSG2 : Dale Lebsack (601710) (Ended Oct 09, 2019)&lt;br&gt;Andrea Miller (609566) (Started Oct 09, 2019),CSSO2G1 : Dale Lebsack (601710) (Ended Oct 09, 2019)&lt;br&gt;Andrea Miller (609566) (Started Oct 09, 2019)</t>
  </si>
  <si>
    <t>CSNOX : Hank Tripp (609258),RGGI : Hank Tripp (609258),ARP : Hank Tripp (609258),CSOSG2 : Hank Tripp (609258),CSSO2G1 : Hank Tripp (609258)</t>
  </si>
  <si>
    <t>Tangentially-fired</t>
  </si>
  <si>
    <t>RGGI : Dale Lebsack (601710) (Ended Oct 09, 2019)&lt;br&gt;Andrea Miller (609566) (Started Oct 09, 2019),CSOSG2 : Dale Lebsack (601710) (Ended Oct 09, 2019)&lt;br&gt;Andrea Miller (609566) (Started Oct 09, 2019),CSNOX : Dale Lebsack (601710) (Ended Oct 09, 2019)&lt;br&gt;Andrea Miller (609566) (Started Oct 09, 2019),CSSO2G1 : Dale Lebsack (601710) (Ended Oct 09, 2019)&lt;br&gt;Andrea Miller (609566) (Started Oct 09, 2019),ARP : Dale Lebsack (601710) (Ended Oct 09, 2019)&lt;br&gt;Andrea Miller (609566) (Started Oct 09, 2019)</t>
  </si>
  <si>
    <t>RGGI : Hank Tripp (609258),CSOSG2 : Hank Tripp (609258),CSNOX : Hank Tripp (609258),CSSO2G1 : Hank Tripp (609258),ARP : Hank Tripp (609258)</t>
  </si>
  <si>
    <t>Beaver Falls, LLC</t>
  </si>
  <si>
    <t>Lewis County</t>
  </si>
  <si>
    <t>Cogeneration</t>
  </si>
  <si>
    <t>SBF LLC</t>
  </si>
  <si>
    <t>CSSO2G1 : Dean E Motl (605480) (Ended May 03, 2019)&lt;br&gt;Susan D Flash (603940) (Started May 03, 2019) (Ended Jun 11, 2019)&lt;br&gt;Timothy Biittig (609450) (Started Jun 11, 2019),CSOSG2 : Dean E Motl (605480) (Ended May 03, 2019)&lt;br&gt;Susan D Flash (603940) (Started May 03, 2019) (Ended Jun 11, 2019)&lt;br&gt;Timothy Biittig (609450) (Started Jun 11, 2019),RGGI : Dean E Motl (605480) (Ended May 03, 2019)&lt;br&gt;Susan D Flash (603940) (Started May 03, 2019) (Ended Jun 11, 2019)&lt;br&gt;Timothy Biittig (609450) (Started Jun 11, 2019),CSNOX : Dean E Motl (605480) (Ended May 03, 2019)&lt;br&gt;Susan D Flash (603940) (Started May 03, 2019) (Ended Jun 11, 2019)&lt;br&gt;Timothy Biittig (609450) (Started Jun 11, 2019)</t>
  </si>
  <si>
    <t>CSSO2G1 : Susan D Flash (603940) (Ended May 03, 2019)&lt;br&gt;Timothy Biittig (609450) (Started May 03, 2019) (Ended Jun 11, 2019)&lt;br&gt;Susan D Flash (603940) (Started Jun 11, 2019),CSOSG2 : Susan D Flash (603940) (Ended May 03, 2019)&lt;br&gt;Timothy Biittig (609450) (Started May 03, 2019) (Ended Jun 11, 2019)&lt;br&gt;Susan D Flash (603940) (Started Jun 11, 2019),RGGI : Susan D Flash (603940) (Ended May 03, 2019)&lt;br&gt;Timothy Biittig (609450) (Started May 03, 2019) (Ended Jun 11, 2019)&lt;br&gt;Susan D Flash (603940) (Started Jun 11, 2019),CSNOX : Susan D Flash (603940) (Ended May 03, 2019)&lt;br&gt;Timothy Biittig (609450) (Started May 03, 2019) (Ended Jun 11, 2019)&lt;br&gt;Susan D Flash (603940) (Started Jun 11, 2019)</t>
  </si>
  <si>
    <t>Selective Catalytic Reduction&lt;br&gt;Steam Injection</t>
  </si>
  <si>
    <t>Bethlehem Energy Center (Albany)</t>
  </si>
  <si>
    <t>Albany County</t>
  </si>
  <si>
    <t>PSEG Power New York, Inc.</t>
  </si>
  <si>
    <t>CSOSG2 : Michael S Mastriani (609205),ARP : Michael S Mastriani (609205),CSSO2G1 : Michael S Mastriani (609205),RGGI : Michael S Mastriani (609205),CSNOX : Michael S Mastriani (609205)</t>
  </si>
  <si>
    <t>CSOSG2 : Mark F Strickland (603622),ARP : Mark F Strickland (603622),CSSO2G1 : Mark F Strickland (603622),RGGI : Mark F Strickland (603622),CSNOX : Mark F Strickland (603622)</t>
  </si>
  <si>
    <t>RGGI : Michael S Mastriani (609205),ARP : Michael S Mastriani (609205),CSOSG2 : Michael S Mastriani (609205),CSSO2G1 : Michael S Mastriani (609205),CSNOX : Michael S Mastriani (609205)</t>
  </si>
  <si>
    <t>RGGI : Mark F Strickland (603622),ARP : Mark F Strickland (603622),CSOSG2 : Mark F Strickland (603622),CSSO2G1 : Mark F Strickland (603622),CSNOX : Mark F Strickland (603622)</t>
  </si>
  <si>
    <t>Fuel Type (Primary)</t>
  </si>
  <si>
    <t>ARP : Michael S Mastriani (609205),CSSO2G1 : Michael S Mastriani (609205),CSOSG2 : Michael S Mastriani (609205),CSNOX : Michael S Mastriani (609205),RGGI : Michael S Mastriani (609205)</t>
  </si>
  <si>
    <t>ARP : Mark F Strickland (603622),CSSO2G1 : Mark F Strickland (603622),CSOSG2 : Mark F Strickland (603622),CSNOX : Mark F Strickland (603622),RGGI : Mark F Strickland (603622)</t>
  </si>
  <si>
    <t>Brooklyn Navy Yard Cogeneration</t>
  </si>
  <si>
    <t>Kings County</t>
  </si>
  <si>
    <t>BNY Power OPerations, LLC</t>
  </si>
  <si>
    <t>CSSO2G1 : Mark McDaniels (2321),ARP : Mark McDaniels (2321),RGGI : Mark McDaniels (2321),CSNOX : Mark McDaniels (2321),CSOSG2 : Mark McDaniels (2321)</t>
  </si>
  <si>
    <t>CSSO2G1 : Carter Carlton (609210),ARP : Carter Carlton (609210),RGGI : Carter Carlton (609210),CSNOX : Carter Carlton (609210),CSOSG2 : Carter Carlton (609210)</t>
  </si>
  <si>
    <t>ARP : Mark McDaniels (2321),RGGI : Mark McDaniels (2321),CSNOX : Mark McDaniels (2321),CSSO2G1 : Mark McDaniels (2321),CSOSG2 : Mark McDaniels (2321)</t>
  </si>
  <si>
    <t>ARP : Carter Carlton (609210),RGGI : Carter Carlton (609210),CSNOX : Carter Carlton (609210),CSSO2G1 : Carter Carlton (609210),CSOSG2 : Carter Carlton (609210)</t>
  </si>
  <si>
    <t>Caithness Long Island Energy Center</t>
  </si>
  <si>
    <t>Suffolk County</t>
  </si>
  <si>
    <t>Caithness Energy</t>
  </si>
  <si>
    <t>Siemens Power Generation Operating Services Co</t>
  </si>
  <si>
    <t>CSNOX : Thomas A Grace (1245),ARP : Thomas A Grace (1245),CSSO2G1 : Thomas A Grace (1245),CSOSG2 : Thomas A Grace (1245),RGGI : Thomas A Grace (1245)</t>
  </si>
  <si>
    <t>CSNOX : Gary Keevill (603822),ARP : Gary Keevill (603822),CSSO2G1 : Gary Keevill (603822),CSOSG2 : Gary Keevill (603822),RGGI : Gary Keevill (603822)</t>
  </si>
  <si>
    <t>Dry Low NOx Burners&lt;br&gt;Water Injection&lt;br&gt;Ammonia Injection&lt;br&gt;Selective Catalytic Reduction</t>
  </si>
  <si>
    <t>Carr Street Generating Station</t>
  </si>
  <si>
    <t>A</t>
  </si>
  <si>
    <t>Onondaga County</t>
  </si>
  <si>
    <t>Carr Street Generating Station, LP</t>
  </si>
  <si>
    <t>Brookfield Renewable Energy Group</t>
  </si>
  <si>
    <t>CSNOX : Jon Elmer (608356),CSSO2G1 : Jon Elmer (608356),RGGI : Jon Elmer (608356),ARP : Jon Elmer (608356),CSOSG2 : Jon Elmer (608356)</t>
  </si>
  <si>
    <t>CSNOX : Kenny l Cloinger (606200),CSSO2G1 : Kenny l Cloinger (606200),RGGI : Kenny l Cloinger (606200),ARP : Kenny l Cloinger (606200),CSOSG2 : Kenny l Cloinger (606200)</t>
  </si>
  <si>
    <t>Water Injection&lt;br&gt;Ammonia Injection</t>
  </si>
  <si>
    <t>B</t>
  </si>
  <si>
    <t>CSNOX : Jon Elmer (608356),RGGI : Jon Elmer (608356),ARP : Jon Elmer (608356),CSSO2G1 : Jon Elmer (608356),CSOSG2 : Jon Elmer (608356)</t>
  </si>
  <si>
    <t>CSNOX : Kenny l Cloinger (606200),RGGI : Kenny l Cloinger (606200),ARP : Kenny l Cloinger (606200),CSSO2G1 : Kenny l Cloinger (606200),CSOSG2 : Kenny l Cloinger (606200)</t>
  </si>
  <si>
    <t>Carthage Energy</t>
  </si>
  <si>
    <t>Carthage Energy, LLC</t>
  </si>
  <si>
    <t>Wood Group Power Operations, Inc.</t>
  </si>
  <si>
    <t>CSSO2G1 : Greg Sharland (2129),RGGI : Greg Sharland (2129),CSOSG2 : Greg Sharland (2129),ARP : Greg Sharland (2129),CSNOX : Greg Sharland (2129)</t>
  </si>
  <si>
    <t>CSSO2G1 : Walter J Relling (602898),RGGI : Walter J Relling (602898),CSOSG2 : Walter J Relling (602898),ARP : Walter J Relling (602898),CSNOX : Walter J Relling (602898)</t>
  </si>
  <si>
    <t>Steam Injection</t>
  </si>
  <si>
    <t>Castleton Power, LLC</t>
  </si>
  <si>
    <t>Rensselaer County</t>
  </si>
  <si>
    <t>Castleton Energy Services</t>
  </si>
  <si>
    <t>RGGI : Steve G Konisky (2616),CSSO2G1 : Steve G Konisky (2616),CSNOX : Steve G Konisky (2616),CSOSG2 : Steve G Konisky (2616),ARP : Steve G Konisky (2616)</t>
  </si>
  <si>
    <t>RGGI : Daniel Rotunno (2451),CSSO2G1 : Daniel Rotunno (2451),CSNOX : Daniel Rotunno (2451),CSOSG2 : Daniel Rotunno (2451),ARP : Daniel Rotunno (2451)</t>
  </si>
  <si>
    <t>Empire Generating Co, LLC</t>
  </si>
  <si>
    <t>CT-1</t>
  </si>
  <si>
    <t>Empire Generating Co, LLC, NAES Corporation</t>
  </si>
  <si>
    <t>RGGI : Kurt Nuss (608408) (Ended Oct 21, 2019)&lt;br&gt;Chester Szymanski (609577) (Started Oct 21, 2019),CSOSG2 : Kurt Nuss (608408) (Ended Oct 21, 2019)&lt;br&gt;Chester Szymanski (609577) (Started Oct 21, 2019),ARP : Kurt Nuss (608408) (Ended Oct 21, 2019)&lt;br&gt;Chester Szymanski (609577) (Started Oct 21, 2019),CSSO2G1 : Kurt Nuss (608408) (Ended Oct 21, 2019)&lt;br&gt;Chester Szymanski (609577) (Started Oct 21, 2019),CSNOX : Kurt Nuss (608408) (Ended Oct 21, 2019)&lt;br&gt;Chester Szymanski (609577) (Started Oct 21, 2019)</t>
  </si>
  <si>
    <t>RGGI : Brock Shealy (606904) (Ended Oct 15, 2019)&lt;br&gt;Janis Fallon (605643) (Started Oct 15, 2019),CSOSG2 : Brock Shealy (606904) (Ended Oct 15, 2019)&lt;br&gt;Janis Fallon (605643) (Started Oct 15, 2019),ARP : Brock Shealy (606904) (Ended Oct 15, 2019)&lt;br&gt;Janis Fallon (605643) (Started Oct 15, 2019),CSSO2G1 : Brock Shealy (606904) (Ended Oct 15, 2019)&lt;br&gt;Janis Fallon (605643) (Started Oct 15, 2019),CSNOX : Brock Shealy (606904) (Ended Oct 15, 2019)&lt;br&gt;Janis Fallon (605643) (Started Oct 15, 2019)</t>
  </si>
  <si>
    <t>CT-2</t>
  </si>
  <si>
    <t>CSOSG2 : Kurt Nuss (608408) (Ended Oct 21, 2019)&lt;br&gt;Chester Szymanski (609577) (Started Oct 21, 2019),ARP : Kurt Nuss (608408) (Ended Oct 21, 2019)&lt;br&gt;Chester Szymanski (609577) (Started Oct 21, 2019),CSSO2G1 : Kurt Nuss (608408) (Ended Oct 21, 2019)&lt;br&gt;Chester Szymanski (609577) (Started Oct 21, 2019),CSNOX : Kurt Nuss (608408) (Ended Oct 21, 2019)&lt;br&gt;Chester Szymanski (609577) (Started Oct 21, 2019),RGGI : Kurt Nuss (608408) (Ended Oct 21, 2019)&lt;br&gt;Chester Szymanski (609577) (Started Oct 21, 2019)</t>
  </si>
  <si>
    <t>CSOSG2 : Brock Shealy (606904) (Ended Oct 15, 2019)&lt;br&gt;Janis Fallon (605643) (Started Oct 15, 2019),ARP : Brock Shealy (606904) (Ended Oct 15, 2019)&lt;br&gt;Janis Fallon (605643) (Started Oct 15, 2019),CSSO2G1 : Brock Shealy (606904) (Ended Oct 15, 2019)&lt;br&gt;Janis Fallon (605643) (Started Oct 15, 2019),CSNOX : Brock Shealy (606904) (Ended Oct 15, 2019)&lt;br&gt;Janis Fallon (605643) (Started Oct 15, 2019),RGGI : Brock Shealy (606904) (Ended Oct 15, 2019)&lt;br&gt;Janis Fallon (605643) (Started Oct 15, 2019)</t>
  </si>
  <si>
    <t>Fortistar North Tonawanda Inc</t>
  </si>
  <si>
    <t>NTCT1</t>
  </si>
  <si>
    <t>Niagara County</t>
  </si>
  <si>
    <t>Fortistar</t>
  </si>
  <si>
    <t>CSSO2G1 : Daniel Rotunno (2451),CSOSG2 : Daniel Rotunno (2451),RGGI : Daniel Rotunno (2451),CSNOX : Daniel Rotunno (2451)</t>
  </si>
  <si>
    <t>CSSO2G1 : Lewis L Staley (2239),CSOSG2 : Lewis L Staley (2239),RGGI : Lewis L Staley (2239),CSNOX : Lewis L Staley (2239)</t>
  </si>
  <si>
    <t>Indeck-Corinth Energy Center</t>
  </si>
  <si>
    <t>Saratoga County</t>
  </si>
  <si>
    <t>Indeck-Corinth Limited Partnership</t>
  </si>
  <si>
    <t>CSSO2G1 : Michael D Ferguson (2911),ARP : Michael D Ferguson (2911),CSOSG2 : Michael D Ferguson (2911),RGGI : Michael D Ferguson (2911),CSNOX : Michael D Ferguson (2911)</t>
  </si>
  <si>
    <t>CSSO2G1 : Mike E Minnolera (603852),ARP : Mike E Minnolera (603852),CSOSG2 : Mike E Minnolera (603852),RGGI : Mike E Minnolera (603852),CSNOX : Mike E Minnolera (603852)</t>
  </si>
  <si>
    <t>Indeck-Olean Energy Center</t>
  </si>
  <si>
    <t>Cattaraugus County</t>
  </si>
  <si>
    <t>Indeck-Olean Limited Partnership</t>
  </si>
  <si>
    <t>RGGI : Michael D Ferguson (2911),ARP : Michael D Ferguson (2911),CSNOX : Michael D Ferguson (2911),CSSO2G1 : Michael D Ferguson (2911),CSOSG2 : Michael D Ferguson (2911)</t>
  </si>
  <si>
    <t>RGGI : Donald D Hittner (604404),ARP : Donald D Hittner (604404),CSNOX : Donald D Hittner (604404),CSSO2G1 : Donald D Hittner (604404),CSOSG2 : Donald D Hittner (604404)</t>
  </si>
  <si>
    <t>Indeck-Oswego Energy Center</t>
  </si>
  <si>
    <t>Oswego County</t>
  </si>
  <si>
    <t>Indeck-Oswego Limited Partnership</t>
  </si>
  <si>
    <t>ARP : Michael D Ferguson (2911),CSOSG2 : Michael D Ferguson (2911),CSSO2G1 : Michael D Ferguson (2911),CSNOX : Michael D Ferguson (2911),RGGI : Michael D Ferguson (2911)</t>
  </si>
  <si>
    <t>ARP : John B Kingston (2365),CSOSG2 : John B Kingston (2365),CSSO2G1 : John B Kingston (2365),CSNOX : John B Kingston (2365),RGGI : John B Kingston (2365)</t>
  </si>
  <si>
    <t>Indeck-Silver Springs Energy Center</t>
  </si>
  <si>
    <t>Wyoming County</t>
  </si>
  <si>
    <t>Indeck Energy Services of Silver Springs</t>
  </si>
  <si>
    <t>CSOSG2 : Michael D Ferguson (2911),RGGI : Michael D Ferguson (2911),CSNOX : Michael D Ferguson (2911),CSSO2G1 : Michael D Ferguson (2911),ARP : Michael D Ferguson (2911)</t>
  </si>
  <si>
    <t>CSOSG2 : Donald D Hittner (604404),RGGI : Donald D Hittner (604404),CSNOX : Donald D Hittner (604404),CSSO2G1 : Donald D Hittner (604404),ARP : Donald D Hittner (604404)</t>
  </si>
  <si>
    <t>Indeck-Yerkes Energy Center</t>
  </si>
  <si>
    <t>Erie County</t>
  </si>
  <si>
    <t>Indeck-Yerkes Limited Partnership</t>
  </si>
  <si>
    <t>ARP : Michael D Ferguson (2911),CSNOX : Michael D Ferguson (2911),CSSO2G1 : Michael D Ferguson (2911),CSOSG2 : Michael D Ferguson (2911),RGGI : Michael D Ferguson (2911)</t>
  </si>
  <si>
    <t>ARP : John B Kingston (2365),CSNOX : John B Kingston (2365),CSSO2G1 : John B Kingston (2365),CSOSG2 : John B Kingston (2365),RGGI : John B Kingston (2365)</t>
  </si>
  <si>
    <t>KIAC Cogeneration</t>
  </si>
  <si>
    <t>GT1</t>
  </si>
  <si>
    <t>Calpine Corporation</t>
  </si>
  <si>
    <t>CSSO2G1 : Michael O'Brien (605705),RGGI : Michael O'Brien (605705),CSNOX : Michael O'Brien (605705),CSOSG2 : Michael O'Brien (605705)</t>
  </si>
  <si>
    <t>CSSO2G1 : Patrick Blanchard (1082),RGGI : Patrick Blanchard (1082),CSNOX : Patrick Blanchard (1082),CSOSG2 : Patrick Blanchard (1082)</t>
  </si>
  <si>
    <t>GT2</t>
  </si>
  <si>
    <t>CSNOX : Michael O'Brien (605705),CSOSG2 : Michael O'Brien (605705),CSSO2G1 : Michael O'Brien (605705),RGGI : Michael O'Brien (605705)</t>
  </si>
  <si>
    <t>CSNOX : Patrick Blanchard (1082),CSOSG2 : Patrick Blanchard (1082),CSSO2G1 : Patrick Blanchard (1082),RGGI : Patrick Blanchard (1082)</t>
  </si>
  <si>
    <t>Lockport</t>
  </si>
  <si>
    <t>Lockport Energy Associates, LP</t>
  </si>
  <si>
    <t>ARP : Lewis L Staley (2239),CSSO2G1 : Lewis L Staley (2239),RGGI : Lewis L Staley (2239),CSNOX : Lewis L Staley (2239),CSOSG2 : Lewis L Staley (2239)</t>
  </si>
  <si>
    <t>ARP : Daniel Rotunno (2451),CSSO2G1 : Daniel Rotunno (2451),RGGI : Daniel Rotunno (2451),CSNOX : Daniel Rotunno (2451),CSOSG2 : Daniel Rotunno (2451)</t>
  </si>
  <si>
    <t>CSSO2G1 : Lewis L Staley (2239),ARP : Lewis L Staley (2239),RGGI : Lewis L Staley (2239),CSOSG2 : Lewis L Staley (2239),CSNOX : Lewis L Staley (2239)</t>
  </si>
  <si>
    <t>CSSO2G1 : Daniel Rotunno (2451),ARP : Daniel Rotunno (2451),RGGI : Daniel Rotunno (2451),CSOSG2 : Daniel Rotunno (2451),CSNOX : Daniel Rotunno (2451)</t>
  </si>
  <si>
    <t>CSNOX : Lewis L Staley (2239),CSOSG2 : Lewis L Staley (2239),RGGI : Lewis L Staley (2239),ARP : Lewis L Staley (2239),CSSO2G1 : Lewis L Staley (2239)</t>
  </si>
  <si>
    <t>CSNOX : Daniel Rotunno (2451),CSOSG2 : Daniel Rotunno (2451),RGGI : Daniel Rotunno (2451),ARP : Daniel Rotunno (2451),CSSO2G1 : Daniel Rotunno (2451)</t>
  </si>
  <si>
    <t>Massena Energy Facility</t>
  </si>
  <si>
    <t>St. Lawrence County</t>
  </si>
  <si>
    <t>Power City Partners, LP</t>
  </si>
  <si>
    <t>MEG OP Co (Morris Energy Group Operating Company)</t>
  </si>
  <si>
    <t>CSOSG2 : Walter J Relling (602898),ARP : Walter J Relling (602898),CSSO2G1 : Walter J Relling (602898),RGGI : Walter J Relling (602898),CSNOX : Walter J Relling (602898)</t>
  </si>
  <si>
    <t>CSOSG2 : Greg Sharland (2129),ARP : Greg Sharland (2129),CSSO2G1 : Greg Sharland (2129),RGGI : Greg Sharland (2129),CSNOX : Greg Sharland (2129)</t>
  </si>
  <si>
    <t>Nassau Energy Corporation</t>
  </si>
  <si>
    <t>Nassau County</t>
  </si>
  <si>
    <t>Nassau Energy Corp</t>
  </si>
  <si>
    <t>RGGI : David S Petty (1653),CSOSG2 : David S Petty (1653),CSNOX : David S Petty (1653),CSSO2G1 : David S Petty (1653)</t>
  </si>
  <si>
    <t>RGGI : Seth Blumencranz (603747),CSOSG2 : Seth Blumencranz (603747),CSNOX : Seth Blumencranz (603747),CSSO2G1 : Seth Blumencranz (603747)</t>
  </si>
  <si>
    <t>Poletti 500 MW CC</t>
  </si>
  <si>
    <t>CTG7A</t>
  </si>
  <si>
    <t>New York Power Authority</t>
  </si>
  <si>
    <t>ARP : John M Kahabka (604275) (Ended Apr 30, 2019)&lt;br&gt;Joshua P Ramos (605253) (Started Apr 30, 2019),CSSO2G1 : John M Kahabka (604275) (Ended Apr 30, 2019)&lt;br&gt;Joshua P Ramos (605253) (Started Apr 30, 2019),CSNOX : John M Kahabka (604275) (Ended Apr 30, 2019)&lt;br&gt;Joshua P Ramos (605253) (Started Apr 30, 2019),RGGI : John M Kahabka (604275) (Ended Apr 30, 2019)&lt;br&gt;Joshua P Ramos (605253) (Started Apr 30, 2019),CSOSG2 : John M Kahabka (604275) (Ended Apr 30, 2019)&lt;br&gt;Joshua P Ramos (605253) (Started Apr 30, 2019)</t>
  </si>
  <si>
    <t>ARP : Joshua P Ramos (605253) (Ended Apr 30, 2019)&lt;br&gt;Patricia Meehan (609388) (Started Apr 30, 2019),CSSO2G1 : Joshua P Ramos (605253) (Ended Apr 30, 2019)&lt;br&gt;Patricia Meehan (609388) (Started Apr 30, 2019),CSNOX : Joshua P Ramos (605253) (Ended Apr 30, 2019)&lt;br&gt;Patricia Meehan (609388) (Started Apr 30, 2019),RGGI : Joshua P Ramos (605253) (Ended Apr 30, 2019)&lt;br&gt;Patricia Meehan (609388) (Started Apr 30, 2019),CSOSG2 : Joshua P Ramos (605253) (Ended Apr 30, 2019)&lt;br&gt;Patricia Meehan (609388) (Started Apr 30, 2019)</t>
  </si>
  <si>
    <t>CTG7B</t>
  </si>
  <si>
    <t>CSNOX : John M Kahabka (604275) (Ended Apr 30, 2019)&lt;br&gt;Joshua P Ramos (605253) (Started Apr 30, 2019),ARP : John M Kahabka (604275) (Ended Apr 30, 2019)&lt;br&gt;Joshua P Ramos (605253) (Started Apr 30, 2019),RGGI : John M Kahabka (604275) (Ended Apr 30, 2019)&lt;br&gt;Joshua P Ramos (605253) (Started Apr 30, 2019),CSSO2G1 : John M Kahabka (604275) (Ended Apr 30, 2019)&lt;br&gt;Joshua P Ramos (605253) (Started Apr 30, 2019),CSOSG2 : John M Kahabka (604275) (Ended Apr 30, 2019)&lt;br&gt;Joshua P Ramos (605253) (Started Apr 30, 2019)</t>
  </si>
  <si>
    <t>CSNOX : Joshua P Ramos (605253) (Ended Apr 30, 2019)&lt;br&gt;Patricia Meehan (609388) (Started Apr 30, 2019),ARP : Joshua P Ramos (605253) (Ended Apr 30, 2019)&lt;br&gt;Patricia Meehan (609388) (Started Apr 30, 2019),RGGI : Joshua P Ramos (605253) (Ended Apr 30, 2019)&lt;br&gt;Patricia Meehan (609388) (Started Apr 30, 2019),CSSO2G1 : Joshua P Ramos (605253) (Ended Apr 30, 2019)&lt;br&gt;Patricia Meehan (609388) (Started Apr 30, 2019),CSOSG2 : Joshua P Ramos (605253) (Ended Apr 30, 2019)&lt;br&gt;Patricia Meehan (609388) (Started Apr 30, 2019)</t>
  </si>
  <si>
    <t>Ravenswood Generating Station</t>
  </si>
  <si>
    <t>UCC001</t>
  </si>
  <si>
    <t>Helix Ravenswood, LLC</t>
  </si>
  <si>
    <t>ARP : Kathy French (605624),RGGI : Kathy French (605624),CSNOX : Kathy French (605624),CSSO2G1 : Kathy French (605624),CSOSG2 : Kathy French (605624)</t>
  </si>
  <si>
    <t>ARP : Tanja Grzeskowitz (606620) (Ended Jan 08, 2019)&lt;br&gt;Aaron J Scott (609064) (Started Jan 08, 2019),RGGI : Tanja Grzeskowitz (606620) (Ended Jan 08, 2019)&lt;br&gt;Aaron J Scott (609064) (Started Jan 08, 2019),CSNOX : Tanja Grzeskowitz (606620) (Ended Jan 08, 2019)&lt;br&gt;Aaron J Scott (609064) (Started Jan 08, 2019),CSSO2G1 : Tanja Grzeskowitz (606620) (Ended Jan 08, 2019)&lt;br&gt;Aaron J Scott (609064) (Started Jan 08, 2019),CSOSG2 : Tanja Grzeskowitz (606620) (Ended Jan 08, 2019)&lt;br&gt;Aaron J Scott (609064) (Started Jan 08, 2019)</t>
  </si>
  <si>
    <t>Dry Low NOx Burners&lt;br&gt;Ammonia Injection</t>
  </si>
  <si>
    <t>Rensselaer Cogen</t>
  </si>
  <si>
    <t>1GTDBS</t>
  </si>
  <si>
    <t>Rensselaer Generating LLC</t>
  </si>
  <si>
    <t>CSSO2G1 : Harry H Brand (1820),CSNOX : Harry H Brand (1820),CSOSG2 : Harry H Brand (1820),ARP : Harry H Brand (1820),RGGI : Harry H Brand (1820)</t>
  </si>
  <si>
    <t>CSSO2G1 : Michael C McConnell (603241),CSNOX : Michael C McConnell (603241),CSOSG2 : Michael C McConnell (603241),ARP : Michael C McConnell (603241),RGGI : Michael C McConnell (603241)</t>
  </si>
  <si>
    <t>Richard M Flynn (Holtsville)</t>
  </si>
  <si>
    <t>RGGI : John M Kahabka (604275) (Ended Apr 30, 2019)&lt;br&gt;Joshua P Ramos (605253) (Started Apr 30, 2019),CSSO2G1 : John M Kahabka (604275) (Ended Apr 30, 2019)&lt;br&gt;Joshua P Ramos (605253) (Started Apr 30, 2019),ARP : John M Kahabka (604275) (Ended Apr 30, 2019)&lt;br&gt;Joshua P Ramos (605253) (Started Apr 30, 2019),CSOSG2 : John M Kahabka (604275) (Ended Apr 30, 2019)&lt;br&gt;Joshua P Ramos (605253) (Started Apr 30, 2019),CSNOX : John M Kahabka (604275) (Ended Apr 30, 2019)&lt;br&gt;Joshua P Ramos (605253) (Started Apr 30, 2019)</t>
  </si>
  <si>
    <t>RGGI : Joshua P Ramos (605253) (Ended Apr 30, 2019)&lt;br&gt;Patricia Meehan (609388) (Started Apr 30, 2019),CSSO2G1 : Joshua P Ramos (605253) (Ended Apr 30, 2019)&lt;br&gt;Patricia Meehan (609388) (Started Apr 30, 2019),ARP : Joshua P Ramos (605253) (Ended Apr 30, 2019)&lt;br&gt;Patricia Meehan (609388) (Started Apr 30, 2019),CSOSG2 : Joshua P Ramos (605253) (Ended Apr 30, 2019)&lt;br&gt;Patricia Meehan (609388) (Started Apr 30, 2019),CSNOX : Joshua P Ramos (605253) (Ended Apr 30, 2019)&lt;br&gt;Patricia Meehan (609388) (Started Apr 30, 2019)</t>
  </si>
  <si>
    <t>Selkirk Cogen Partners</t>
  </si>
  <si>
    <t>CTG101</t>
  </si>
  <si>
    <t>Selkirk Cogen Partners, LP</t>
  </si>
  <si>
    <t>CSSO2G1 : John W Hanlon (1385),RGGI : John W Hanlon (1385),CSOSG2 : John W Hanlon (1385),ARP : John W Hanlon (1385),CSNOX : John W Hanlon (1385)</t>
  </si>
  <si>
    <t>CSSO2G1 : Susan D Flash (603940),RGGI : Susan D Flash (603940),CSOSG2 : Susan D Flash (603940),ARP : Susan D Flash (603940),CSNOX : Susan D Flash (603940)</t>
  </si>
  <si>
    <t>CTG201</t>
  </si>
  <si>
    <t>RGGI : John W Hanlon (1385),CSOSG2 : John W Hanlon (1385),CSNOX : John W Hanlon (1385),CSSO2G1 : John W Hanlon (1385),ARP : John W Hanlon (1385)</t>
  </si>
  <si>
    <t>RGGI : Susan D Flash (603940),CSOSG2 : Susan D Flash (603940),CSNOX : Susan D Flash (603940),CSSO2G1 : Susan D Flash (603940),ARP : Susan D Flash (603940)</t>
  </si>
  <si>
    <t>CTG301</t>
  </si>
  <si>
    <t>CSNOX : John W Hanlon (1385),RGGI : John W Hanlon (1385),CSOSG2 : John W Hanlon (1385),ARP : John W Hanlon (1385),CSSO2G1 : John W Hanlon (1385)</t>
  </si>
  <si>
    <t>CSNOX : Susan D Flash (603940),RGGI : Susan D Flash (603940),CSOSG2 : Susan D Flash (603940),ARP : Susan D Flash (603940),CSSO2G1 : Susan D Flash (603940)</t>
  </si>
  <si>
    <t>Syracuse, LLC</t>
  </si>
  <si>
    <t>CSOSG2 : Dean E Motl (605480) (Ended May 03, 2019)&lt;br&gt;Susan D Flash (603940) (Started May 03, 2019) (Ended Jun 11, 2019)&lt;br&gt;Timothy Biittig (609450) (Started Jun 11, 2019),ARP : Dean E Motl (605480) (Ended May 03, 2019)&lt;br&gt;Susan D Flash (603940) (Started May 03, 2019) (Ended Jun 11, 2019)&lt;br&gt;Timothy Biittig (609450) (Started Jun 11, 2019),CSSO2G1 : Dean E Motl (605480) (Ended May 03, 2019)&lt;br&gt;Susan D Flash (603940) (Started May 03, 2019) (Ended Jun 11, 2019)&lt;br&gt;Timothy Biittig (609450) (Started Jun 11, 2019),CSNOX : Dean E Motl (605480) (Ended May 03, 2019)&lt;br&gt;Susan D Flash (603940) (Started May 03, 2019) (Ended Jun 11, 2019)&lt;br&gt;Timothy Biittig (609450) (Started Jun 11, 2019),RGGI : Dean E Motl (605480) (Ended May 03, 2019)&lt;br&gt;Susan D Flash (603940) (Started May 03, 2019) (Ended Jun 11, 2019)&lt;br&gt;Timothy Biittig (609450) (Started Jun 11, 2019)</t>
  </si>
  <si>
    <t>CSOSG2 : Susan D Flash (603940) (Ended May 03, 2019)&lt;br&gt;Timothy Biittig (609450) (Started May 03, 2019) (Ended Jun 11, 2019)&lt;br&gt;Susan D Flash (603940) (Started Jun 11, 2019),ARP : Susan D Flash (603940) (Ended May 03, 2019)&lt;br&gt;Timothy Biittig (609450) (Started May 03, 2019) (Ended Jun 11, 2019)&lt;br&gt;Susan D Flash (603940) (Started Jun 11, 2019),CSSO2G1 : Susan D Flash (603940) (Ended May 03, 2019)&lt;br&gt;Timothy Biittig (609450) (Started May 03, 2019) (Ended Jun 11, 2019)&lt;br&gt;Susan D Flash (603940) (Started Jun 11, 2019),CSNOX : Susan D Flash (603940) (Ended May 03, 2019)&lt;br&gt;Timothy Biittig (609450) (Started May 03, 2019) (Ended Jun 11, 2019)&lt;br&gt;Susan D Flash (603940) (Started Jun 11, 2019),RGGI : Susan D Flash (603940) (Ended May 03, 2019)&lt;br&gt;Timothy Biittig (609450) (Started May 03, 2019) (Ended Jun 11, 2019)&lt;br&gt;Susan D Flash (603940) (Started Jun 11, 2019)</t>
  </si>
  <si>
    <t>Valley Energy Center</t>
  </si>
  <si>
    <t>Orange County</t>
  </si>
  <si>
    <t>CPV Valley LLC</t>
  </si>
  <si>
    <t>Diamond Generating Corporation</t>
  </si>
  <si>
    <t>CSSO2G1 : Donald G Atwood (602660),ARP : Donald G Atwood (602660),RGGI : Donald G Atwood (602660),CSNOX : Donald G Atwood (602660),CSOSG2 : Donald G Atwood (602660)</t>
  </si>
  <si>
    <t>CSSO2G1 : Ben Stanley (603409),ARP : Ben Stanley (603409),RGGI : Ben Stanley (603409),CSNOX : Ben Stanley (603409),CSOSG2 : Ben Stanley (603409)</t>
  </si>
  <si>
    <t>Selective Catalytic Reduction</t>
  </si>
  <si>
    <t>ARP : Donald G Atwood (602660),RGGI : Donald G Atwood (602660),CSNOX : Donald G Atwood (602660),CSOSG2 : Donald G Atwood (602660),CSSO2G1 : Donald G Atwood (602660)</t>
  </si>
  <si>
    <t>ARP : Ben Stanley (603409),RGGI : Ben Stanley (603409),CSNOX : Ben Stanley (603409),CSOSG2 : Ben Stanley (603409),CSSO2G1 : Ben Stanley (603409)</t>
  </si>
  <si>
    <t>Pinelawn Power</t>
  </si>
  <si>
    <t>J Power USA Development Co, Ltd.</t>
  </si>
  <si>
    <t>CSSO2G1 : Paul E Peterson (607880),ARP : Paul E Peterson (607880),RGGI : Paul E Peterson (607880),CSOSG2 : Paul E Peterson (607880),CSNOX : Paul E Peterson (607880)</t>
  </si>
  <si>
    <t>CSSO2G1 : Jason White (608523),ARP : Jason White (608523),RGGI : Jason White (608523),CSOSG2 : Jason White (608523),CSNOX : Jason White (608523)</t>
  </si>
  <si>
    <t>Other Oil</t>
  </si>
  <si>
    <t>Allegany Station No. 133</t>
  </si>
  <si>
    <t>Allegany County</t>
  </si>
  <si>
    <t>Allegany Generating Station</t>
  </si>
  <si>
    <t>CSSO2G1 : John B Kingston (2365),ARP : John B Kingston (2365),CSNOX : John B Kingston (2365),RGGI : John B Kingston (2365),CSOSG2 : John B Kingston (2365)</t>
  </si>
  <si>
    <t>CSSO2G1 : Greg Sharland (2129),ARP : Greg Sharland (2129),CSNOX : Greg Sharland (2129),RGGI : Greg Sharland (2129),CSOSG2 : Greg Sharland (2129)</t>
  </si>
  <si>
    <t>Batavia Energy</t>
  </si>
  <si>
    <t>Genesee County</t>
  </si>
  <si>
    <t>Seneca Power Partners, LP</t>
  </si>
  <si>
    <t>CSOSG2 : Greg Sharland (2129),CSSO2G1 : Greg Sharland (2129),CSNOX : Greg Sharland (2129),RGGI : Greg Sharland (2129),ARP : Greg Sharland (2129)</t>
  </si>
  <si>
    <t>CSOSG2 : Walter J Relling (602898) (Started Dec 30, 2019),CSSO2G1 : Walter J Relling (602898) (Started Dec 30, 2019),CSNOX : Walter J Relling (602898) (Started Dec 30, 2019),RGGI : Walter J Relling (602898) (Started Dec 30, 2019),ARP : Walter J Relling (602898) (Started Dec 30, 2019)</t>
  </si>
  <si>
    <t>Bethpage Energy Center</t>
  </si>
  <si>
    <t>TBG Cogen Partners</t>
  </si>
  <si>
    <t>Calpine Operating Services Company, Inc.</t>
  </si>
  <si>
    <t>CSSO2G1 : Glen Stockhausen (3292),ARP : Glen Stockhausen (3292),CSNOX : Glen Stockhausen (3292),RGGI : Glen Stockhausen (3292),CSOSG2 : Glen Stockhausen (3292)</t>
  </si>
  <si>
    <t>CSSO2G1 : Patrick Blanchard (1082),ARP : Patrick Blanchard (1082),CSNOX : Patrick Blanchard (1082),RGGI : Patrick Blanchard (1082),CSOSG2 : Patrick Blanchard (1082)</t>
  </si>
  <si>
    <t>RGGI : Glen Stockhausen (3292),CSNOX : Glen Stockhausen (3292),ARP : Glen Stockhausen (3292),CSSO2G1 : Glen Stockhausen (3292),CSOSG2 : Glen Stockhausen (3292)</t>
  </si>
  <si>
    <t>RGGI : Patrick Blanchard (1082),CSNOX : Patrick Blanchard (1082),ARP : Patrick Blanchard (1082),CSSO2G1 : Patrick Blanchard (1082),CSOSG2 : Patrick Blanchard (1082)</t>
  </si>
  <si>
    <t>GT4</t>
  </si>
  <si>
    <t>Bethpage Energy Center 3, LLC</t>
  </si>
  <si>
    <t>ARP : Glen Stockhausen (3292),CSOSG2 : Glen Stockhausen (3292),CSNOX : Glen Stockhausen (3292),RGGI : Glen Stockhausen (3292),CSSO2G1 : Glen Stockhausen (3292)</t>
  </si>
  <si>
    <t>ARP : Patrick Blanchard (1082),CSOSG2 : Patrick Blanchard (1082),CSNOX : Patrick Blanchard (1082),RGGI : Patrick Blanchard (1082),CSSO2G1 : Patrick Blanchard (1082)</t>
  </si>
  <si>
    <t>East River</t>
  </si>
  <si>
    <t>New York County</t>
  </si>
  <si>
    <t>Consolidated Edison of New York, Inc.</t>
  </si>
  <si>
    <t>CSOSG2 : Andrea Schmitz (607301),ARP : Andrea Schmitz (607301),CSNOX : Andrea Schmitz (607301),RGGI : Andrea Schmitz (607301),CSSO2G1 : Andrea Schmitz (607301)</t>
  </si>
  <si>
    <t>CSOSG2 : Constantine Sanoulis (607630),ARP : Constantine Sanoulis (607630),CSNOX : Constantine Sanoulis (607630),RGGI : Constantine Sanoulis (607630),CSSO2G1 : Constantine Sanoulis (607630)</t>
  </si>
  <si>
    <t>Ammonia Injection&lt;br&gt;Selective Catalytic Reduction</t>
  </si>
  <si>
    <t>CSOSG2 : Andrea Schmitz (607301),RGGI : Andrea Schmitz (607301),ARP : Andrea Schmitz (607301),CSNOX : Andrea Schmitz (607301),CSSO2G1 : Andrea Schmitz (607301)</t>
  </si>
  <si>
    <t>CSOSG2 : Constantine Sanoulis (607630),RGGI : Constantine Sanoulis (607630),ARP : Constantine Sanoulis (607630),CSNOX : Constantine Sanoulis (607630),CSSO2G1 : Constantine Sanoulis (607630)</t>
  </si>
  <si>
    <t>Independence</t>
  </si>
  <si>
    <t>Sithe/Independence Power Partners, LP</t>
  </si>
  <si>
    <t>Sithe Energies Power Services, Inc.</t>
  </si>
  <si>
    <t>CSSO2G1 : Eric H Pahl (608838),CSNOX : Eric H Pahl (608838),RGGI : Eric H Pahl (608838),ARP : Eric H Pahl (608838),CSOSG2 : Eric H Pahl (608838)</t>
  </si>
  <si>
    <t>CSSO2G1 : Cynthia Vodopivec (603383),CSNOX : Cynthia Vodopivec (603383),RGGI : Cynthia Vodopivec (603383),ARP : Cynthia Vodopivec (603383),CSOSG2 : Cynthia Vodopivec (603383)</t>
  </si>
  <si>
    <t>Dry Low NOx Burners&lt;br&gt;Selective Catalytic Reduction</t>
  </si>
  <si>
    <t>RGGI : Eric H Pahl (608838),CSOSG2 : Eric H Pahl (608838),ARP : Eric H Pahl (608838),CSNOX : Eric H Pahl (608838),CSSO2G1 : Eric H Pahl (608838)</t>
  </si>
  <si>
    <t>RGGI : Cynthia Vodopivec (603383),CSOSG2 : Cynthia Vodopivec (603383),ARP : Cynthia Vodopivec (603383),CSNOX : Cynthia Vodopivec (603383),CSSO2G1 : Cynthia Vodopivec (603383)</t>
  </si>
  <si>
    <t>CSOSG2 : Eric H Pahl (608838),ARP : Eric H Pahl (608838),CSNOX : Eric H Pahl (608838),CSSO2G1 : Eric H Pahl (608838),RGGI : Eric H Pahl (608838)</t>
  </si>
  <si>
    <t>CSOSG2 : Cynthia Vodopivec (603383),ARP : Cynthia Vodopivec (603383),CSNOX : Cynthia Vodopivec (603383),CSSO2G1 : Cynthia Vodopivec (603383),RGGI : Cynthia Vodopivec (603383)</t>
  </si>
  <si>
    <t>ARP : Eric H Pahl (608838),RGGI : Eric H Pahl (608838),CSSO2G1 : Eric H Pahl (608838),CSNOX : Eric H Pahl (608838),CSOSG2 : Eric H Pahl (608838)</t>
  </si>
  <si>
    <t>ARP : Cynthia Vodopivec (603383),RGGI : Cynthia Vodopivec (603383),CSSO2G1 : Cynthia Vodopivec (603383),CSNOX : Cynthia Vodopivec (603383),CSOSG2 : Cynthia Vodopivec (603383)</t>
  </si>
  <si>
    <t>S A Carlson</t>
  </si>
  <si>
    <t>Chautauqua County</t>
  </si>
  <si>
    <t>Jamestown Board of Public Utilities</t>
  </si>
  <si>
    <t>CSSO2G1 : David L Leathers (603616),RGGI : David L Leathers (603616),CSNOX : David L Leathers (603616),ARP : David L Leathers (603616),CSOSG2 : David L Leathers (603616)</t>
  </si>
  <si>
    <t>CSSO2G1 : Cory Allen (608789),RGGI : Cory Allen (608789),CSNOX : Cory Allen (608789),ARP : Cory Allen (608789),CSOSG2 : Cory Allen (608789)</t>
  </si>
  <si>
    <t>Water Injection</t>
  </si>
  <si>
    <t>Saranac Power Partners, LP</t>
  </si>
  <si>
    <t>Clinton County</t>
  </si>
  <si>
    <t>Falcon Power Operating Company</t>
  </si>
  <si>
    <t>CSNOX : John D Gokey (607918),CSOSG2 : John D Gokey (607918),CSSO2G1 : John D Gokey (607918),ARP : John D Gokey (607918),RGGI : John D Gokey (607918)</t>
  </si>
  <si>
    <t>CSNOX : Ryan Parks (603530),CSOSG2 : Ryan Parks (603530),CSSO2G1 : Ryan Parks (603530),ARP : Ryan Parks (603530),RGGI : Ryan Parks (603530)</t>
  </si>
  <si>
    <t>RGGI : John D Gokey (607918),CSNOX : John D Gokey (607918),CSOSG2 : John D Gokey (607918),CSSO2G1 : John D Gokey (607918),ARP : John D Gokey (607918)</t>
  </si>
  <si>
    <t>RGGI : Ryan Parks (603530),CSNOX : Ryan Parks (603530),CSOSG2 : Ryan Parks (603530),CSSO2G1 : Ryan Parks (603530),ARP : Ryan Parks (603530)</t>
  </si>
  <si>
    <t>Sterling Power Plant</t>
  </si>
  <si>
    <t>Oneida County</t>
  </si>
  <si>
    <t>Sterling Power Partners, LP</t>
  </si>
  <si>
    <t>ARP : Greg Sharland (2129),RGGI : Greg Sharland (2129),CSNOX : Greg Sharland (2129),CSOSG2 : Greg Sharland (2129),CSSO2G1 : Greg Sharland (2129)</t>
  </si>
  <si>
    <t>ARP : Walter J Relling (602898),RGGI : Walter J Relling (602898),CSNOX : Walter J Relling (602898),CSOSG2 : Walter J Relling (602898),CSSO2G1 : Walter J Relling (602898)</t>
  </si>
  <si>
    <t>Bayswater Peaking Facility</t>
  </si>
  <si>
    <t>Jamaica Bay Peaking Facility, LLC</t>
  </si>
  <si>
    <t>ARP : Glenroy Leslie (608617) (Ended Apr 22, 2019)&lt;br&gt;Ryan McQueeney (608817) (Started Apr 22, 2019),CSSO2G1 : Glenroy Leslie (608617) (Ended Apr 22, 2019)&lt;br&gt;Ryan McQueeney (608817) (Started Apr 22, 2019),RGGI : Glenroy Leslie (608617) (Ended Apr 22, 2019)&lt;br&gt;Ryan McQueeney (608817) (Started Apr 22, 2019),CSNOX : Glenroy Leslie (608617) (Ended Apr 22, 2019)&lt;br&gt;Ryan McQueeney (608817) (Started Apr 22, 2019),CSOSG2 : Glenroy Leslie (608617) (Ended Apr 22, 2019)&lt;br&gt;Ryan McQueeney (608817) (Started Apr 22, 2019)</t>
  </si>
  <si>
    <t>ARP : Sarasi Sam (609174) (Ended Jan 11, 2019)&lt;br&gt;Paul Aronian (603265) (Started Jan 11, 2019) (Ended Apr 09, 2019)&lt;br&gt;Ryan McQueeney (608817) (Started Apr 09, 2019) (Ended Apr 22, 2019)&lt;br&gt;Randall Osteen (609382) (Started Apr 22, 2019),CSSO2G1 : Sarasi Sam (609174) (Ended Jan 11, 2019)&lt;br&gt;Paul Aronian (603265) (Started Jan 11, 2019) (Ended Apr 09, 2019)&lt;br&gt;Ryan McQueeney (608817) (Started Apr 09, 2019) (Ended Apr 22, 2019)&lt;br&gt;Randall Osteen (609382) (Started Apr 22, 2019),RGGI : Sarasi Sam (609174) (Ended Jan 11, 2019)&lt;br&gt;Paul Aronian (603265) (Started Jan 11, 2019) (Ended Apr 09, 2019)&lt;br&gt;Ryan McQueeney (608817) (Started Apr 09, 2019) (Ended Apr 22, 2019)&lt;br&gt;Randall Osteen (609382) (Started Apr 22, 2019),CSNOX : Sarasi Sam (609174) (Ended Jan 11, 2019)&lt;br&gt;Paul Aronian (603265) (Started Jan 11, 2019) (Ended Apr 09, 2019)&lt;br&gt;Ryan McQueeney (608817) (Started Apr 09, 2019) (Ended Apr 22, 2019)&lt;br&gt;Randall Osteen (609382) (Started Apr 22, 2019),CSOSG2 : Sarasi Sam (609174) (Ended Jan 11, 2019)&lt;br&gt;Paul Aronian (603265) (Started Jan 11, 2019) (Ended Apr 09, 2019)&lt;br&gt;Ryan McQueeney (608817) (Started Apr 09, 2019) (Ended Apr 22, 2019)&lt;br&gt;Randall Osteen (609382) (Started Apr 22, 2019)</t>
  </si>
  <si>
    <t>Glenwood</t>
  </si>
  <si>
    <t>U00020</t>
  </si>
  <si>
    <t>CP001</t>
  </si>
  <si>
    <t>National Grid Generation LLC</t>
  </si>
  <si>
    <t>CSSO2G1 : James P Flannery (606257),RGGI : James P Flannery (606257),CSOSG2 : James P Flannery (606257),CSNOX : James P Flannery (606257)</t>
  </si>
  <si>
    <t xml:space="preserve">CSSO2G1 : ,RGGI : ,CSOSG2 : ,CSNOX : </t>
  </si>
  <si>
    <t>U00021</t>
  </si>
  <si>
    <t>CSNOX : James P Flannery (606257),CSOSG2 : James P Flannery (606257),RGGI : James P Flannery (606257),CSSO2G1 : James P Flannery (606257)</t>
  </si>
  <si>
    <t xml:space="preserve">CSNOX : ,CSOSG2 : ,RGGI : ,CSSO2G1 : </t>
  </si>
  <si>
    <t>Hawkeye Energy Greenport, LLC</t>
  </si>
  <si>
    <t>U-01</t>
  </si>
  <si>
    <t>Hawkeye Energy Greenport, LLC, Hawkeye Generating, LLC</t>
  </si>
  <si>
    <t>ARP : Steve Squillante (604116) (Ended Oct 08, 2019)&lt;br&gt;John Reynolds (609564) (Started Oct 08, 2019),CSOSG2 : Steve Squillante (604116) (Ended Oct 08, 2019)&lt;br&gt;John Reynolds (609564) (Started Oct 08, 2019),RGGI : Steve Squillante (604116) (Ended Oct 08, 2019)&lt;br&gt;John Reynolds (609564) (Started Oct 08, 2019),CSSO2G1 : Steve Squillante (604116) (Ended Oct 08, 2019)&lt;br&gt;John Reynolds (609564) (Started Oct 08, 2019),CSNOX : Steve Squillante (604116) (Ended Oct 08, 2019)&lt;br&gt;John Reynolds (609564) (Started Oct 08, 2019)</t>
  </si>
  <si>
    <t>ARP : Edward Tackenberg (605914),CSOSG2 : Edward Tackenberg (605914),RGGI : Edward Tackenberg (605914),CSSO2G1 : Edward Tackenberg (605914),CSNOX : Edward Tackenberg (605914)</t>
  </si>
  <si>
    <t>Holtsville Facility</t>
  </si>
  <si>
    <t>U00001</t>
  </si>
  <si>
    <t>RGGI : James P Flannery (606257),CSSO2G1 : James P Flannery (606257),CSOSG2 : James P Flannery (606257),CSNOX : James P Flannery (606257)</t>
  </si>
  <si>
    <t xml:space="preserve">RGGI : ,CSSO2G1 : ,CSOSG2 : ,CSNOX : </t>
  </si>
  <si>
    <t>U00002</t>
  </si>
  <si>
    <t>CSSO2G1 : James P Flannery (606257),CSNOX : James P Flannery (606257),RGGI : James P Flannery (606257),CSOSG2 : James P Flannery (606257)</t>
  </si>
  <si>
    <t xml:space="preserve">CSSO2G1 : ,CSNOX : ,RGGI : ,CSOSG2 : </t>
  </si>
  <si>
    <t>U00003</t>
  </si>
  <si>
    <t>U00004</t>
  </si>
  <si>
    <t>RGGI : James P Flannery (606257),CSNOX : James P Flannery (606257),CSSO2G1 : James P Flannery (606257),CSOSG2 : James P Flannery (606257)</t>
  </si>
  <si>
    <t xml:space="preserve">RGGI : ,CSNOX : ,CSSO2G1 : ,CSOSG2 : </t>
  </si>
  <si>
    <t>U00005</t>
  </si>
  <si>
    <t>CSNOX : James P Flannery (606257),CSOSG2 : James P Flannery (606257),CSSO2G1 : James P Flannery (606257),RGGI : James P Flannery (606257)</t>
  </si>
  <si>
    <t xml:space="preserve">CSNOX : ,CSOSG2 : ,CSSO2G1 : ,RGGI : </t>
  </si>
  <si>
    <t>U00006</t>
  </si>
  <si>
    <t>CSSO2G1 : James P Flannery (606257),CSOSG2 : James P Flannery (606257),RGGI : James P Flannery (606257),CSNOX : James P Flannery (606257)</t>
  </si>
  <si>
    <t xml:space="preserve">CSSO2G1 : ,CSOSG2 : ,RGGI : ,CSNOX : </t>
  </si>
  <si>
    <t>U00007</t>
  </si>
  <si>
    <t>CSNOX : James P Flannery (606257),CSSO2G1 : James P Flannery (606257),RGGI : James P Flannery (606257),CSOSG2 : James P Flannery (606257)</t>
  </si>
  <si>
    <t>U00008</t>
  </si>
  <si>
    <t>U00009</t>
  </si>
  <si>
    <t>CSNOX : James P Flannery (606257),CSSO2G1 : James P Flannery (606257),CSOSG2 : James P Flannery (606257),RGGI : James P Flannery (606257)</t>
  </si>
  <si>
    <t xml:space="preserve">CSNOX : ,CSSO2G1 : ,CSOSG2 : ,RGGI : </t>
  </si>
  <si>
    <t>U00010</t>
  </si>
  <si>
    <t>U00011</t>
  </si>
  <si>
    <t>CSOSG2 : James P Flannery (606257),RGGI : James P Flannery (606257),CSNOX : James P Flannery (606257),CSSO2G1 : James P Flannery (606257)</t>
  </si>
  <si>
    <t xml:space="preserve">CSOSG2 : ,RGGI : ,CSNOX : ,CSSO2G1 : </t>
  </si>
  <si>
    <t>U00012</t>
  </si>
  <si>
    <t>RGGI : James P Flannery (606257),CSOSG2 : James P Flannery (606257),CSSO2G1 : James P Flannery (606257),CSNOX : James P Flannery (606257)</t>
  </si>
  <si>
    <t xml:space="preserve">RGGI : ,CSOSG2 : ,CSSO2G1 : ,CSNOX : </t>
  </si>
  <si>
    <t>U00013</t>
  </si>
  <si>
    <t>U00014</t>
  </si>
  <si>
    <t>U00015</t>
  </si>
  <si>
    <t>Dry Low NOx Burners</t>
  </si>
  <si>
    <t>U00016</t>
  </si>
  <si>
    <t>CSSO2G1 : James P Flannery (606257),RGGI : James P Flannery (606257),CSNOX : James P Flannery (606257),CSOSG2 : James P Flannery (606257)</t>
  </si>
  <si>
    <t xml:space="preserve">CSSO2G1 : ,RGGI : ,CSNOX : ,CSOSG2 : </t>
  </si>
  <si>
    <t>U00017</t>
  </si>
  <si>
    <t>RGGI : James P Flannery (606257),CSNOX : James P Flannery (606257),CSOSG2 : James P Flannery (606257),CSSO2G1 : James P Flannery (606257)</t>
  </si>
  <si>
    <t xml:space="preserve">RGGI : ,CSNOX : ,CSOSG2 : ,CSSO2G1 : </t>
  </si>
  <si>
    <t>U00018</t>
  </si>
  <si>
    <t>U00019</t>
  </si>
  <si>
    <t>CSNOX : James P Flannery (606257),RGGI : James P Flannery (606257),CSSO2G1 : James P Flannery (606257),CSOSG2 : James P Flannery (606257)</t>
  </si>
  <si>
    <t xml:space="preserve">CSNOX : ,RGGI : ,CSSO2G1 : ,CSOSG2 : </t>
  </si>
  <si>
    <t>Shoreham Energy</t>
  </si>
  <si>
    <t>CT01</t>
  </si>
  <si>
    <t>CSNOX : Paul E Peterson (607880),CSOSG2 : Paul E Peterson (607880),CSSO2G1 : Paul E Peterson (607880),RGGI : Paul E Peterson (607880),ARP : Paul E Peterson (607880)</t>
  </si>
  <si>
    <t>CSNOX : Jason White (608523),CSOSG2 : Jason White (608523),CSSO2G1 : Jason White (608523),RGGI : Jason White (608523),ARP : Jason White (608523)</t>
  </si>
  <si>
    <t>CT02</t>
  </si>
  <si>
    <t>CSSO2G1 : Paul E Peterson (607880),ARP : Paul E Peterson (607880),CSNOX : Paul E Peterson (607880),RGGI : Paul E Peterson (607880),CSOSG2 : Paul E Peterson (607880)</t>
  </si>
  <si>
    <t>CSSO2G1 : Jason White (608523),ARP : Jason White (608523),CSNOX : Jason White (608523),RGGI : Jason White (608523),CSOSG2 : Jason White (608523)</t>
  </si>
  <si>
    <t>Wading River Facility</t>
  </si>
  <si>
    <t>UGT007</t>
  </si>
  <si>
    <t>Other&lt;br&gt;Water Injection</t>
  </si>
  <si>
    <t>UGT008</t>
  </si>
  <si>
    <t>CSSO2G1 : James P Flannery (606257),CSOSG2 : James P Flannery (606257),CSNOX : James P Flannery (606257),RGGI : James P Flannery (606257)</t>
  </si>
  <si>
    <t xml:space="preserve">CSSO2G1 : ,CSOSG2 : ,CSNOX : ,RGGI : </t>
  </si>
  <si>
    <t>UGT009</t>
  </si>
  <si>
    <t>UGT013</t>
  </si>
  <si>
    <t>West Babylon Facility</t>
  </si>
  <si>
    <t>UGT001</t>
  </si>
  <si>
    <t>Astoria Gas Turbine Power</t>
  </si>
  <si>
    <t>CT2-1A</t>
  </si>
  <si>
    <t>CP0002</t>
  </si>
  <si>
    <t>RGGI : Andrew Scano (601596),CSSO2G1 : Andrew Scano (601596),CSOSG2 : Andrew Scano (601596),CSNOX : Andrew Scano (601596)</t>
  </si>
  <si>
    <t>RGGI : Frank Ameo (1243),CSSO2G1 : Frank Ameo (1243),CSOSG2 : Frank Ameo (1243),CSNOX : Frank Ameo (1243)</t>
  </si>
  <si>
    <t>CT2-1B</t>
  </si>
  <si>
    <t>RGGI : Andrew Scano (601596),CSOSG2 : Andrew Scano (601596),CSNOX : Andrew Scano (601596),CSSO2G1 : Andrew Scano (601596)</t>
  </si>
  <si>
    <t>RGGI : Frank Ameo (1243),CSOSG2 : Frank Ameo (1243),CSNOX : Frank Ameo (1243),CSSO2G1 : Frank Ameo (1243)</t>
  </si>
  <si>
    <t>CT2-2A</t>
  </si>
  <si>
    <t>CSOSG2 : Andrew Scano (601596),RGGI : Andrew Scano (601596),CSNOX : Andrew Scano (601596),CSSO2G1 : Andrew Scano (601596)</t>
  </si>
  <si>
    <t>CSOSG2 : Frank Ameo (1243),RGGI : Frank Ameo (1243),CSNOX : Frank Ameo (1243),CSSO2G1 : Frank Ameo (1243)</t>
  </si>
  <si>
    <t>CT2-2B</t>
  </si>
  <si>
    <t>RGGI : Andrew Scano (601596),CSNOX : Andrew Scano (601596),CSOSG2 : Andrew Scano (601596),CSSO2G1 : Andrew Scano (601596)</t>
  </si>
  <si>
    <t>RGGI : Frank Ameo (1243),CSNOX : Frank Ameo (1243),CSOSG2 : Frank Ameo (1243),CSSO2G1 : Frank Ameo (1243)</t>
  </si>
  <si>
    <t>CT2-3A</t>
  </si>
  <si>
    <t>CSOSG2 : Andrew Scano (601596),CSNOX : Andrew Scano (601596),RGGI : Andrew Scano (601596),CSSO2G1 : Andrew Scano (601596)</t>
  </si>
  <si>
    <t>CSOSG2 : Frank Ameo (1243),CSNOX : Frank Ameo (1243),RGGI : Frank Ameo (1243),CSSO2G1 : Frank Ameo (1243)</t>
  </si>
  <si>
    <t>CT2-3B</t>
  </si>
  <si>
    <t>CT2-4A</t>
  </si>
  <si>
    <t>CSSO2G1 : Andrew Scano (601596),CSNOX : Andrew Scano (601596),CSOSG2 : Andrew Scano (601596),RGGI : Andrew Scano (601596)</t>
  </si>
  <si>
    <t>CSSO2G1 : Frank Ameo (1243),CSNOX : Frank Ameo (1243),CSOSG2 : Frank Ameo (1243),RGGI : Frank Ameo (1243)</t>
  </si>
  <si>
    <t>CT2-4B</t>
  </si>
  <si>
    <t>CT3-1A</t>
  </si>
  <si>
    <t>CP0003</t>
  </si>
  <si>
    <t>CT3-1B</t>
  </si>
  <si>
    <t>CSSO2G1 : Andrew Scano (601596),CSNOX : Andrew Scano (601596),RGGI : Andrew Scano (601596),CSOSG2 : Andrew Scano (601596)</t>
  </si>
  <si>
    <t>CSSO2G1 : Frank Ameo (1243),CSNOX : Frank Ameo (1243),RGGI : Frank Ameo (1243),CSOSG2 : Frank Ameo (1243)</t>
  </si>
  <si>
    <t>CT3-2A</t>
  </si>
  <si>
    <t>CSOSG2 : Andrew Scano (601596),CSSO2G1 : Andrew Scano (601596),RGGI : Andrew Scano (601596),CSNOX : Andrew Scano (601596)</t>
  </si>
  <si>
    <t>CSOSG2 : Frank Ameo (1243),CSSO2G1 : Frank Ameo (1243),RGGI : Frank Ameo (1243),CSNOX : Frank Ameo (1243)</t>
  </si>
  <si>
    <t>CT3-2B</t>
  </si>
  <si>
    <t>CSNOX : Andrew Scano (601596),CSSO2G1 : Andrew Scano (601596),CSOSG2 : Andrew Scano (601596),RGGI : Andrew Scano (601596)</t>
  </si>
  <si>
    <t>CSNOX : Frank Ameo (1243),CSSO2G1 : Frank Ameo (1243),CSOSG2 : Frank Ameo (1243),RGGI : Frank Ameo (1243)</t>
  </si>
  <si>
    <t>CT3-3A</t>
  </si>
  <si>
    <t>CSOSG2 : Andrew Scano (601596),CSNOX : Andrew Scano (601596),CSSO2G1 : Andrew Scano (601596),RGGI : Andrew Scano (601596)</t>
  </si>
  <si>
    <t>CSOSG2 : Frank Ameo (1243),CSNOX : Frank Ameo (1243),CSSO2G1 : Frank Ameo (1243),RGGI : Frank Ameo (1243)</t>
  </si>
  <si>
    <t>CT3-3B</t>
  </si>
  <si>
    <t>CT3-4A</t>
  </si>
  <si>
    <t>CSNOX : Andrew Scano (601596),RGGI : Andrew Scano (601596),CSOSG2 : Andrew Scano (601596),CSSO2G1 : Andrew Scano (601596)</t>
  </si>
  <si>
    <t>CSNOX : Frank Ameo (1243),RGGI : Frank Ameo (1243),CSOSG2 : Frank Ameo (1243),CSSO2G1 : Frank Ameo (1243)</t>
  </si>
  <si>
    <t>CT3-4B</t>
  </si>
  <si>
    <t>CSOSG2 : Andrew Scano (601596),RGGI : Andrew Scano (601596),CSSO2G1 : Andrew Scano (601596),CSNOX : Andrew Scano (601596)</t>
  </si>
  <si>
    <t>CSOSG2 : Frank Ameo (1243),RGGI : Frank Ameo (1243),CSSO2G1 : Frank Ameo (1243),CSNOX : Frank Ameo (1243)</t>
  </si>
  <si>
    <t>CT4-1A</t>
  </si>
  <si>
    <t>CP0004</t>
  </si>
  <si>
    <t>CT4-1B</t>
  </si>
  <si>
    <t>CSNOX : Andrew Scano (601596),CSOSG2 : Andrew Scano (601596),RGGI : Andrew Scano (601596),CSSO2G1 : Andrew Scano (601596)</t>
  </si>
  <si>
    <t>CSNOX : Frank Ameo (1243),CSOSG2 : Frank Ameo (1243),RGGI : Frank Ameo (1243),CSSO2G1 : Frank Ameo (1243)</t>
  </si>
  <si>
    <t>CT4-2A</t>
  </si>
  <si>
    <t>CT4-2B</t>
  </si>
  <si>
    <t>CT4-3A</t>
  </si>
  <si>
    <t>RGGI : Andrew Scano (601596),CSNOX : Andrew Scano (601596),CSSO2G1 : Andrew Scano (601596),CSOSG2 : Andrew Scano (601596)</t>
  </si>
  <si>
    <t>RGGI : Frank Ameo (1243),CSNOX : Frank Ameo (1243),CSSO2G1 : Frank Ameo (1243),CSOSG2 : Frank Ameo (1243)</t>
  </si>
  <si>
    <t>CT4-3B</t>
  </si>
  <si>
    <t>CT4-4A</t>
  </si>
  <si>
    <t>CSSO2G1 : Andrew Scano (601596),RGGI : Andrew Scano (601596),CSOSG2 : Andrew Scano (601596),CSNOX : Andrew Scano (601596)</t>
  </si>
  <si>
    <t>CSSO2G1 : Frank Ameo (1243),RGGI : Frank Ameo (1243),CSOSG2 : Frank Ameo (1243),CSNOX : Frank Ameo (1243)</t>
  </si>
  <si>
    <t>CT4-4B</t>
  </si>
  <si>
    <t>E F Barrett</t>
  </si>
  <si>
    <t>CSOSG2 : James P Flannery (606257),CSSO2G1 : James P Flannery (606257),CSNOX : James P Flannery (606257),RGGI : James P Flannery (606257)</t>
  </si>
  <si>
    <t xml:space="preserve">CSOSG2 : ,CSSO2G1 : ,CSNOX : ,RGGI : </t>
  </si>
  <si>
    <t>CSOSG2 : James P Flannery (606257),CSNOX : James P Flannery (606257),RGGI : James P Flannery (606257),CSSO2G1 : James P Flannery (606257)</t>
  </si>
  <si>
    <t xml:space="preserve">CSOSG2 : ,CSNOX : ,RGGI : ,CSSO2G1 : </t>
  </si>
  <si>
    <t>CSNOX : James P Flannery (606257),RGGI : James P Flannery (606257),CSOSG2 : James P Flannery (606257),CSSO2G1 : James P Flannery (606257)</t>
  </si>
  <si>
    <t xml:space="preserve">CSNOX : ,RGGI : ,CSOSG2 : ,CSSO2G1 : </t>
  </si>
  <si>
    <t>Equus  Power I</t>
  </si>
  <si>
    <t>CSSO2G1 : Paul E Peterson (607880),CSOSG2 : Paul E Peterson (607880),ARP : Paul E Peterson (607880),CSNOX : Paul E Peterson (607880),RGGI : Paul E Peterson (607880)</t>
  </si>
  <si>
    <t>CSSO2G1 : Jason White (608523),CSOSG2 : Jason White (608523),ARP : Jason White (608523),CSNOX : Jason White (608523),RGGI : Jason White (608523)</t>
  </si>
  <si>
    <t>Freeport Power Plant No. 2</t>
  </si>
  <si>
    <t>Incorporated Village of Freeport</t>
  </si>
  <si>
    <t>CSSO2G1 : Al Livingston Jr (606228),ARP : Al Livingston Jr (606228),RGGI : Al Livingston Jr (606228),CSNOX : Al Livingston Jr (606228),CSOSG2 : Al Livingston Jr (606228)</t>
  </si>
  <si>
    <t>CSSO2G1 : Keith Muchnick (605682),ARP : Keith Muchnick (605682),RGGI : Keith Muchnick (605682),CSNOX : Keith Muchnick (605682),CSOSG2 : Keith Muchnick (605682)</t>
  </si>
  <si>
    <t>Glenwood Landing Energy Center</t>
  </si>
  <si>
    <t>UGT012</t>
  </si>
  <si>
    <t>National Grid Glenwood Energy Center LLC</t>
  </si>
  <si>
    <t>CSNOX : James P Flannery (606257),ARP : James P Flannery (606257),CSSO2G1 : James P Flannery (606257),RGGI : James P Flannery (606257),CSOSG2 : James P Flannery (606257)</t>
  </si>
  <si>
    <t xml:space="preserve">CSNOX : ,ARP : ,CSSO2G1 : ,RGGI : ,CSOSG2 : </t>
  </si>
  <si>
    <t>CSNOX : James P Flannery (606257),ARP : James P Flannery (606257),CSOSG2 : James P Flannery (606257),CSSO2G1 : James P Flannery (606257),RGGI : James P Flannery (606257)</t>
  </si>
  <si>
    <t xml:space="preserve">CSNOX : ,ARP : ,CSOSG2 : ,CSSO2G1 : ,RGGI : </t>
  </si>
  <si>
    <t>Hillburn</t>
  </si>
  <si>
    <t>Rockland County</t>
  </si>
  <si>
    <t>AER NY-GEN, LLC</t>
  </si>
  <si>
    <t>RGGI : Greg Sharland (2129),CSSO2G1 : Greg Sharland (2129),CSNOX : Greg Sharland (2129),CSOSG2 : Greg Sharland (2129)</t>
  </si>
  <si>
    <t>RGGI : Walter J Relling (602898),CSSO2G1 : Walter J Relling (602898),CSNOX : Walter J Relling (602898),CSOSG2 : Walter J Relling (602898)</t>
  </si>
  <si>
    <t>Nissequogue Energy Center</t>
  </si>
  <si>
    <t>Nissequogue Cogen Partners</t>
  </si>
  <si>
    <t>RGGI : Glen Stockhausen (3292),CSSO2G1 : Glen Stockhausen (3292),CSNOX : Glen Stockhausen (3292),CSOSG2 : Glen Stockhausen (3292)</t>
  </si>
  <si>
    <t>RGGI : Patrick Blanchard (1082),CSSO2G1 : Patrick Blanchard (1082),CSNOX : Patrick Blanchard (1082),CSOSG2 : Patrick Blanchard (1082)</t>
  </si>
  <si>
    <t>Port Jefferson Energy Center</t>
  </si>
  <si>
    <t>UGT002</t>
  </si>
  <si>
    <t>National Grid Port Jefferson Energy Center LLC</t>
  </si>
  <si>
    <t>CSSO2G1 : James P Flannery (606257),CSNOX : James P Flannery (606257),ARP : James P Flannery (606257),RGGI : James P Flannery (606257),CSOSG2 : James P Flannery (606257)</t>
  </si>
  <si>
    <t xml:space="preserve">CSSO2G1 : ,CSNOX : ,ARP : ,RGGI : ,CSOSG2 : </t>
  </si>
  <si>
    <t>UGT003</t>
  </si>
  <si>
    <t>CSOSG2 : James P Flannery (606257),CSSO2G1 : James P Flannery (606257),RGGI : James P Flannery (606257),ARP : James P Flannery (606257),CSNOX : James P Flannery (606257)</t>
  </si>
  <si>
    <t xml:space="preserve">CSOSG2 : ,CSSO2G1 : ,RGGI : ,ARP : ,CSNOX : </t>
  </si>
  <si>
    <t>CT02-1</t>
  </si>
  <si>
    <t>CSOSG2 : Kathy French (605624),RGGI : Kathy French (605624),CSSO2G1 : Kathy French (605624),CSNOX : Kathy French (605624)</t>
  </si>
  <si>
    <t>CSOSG2 : Tanja Grzeskowitz (606620) (Ended Jan 08, 2019)&lt;br&gt;Aaron J Scott (609064) (Started Jan 08, 2019),RGGI : Tanja Grzeskowitz (606620) (Ended Jan 08, 2019)&lt;br&gt;Aaron J Scott (609064) (Started Jan 08, 2019),CSSO2G1 : Tanja Grzeskowitz (606620) (Ended Jan 08, 2019)&lt;br&gt;Aaron J Scott (609064) (Started Jan 08, 2019),CSNOX : Tanja Grzeskowitz (606620) (Ended Jan 08, 2019)&lt;br&gt;Aaron J Scott (609064) (Started Jan 08, 2019)</t>
  </si>
  <si>
    <t>CT02-2</t>
  </si>
  <si>
    <t>CSNOX : Kathy French (605624),CSSO2G1 : Kathy French (605624),RGGI : Kathy French (605624),CSOSG2 : Kathy French (605624)</t>
  </si>
  <si>
    <t>CSNOX : Tanja Grzeskowitz (606620) (Ended Jan 08, 2019)&lt;br&gt;Aaron J Scott (609064) (Started Jan 08, 2019),CSSO2G1 : Tanja Grzeskowitz (606620) (Ended Jan 08, 2019)&lt;br&gt;Aaron J Scott (609064) (Started Jan 08, 2019),RGGI : Tanja Grzeskowitz (606620) (Ended Jan 08, 2019)&lt;br&gt;Aaron J Scott (609064) (Started Jan 08, 2019),CSOSG2 : Tanja Grzeskowitz (606620) (Ended Jan 08, 2019)&lt;br&gt;Aaron J Scott (609064) (Started Jan 08, 2019)</t>
  </si>
  <si>
    <t>CT02-3</t>
  </si>
  <si>
    <t>CSSO2G1 : Kathy French (605624),RGGI : Kathy French (605624),CSOSG2 : Kathy French (605624),CSNOX : Kathy French (605624)</t>
  </si>
  <si>
    <t>CSSO2G1 : Tanja Grzeskowitz (606620) (Ended Jan 08, 2019)&lt;br&gt;Aaron J Scott (609064) (Started Jan 08, 2019),RGGI : Tanja Grzeskowitz (606620) (Ended Jan 08, 2019)&lt;br&gt;Aaron J Scott (609064) (Started Jan 08, 2019),CSOSG2 : Tanja Grzeskowitz (606620) (Ended Jan 08, 2019)&lt;br&gt;Aaron J Scott (609064) (Started Jan 08, 2019),CSNOX : Tanja Grzeskowitz (606620) (Ended Jan 08, 2019)&lt;br&gt;Aaron J Scott (609064) (Started Jan 08, 2019)</t>
  </si>
  <si>
    <t>CT02-4</t>
  </si>
  <si>
    <t>CSOSG2 : Kathy French (605624),CSSO2G1 : Kathy French (605624),CSNOX : Kathy French (605624),RGGI : Kathy French (605624)</t>
  </si>
  <si>
    <t>CSOSG2 : Tanja Grzeskowitz (606620) (Ended Jan 08, 2019)&lt;br&gt;Aaron J Scott (609064) (Started Jan 08, 2019),CSSO2G1 : Tanja Grzeskowitz (606620) (Ended Jan 08, 2019)&lt;br&gt;Aaron J Scott (609064) (Started Jan 08, 2019),CSNOX : Tanja Grzeskowitz (606620) (Ended Jan 08, 2019)&lt;br&gt;Aaron J Scott (609064) (Started Jan 08, 2019),RGGI : Tanja Grzeskowitz (606620) (Ended Jan 08, 2019)&lt;br&gt;Aaron J Scott (609064) (Started Jan 08, 2019)</t>
  </si>
  <si>
    <t>CT03-1</t>
  </si>
  <si>
    <t>CSSO2G1 : Kathy French (605624),RGGI : Kathy French (605624),CSNOX : Kathy French (605624),CSOSG2 : Kathy French (605624)</t>
  </si>
  <si>
    <t>CSSO2G1 : Tanja Grzeskowitz (606620) (Ended Jan 08, 2019)&lt;br&gt;Aaron J Scott (609064) (Started Jan 08, 2019),RGGI : Tanja Grzeskowitz (606620) (Ended Jan 08, 2019)&lt;br&gt;Aaron J Scott (609064) (Started Jan 08, 2019),CSNOX : Tanja Grzeskowitz (606620) (Ended Jan 08, 2019)&lt;br&gt;Aaron J Scott (609064) (Started Jan 08, 2019),CSOSG2 : Tanja Grzeskowitz (606620) (Ended Jan 08, 2019)&lt;br&gt;Aaron J Scott (609064) (Started Jan 08, 2019)</t>
  </si>
  <si>
    <t>CT03-2</t>
  </si>
  <si>
    <t>CSOSG2 : Kathy French (605624),CSNOX : Kathy French (605624),RGGI : Kathy French (605624),CSSO2G1 : Kathy French (605624)</t>
  </si>
  <si>
    <t>CSOSG2 : Tanja Grzeskowitz (606620) (Ended Jan 08, 2019)&lt;br&gt;Aaron J Scott (609064) (Started Jan 08, 2019),CSNOX : Tanja Grzeskowitz (606620) (Ended Jan 08, 2019)&lt;br&gt;Aaron J Scott (609064) (Started Jan 08, 2019),RGGI : Tanja Grzeskowitz (606620) (Ended Jan 08, 2019)&lt;br&gt;Aaron J Scott (609064) (Started Jan 08, 2019),CSSO2G1 : Tanja Grzeskowitz (606620) (Ended Jan 08, 2019)&lt;br&gt;Aaron J Scott (609064) (Started Jan 08, 2019)</t>
  </si>
  <si>
    <t>CT03-3</t>
  </si>
  <si>
    <t>RGGI : Kathy French (605624),CSOSG2 : Kathy French (605624),CSSO2G1 : Kathy French (605624),CSNOX : Kathy French (605624)</t>
  </si>
  <si>
    <t>RGGI : Tanja Grzeskowitz (606620) (Ended Jan 08, 2019)&lt;br&gt;Aaron J Scott (609064) (Started Jan 08, 2019),CSOSG2 : Tanja Grzeskowitz (606620) (Ended Jan 08, 2019)&lt;br&gt;Aaron J Scott (609064) (Started Jan 08, 2019),CSSO2G1 : Tanja Grzeskowitz (606620) (Ended Jan 08, 2019)&lt;br&gt;Aaron J Scott (609064) (Started Jan 08, 2019),CSNOX : Tanja Grzeskowitz (606620) (Ended Jan 08, 2019)&lt;br&gt;Aaron J Scott (609064) (Started Jan 08, 2019)</t>
  </si>
  <si>
    <t>CT03-4</t>
  </si>
  <si>
    <t>Shoemaker</t>
  </si>
  <si>
    <t>RGGI : Greg Sharland (2129),CSNOX : Greg Sharland (2129),CSOSG2 : Greg Sharland (2129),CSSO2G1 : Greg Sharland (2129)</t>
  </si>
  <si>
    <t>RGGI : Walter J Relling (602898),CSNOX : Walter J Relling (602898),CSOSG2 : Walter J Relling (602898),CSSO2G1 : Walter J Relling (602898)</t>
  </si>
  <si>
    <t>23rd and 3rd</t>
  </si>
  <si>
    <t>CSNOX : John M Kahabka (604275) (Ended Apr 30, 2019)&lt;br&gt;Joshua P Ramos (605253) (Started Apr 30, 2019),RGGI : John M Kahabka (604275) (Ended Apr 30, 2019)&lt;br&gt;Joshua P Ramos (605253) (Started Apr 30, 2019),CSSO2G1 : John M Kahabka (604275) (Ended Apr 30, 2019)&lt;br&gt;Joshua P Ramos (605253) (Started Apr 30, 2019),ARP : John M Kahabka (604275) (Ended Apr 30, 2019)&lt;br&gt;Joshua P Ramos (605253) (Started Apr 30, 2019),CSOSG2 : John M Kahabka (604275) (Ended Apr 30, 2019)&lt;br&gt;Joshua P Ramos (605253) (Started Apr 30, 2019)</t>
  </si>
  <si>
    <t>CSNOX : Joshua P Ramos (605253) (Ended Apr 30, 2019)&lt;br&gt;Patricia Meehan (609388) (Started Apr 30, 2019),RGGI : Joshua P Ramos (605253) (Ended Apr 30, 2019)&lt;br&gt;Patricia Meehan (609388) (Started Apr 30, 2019),CSSO2G1 : Joshua P Ramos (605253) (Ended Apr 30, 2019)&lt;br&gt;Patricia Meehan (609388) (Started Apr 30, 2019),ARP : Joshua P Ramos (605253) (Ended Apr 30, 2019)&lt;br&gt;Patricia Meehan (609388) (Started Apr 30, 2019),CSOSG2 : Joshua P Ramos (605253) (Ended Apr 30, 2019)&lt;br&gt;Patricia Meehan (609388) (Started Apr 30, 2019)</t>
  </si>
  <si>
    <t>CSNOX : John M Kahabka (604275) (Ended Apr 30, 2019)&lt;br&gt;Joshua P Ramos (605253) (Started Apr 30, 2019),CSSO2G1 : John M Kahabka (604275) (Ended Apr 30, 2019)&lt;br&gt;Joshua P Ramos (605253) (Started Apr 30, 2019),ARP : John M Kahabka (604275) (Ended Apr 30, 2019)&lt;br&gt;Joshua P Ramos (605253) (Started Apr 30, 2019),RGGI : John M Kahabka (604275) (Ended Apr 30, 2019)&lt;br&gt;Joshua P Ramos (605253) (Started Apr 30, 2019),CSOSG2 : John M Kahabka (604275) (Ended Apr 30, 2019)&lt;br&gt;Joshua P Ramos (605253) (Started Apr 30, 2019)</t>
  </si>
  <si>
    <t>CSNOX : Joshua P Ramos (605253) (Ended Apr 30, 2019)&lt;br&gt;Patricia Meehan (609388) (Started Apr 30, 2019),CSSO2G1 : Joshua P Ramos (605253) (Ended Apr 30, 2019)&lt;br&gt;Patricia Meehan (609388) (Started Apr 30, 2019),ARP : Joshua P Ramos (605253) (Ended Apr 30, 2019)&lt;br&gt;Patricia Meehan (609388) (Started Apr 30, 2019),RGGI : Joshua P Ramos (605253) (Ended Apr 30, 2019)&lt;br&gt;Patricia Meehan (609388) (Started Apr 30, 2019),CSOSG2 : Joshua P Ramos (605253) (Ended Apr 30, 2019)&lt;br&gt;Patricia Meehan (609388) (Started Apr 30, 2019)</t>
  </si>
  <si>
    <t>Bayswater Peaking Facility, LLC</t>
  </si>
  <si>
    <t>CSNOX : Glenroy Leslie (608617) (Ended Apr 22, 2019)&lt;br&gt;Ryan McQueeney (608817) (Started Apr 22, 2019),ARP : Glenroy Leslie (608617) (Ended Apr 22, 2019)&lt;br&gt;Ryan McQueeney (608817) (Started Apr 22, 2019),CSSO2G1 : Glenroy Leslie (608617) (Ended Apr 22, 2019)&lt;br&gt;Ryan McQueeney (608817) (Started Apr 22, 2019),RGGI : Glenroy Leslie (608617) (Ended Apr 22, 2019)&lt;br&gt;Ryan McQueeney (608817) (Started Apr 22, 2019),CSOSG2 : Glenroy Leslie (608617) (Ended Apr 22, 2019)&lt;br&gt;Ryan McQueeney (608817) (Started Apr 22, 2019)</t>
  </si>
  <si>
    <t>CSNOX : Sarasi Sam (609174) (Ended Jan 11, 2019)&lt;br&gt;Paul Aronian (603265) (Started Jan 11, 2019) (Ended Apr 09, 2019)&lt;br&gt;Ryan McQueeney (608817) (Started Apr 09, 2019) (Ended Apr 22, 2019)&lt;br&gt;Randall Osteen (609382) (Started Apr 22, 2019),ARP : Sarasi Sam (609174) (Ended Jan 11, 2019)&lt;br&gt;Paul Aronian (603265) (Started Jan 11, 2019) (Ended Apr 09, 2019)&lt;br&gt;Ryan McQueeney (608817) (Started Apr 09, 2019) (Ended Apr 22, 2019)&lt;br&gt;Randall Osteen (609382) (Started Apr 22, 2019),CSSO2G1 : Sarasi Sam (609174) (Ended Jan 11, 2019)&lt;br&gt;Paul Aronian (603265) (Started Jan 11, 2019) (Ended Apr 09, 2019)&lt;br&gt;Ryan McQueeney (608817) (Started Apr 09, 2019) (Ended Apr 22, 2019)&lt;br&gt;Randall Osteen (609382) (Started Apr 22, 2019),RGGI : Sarasi Sam (609174) (Ended Jan 11, 2019)&lt;br&gt;Paul Aronian (603265) (Started Jan 11, 2019) (Ended Apr 09, 2019)&lt;br&gt;Ryan McQueeney (608817) (Started Apr 09, 2019) (Ended Apr 22, 2019)&lt;br&gt;Randall Osteen (609382) (Started Apr 22, 2019),CSOSG2 : Sarasi Sam (609174) (Ended Jan 11, 2019)&lt;br&gt;Paul Aronian (603265) (Started Jan 11, 2019) (Ended Apr 09, 2019)&lt;br&gt;Ryan McQueeney (608817) (Started Apr 09, 2019) (Ended Apr 22, 2019)&lt;br&gt;Randall Osteen (609382) (Started Apr 22, 2019)</t>
  </si>
  <si>
    <t>Selective Catalytic Reduction&lt;br&gt;Water Injection</t>
  </si>
  <si>
    <t>GT3</t>
  </si>
  <si>
    <t>CPN Bethpage 3rd Turbine, Inc.</t>
  </si>
  <si>
    <t>CSOSG2 : Glen Stockhausen (3292),CSNOX : Glen Stockhausen (3292),CSSO2G1 : Glen Stockhausen (3292),RGGI : Glen Stockhausen (3292),ARP : Glen Stockhausen (3292)</t>
  </si>
  <si>
    <t>CSOSG2 : Patrick Blanchard (1082),CSNOX : Patrick Blanchard (1082),CSSO2G1 : Patrick Blanchard (1082),RGGI : Patrick Blanchard (1082),ARP : Patrick Blanchard (1082)</t>
  </si>
  <si>
    <t>Brentwood</t>
  </si>
  <si>
    <t>BW01</t>
  </si>
  <si>
    <t>ARP : John M Kahabka (604275) (Ended Apr 30, 2019)&lt;br&gt;Joshua P Ramos (605253) (Started Apr 30, 2019),CSNOX : John M Kahabka (604275) (Ended Apr 30, 2019)&lt;br&gt;Joshua P Ramos (605253) (Started Apr 30, 2019),CSSO2G1 : John M Kahabka (604275) (Ended Apr 30, 2019)&lt;br&gt;Joshua P Ramos (605253) (Started Apr 30, 2019),RGGI : John M Kahabka (604275) (Ended Apr 30, 2019)&lt;br&gt;Joshua P Ramos (605253) (Started Apr 30, 2019),CSOSG2 : John M Kahabka (604275) (Ended Apr 30, 2019)&lt;br&gt;Joshua P Ramos (605253) (Started Apr 30, 2019)</t>
  </si>
  <si>
    <t>ARP : Joshua P Ramos (605253) (Ended Apr 30, 2019)&lt;br&gt;Patricia Meehan (609388) (Started Apr 30, 2019),CSNOX : Joshua P Ramos (605253) (Ended Apr 30, 2019)&lt;br&gt;Patricia Meehan (609388) (Started Apr 30, 2019),CSSO2G1 : Joshua P Ramos (605253) (Ended Apr 30, 2019)&lt;br&gt;Patricia Meehan (609388) (Started Apr 30, 2019),RGGI : Joshua P Ramos (605253) (Ended Apr 30, 2019)&lt;br&gt;Patricia Meehan (609388) (Started Apr 30, 2019),CSOSG2 : Joshua P Ramos (605253) (Ended Apr 30, 2019)&lt;br&gt;Patricia Meehan (609388) (Started Apr 30, 2019)</t>
  </si>
  <si>
    <t>Edgewood Energy</t>
  </si>
  <si>
    <t>ARP : Paul E Peterson (607880),RGGI : Paul E Peterson (607880),CSNOX : Paul E Peterson (607880),CSSO2G1 : Paul E Peterson (607880),CSOSG2 : Paul E Peterson (607880)</t>
  </si>
  <si>
    <t>ARP : Jason White (608523),RGGI : Jason White (608523),CSNOX : Jason White (608523),CSSO2G1 : Jason White (608523),CSOSG2 : Jason White (608523)</t>
  </si>
  <si>
    <t>CSSO2G1 : Paul E Peterson (607880),CSNOX : Paul E Peterson (607880),ARP : Paul E Peterson (607880),RGGI : Paul E Peterson (607880),CSOSG2 : Paul E Peterson (607880)</t>
  </si>
  <si>
    <t>CSSO2G1 : Jason White (608523),CSNOX : Jason White (608523),ARP : Jason White (608523),RGGI : Jason White (608523),CSOSG2 : Jason White (608523)</t>
  </si>
  <si>
    <t>Harlem River Yard</t>
  </si>
  <si>
    <t>HR01</t>
  </si>
  <si>
    <t>Bronx County</t>
  </si>
  <si>
    <t>CSOSG2 : John M Kahabka (604275) (Ended Apr 30, 2019)&lt;br&gt;Joshua P Ramos (605253) (Started Apr 30, 2019),ARP : John M Kahabka (604275) (Ended Apr 30, 2019)&lt;br&gt;Joshua P Ramos (605253) (Started Apr 30, 2019),CSSO2G1 : John M Kahabka (604275) (Ended Apr 30, 2019)&lt;br&gt;Joshua P Ramos (605253) (Started Apr 30, 2019),CSNOX : John M Kahabka (604275) (Ended Apr 30, 2019)&lt;br&gt;Joshua P Ramos (605253) (Started Apr 30, 2019),RGGI : John M Kahabka (604275) (Ended Apr 30, 2019)&lt;br&gt;Joshua P Ramos (605253) (Started Apr 30, 2019)</t>
  </si>
  <si>
    <t>CSOSG2 : Joshua P Ramos (605253) (Ended Apr 30, 2019)&lt;br&gt;Patricia Meehan (609388) (Started Apr 30, 2019),ARP : Joshua P Ramos (605253) (Ended Apr 30, 2019)&lt;br&gt;Patricia Meehan (609388) (Started Apr 30, 2019),CSSO2G1 : Joshua P Ramos (605253) (Ended Apr 30, 2019)&lt;br&gt;Patricia Meehan (609388) (Started Apr 30, 2019),CSNOX : Joshua P Ramos (605253) (Ended Apr 30, 2019)&lt;br&gt;Patricia Meehan (609388) (Started Apr 30, 2019),RGGI : Joshua P Ramos (605253) (Ended Apr 30, 2019)&lt;br&gt;Patricia Meehan (609388) (Started Apr 30, 2019)</t>
  </si>
  <si>
    <t>HR02</t>
  </si>
  <si>
    <t>CSSO2G1 : John M Kahabka (604275) (Ended Apr 30, 2019)&lt;br&gt;Joshua P Ramos (605253) (Started Apr 30, 2019),CSOSG2 : John M Kahabka (604275) (Ended Apr 30, 2019)&lt;br&gt;Joshua P Ramos (605253) (Started Apr 30, 2019),RGGI : John M Kahabka (604275) (Ended Apr 30, 2019)&lt;br&gt;Joshua P Ramos (605253) (Started Apr 30, 2019),ARP : John M Kahabka (604275) (Ended Apr 30, 2019)&lt;br&gt;Joshua P Ramos (605253) (Started Apr 30, 2019),CSNOX : John M Kahabka (604275) (Ended Apr 30, 2019)&lt;br&gt;Joshua P Ramos (605253) (Started Apr 30, 2019)</t>
  </si>
  <si>
    <t>CSSO2G1 : Joshua P Ramos (605253) (Ended Apr 30, 2019)&lt;br&gt;Patricia Meehan (609388) (Started Apr 30, 2019),CSOSG2 : Joshua P Ramos (605253) (Ended Apr 30, 2019)&lt;br&gt;Patricia Meehan (609388) (Started Apr 30, 2019),RGGI : Joshua P Ramos (605253) (Ended Apr 30, 2019)&lt;br&gt;Patricia Meehan (609388) (Started Apr 30, 2019),ARP : Joshua P Ramos (605253) (Ended Apr 30, 2019)&lt;br&gt;Patricia Meehan (609388) (Started Apr 30, 2019),CSNOX : Joshua P Ramos (605253) (Ended Apr 30, 2019)&lt;br&gt;Patricia Meehan (609388) (Started Apr 30, 2019)</t>
  </si>
  <si>
    <t>Hell Gate</t>
  </si>
  <si>
    <t>HG01</t>
  </si>
  <si>
    <t>CSOSG2 : John M Kahabka (604275) (Ended Apr 30, 2019)&lt;br&gt;Joshua P Ramos (605253) (Started Apr 30, 2019),CSNOX : John M Kahabka (604275) (Ended Apr 30, 2019)&lt;br&gt;Joshua P Ramos (605253) (Started Apr 30, 2019),RGGI : John M Kahabka (604275) (Ended Apr 30, 2019)&lt;br&gt;Joshua P Ramos (605253) (Started Apr 30, 2019),CSSO2G1 : John M Kahabka (604275) (Ended Apr 30, 2019)&lt;br&gt;Joshua P Ramos (605253) (Started Apr 30, 2019),ARP : John M Kahabka (604275) (Ended Apr 30, 2019)&lt;br&gt;Joshua P Ramos (605253) (Started Apr 30, 2019)</t>
  </si>
  <si>
    <t>CSOSG2 : Joshua P Ramos (605253) (Ended Apr 30, 2019)&lt;br&gt;Patricia Meehan (609388) (Started Apr 30, 2019),CSNOX : Joshua P Ramos (605253) (Ended Apr 30, 2019)&lt;br&gt;Patricia Meehan (609388) (Started Apr 30, 2019),RGGI : Joshua P Ramos (605253) (Ended Apr 30, 2019)&lt;br&gt;Patricia Meehan (609388) (Started Apr 30, 2019),CSSO2G1 : Joshua P Ramos (605253) (Ended Apr 30, 2019)&lt;br&gt;Patricia Meehan (609388) (Started Apr 30, 2019),ARP : Joshua P Ramos (605253) (Ended Apr 30, 2019)&lt;br&gt;Patricia Meehan (609388) (Started Apr 30, 2019)</t>
  </si>
  <si>
    <t>HG02</t>
  </si>
  <si>
    <t>CSNOX : John M Kahabka (604275) (Ended Apr 30, 2019)&lt;br&gt;Joshua P Ramos (605253) (Started Apr 30, 2019),ARP : John M Kahabka (604275) (Ended Apr 30, 2019)&lt;br&gt;Joshua P Ramos (605253) (Started Apr 30, 2019),CSOSG2 : John M Kahabka (604275) (Ended Apr 30, 2019)&lt;br&gt;Joshua P Ramos (605253) (Started Apr 30, 2019),CSSO2G1 : John M Kahabka (604275) (Ended Apr 30, 2019)&lt;br&gt;Joshua P Ramos (605253) (Started Apr 30, 2019),RGGI : John M Kahabka (604275) (Ended Apr 30, 2019)&lt;br&gt;Joshua P Ramos (605253) (Started Apr 30, 2019)</t>
  </si>
  <si>
    <t>CSNOX : Joshua P Ramos (605253) (Ended Apr 30, 2019)&lt;br&gt;Patricia Meehan (609388) (Started Apr 30, 2019),ARP : Joshua P Ramos (605253) (Ended Apr 30, 2019)&lt;br&gt;Patricia Meehan (609388) (Started Apr 30, 2019),CSOSG2 : Joshua P Ramos (605253) (Ended Apr 30, 2019)&lt;br&gt;Patricia Meehan (609388) (Started Apr 30, 2019),CSSO2G1 : Joshua P Ramos (605253) (Ended Apr 30, 2019)&lt;br&gt;Patricia Meehan (609388) (Started Apr 30, 2019),RGGI : Joshua P Ramos (605253) (Ended Apr 30, 2019)&lt;br&gt;Patricia Meehan (609388) (Started Apr 30, 2019)</t>
  </si>
  <si>
    <t>North 1st</t>
  </si>
  <si>
    <t>NO1</t>
  </si>
  <si>
    <t>CSSO2G1 : John M Kahabka (604275) (Ended Apr 30, 2019)&lt;br&gt;Joshua P Ramos (605253) (Started Apr 30, 2019),CSNOX : John M Kahabka (604275) (Ended Apr 30, 2019)&lt;br&gt;Joshua P Ramos (605253) (Started Apr 30, 2019),ARP : John M Kahabka (604275) (Ended Apr 30, 2019)&lt;br&gt;Joshua P Ramos (605253) (Started Apr 30, 2019),CSOSG2 : John M Kahabka (604275) (Ended Apr 30, 2019)&lt;br&gt;Joshua P Ramos (605253) (Started Apr 30, 2019),RGGI : John M Kahabka (604275) (Ended Apr 30, 2019)&lt;br&gt;Joshua P Ramos (605253) (Started Apr 30, 2019)</t>
  </si>
  <si>
    <t>CSSO2G1 : Joshua P Ramos (605253) (Ended Apr 30, 2019)&lt;br&gt;Patricia Meehan (609388) (Started Apr 30, 2019),CSNOX : Joshua P Ramos (605253) (Ended Apr 30, 2019)&lt;br&gt;Patricia Meehan (609388) (Started Apr 30, 2019),ARP : Joshua P Ramos (605253) (Ended Apr 30, 2019)&lt;br&gt;Patricia Meehan (609388) (Started Apr 30, 2019),CSOSG2 : Joshua P Ramos (605253) (Ended Apr 30, 2019)&lt;br&gt;Patricia Meehan (609388) (Started Apr 30, 2019),RGGI : Joshua P Ramos (605253) (Ended Apr 30, 2019)&lt;br&gt;Patricia Meehan (609388) (Started Apr 30, 2019)</t>
  </si>
  <si>
    <t>Pouch Terminal</t>
  </si>
  <si>
    <t>PT01</t>
  </si>
  <si>
    <t>Richmond County</t>
  </si>
  <si>
    <t>RGGI : John M Kahabka (604275) (Ended Apr 30, 2019)&lt;br&gt;Joshua P Ramos (605253) (Started Apr 30, 2019),ARP : John M Kahabka (604275) (Ended Apr 30, 2019)&lt;br&gt;Joshua P Ramos (605253) (Started Apr 30, 2019),CSSO2G1 : John M Kahabka (604275) (Ended Apr 30, 2019)&lt;br&gt;Joshua P Ramos (605253) (Started Apr 30, 2019),CSOSG2 : John M Kahabka (604275) (Ended Apr 30, 2019)&lt;br&gt;Joshua P Ramos (605253) (Started Apr 30, 2019),CSNOX : John M Kahabka (604275) (Ended Apr 30, 2019)&lt;br&gt;Joshua P Ramos (605253) (Started Apr 30, 2019)</t>
  </si>
  <si>
    <t>RGGI : Joshua P Ramos (605253) (Ended Apr 30, 2019)&lt;br&gt;Patricia Meehan (609388) (Started Apr 30, 2019),ARP : Joshua P Ramos (605253) (Ended Apr 30, 2019)&lt;br&gt;Patricia Meehan (609388) (Started Apr 30, 2019),CSSO2G1 : Joshua P Ramos (605253) (Ended Apr 30, 2019)&lt;br&gt;Patricia Meehan (609388) (Started Apr 30, 2019),CSOSG2 : Joshua P Ramos (605253) (Ended Apr 30, 2019)&lt;br&gt;Patricia Meehan (609388) (Started Apr 30, 2019),CSNOX : Joshua P Ramos (605253) (Ended Apr 30, 2019)&lt;br&gt;Patricia Meehan (609388) (Started Apr 30, 2019)</t>
  </si>
  <si>
    <t>Vernon Boulevard</t>
  </si>
  <si>
    <t>VB01</t>
  </si>
  <si>
    <t>ARP : John M Kahabka (604275) (Ended Apr 30, 2019)&lt;br&gt;Joshua P Ramos (605253) (Started Apr 30, 2019),RGGI : John M Kahabka (604275) (Ended Apr 30, 2019)&lt;br&gt;Joshua P Ramos (605253) (Started Apr 30, 2019),CSOSG2 : John M Kahabka (604275) (Ended Apr 30, 2019)&lt;br&gt;Joshua P Ramos (605253) (Started Apr 30, 2019),CSSO2G1 : John M Kahabka (604275) (Ended Apr 30, 2019)&lt;br&gt;Joshua P Ramos (605253) (Started Apr 30, 2019),CSNOX : John M Kahabka (604275) (Ended Apr 30, 2019)&lt;br&gt;Joshua P Ramos (605253) (Started Apr 30, 2019)</t>
  </si>
  <si>
    <t>ARP : Joshua P Ramos (605253) (Ended Apr 30, 2019)&lt;br&gt;Patricia Meehan (609388) (Started Apr 30, 2019),RGGI : Joshua P Ramos (605253) (Ended Apr 30, 2019)&lt;br&gt;Patricia Meehan (609388) (Started Apr 30, 2019),CSOSG2 : Joshua P Ramos (605253) (Ended Apr 30, 2019)&lt;br&gt;Patricia Meehan (609388) (Started Apr 30, 2019),CSSO2G1 : Joshua P Ramos (605253) (Ended Apr 30, 2019)&lt;br&gt;Patricia Meehan (609388) (Started Apr 30, 2019),CSNOX : Joshua P Ramos (605253) (Ended Apr 30, 2019)&lt;br&gt;Patricia Meehan (609388) (Started Apr 30, 2019)</t>
  </si>
  <si>
    <t>VB02</t>
  </si>
  <si>
    <t>Somerset Operating Company  (Kintigh)</t>
  </si>
  <si>
    <t>Somerset Operating Company, LLC</t>
  </si>
  <si>
    <t>CSNOX : John C Marabella (1490),RGGI : John C Marabella (1490),CSOSG2 : John C Marabella (1490),CSSO2G1 : John C Marabella (1490),ARP : John C Marabella (1490),MATS : John C Marabella (1490)</t>
  </si>
  <si>
    <t>CSNOX : Daniel L Heidemann Jr. (608220),RGGI : Daniel L Heidemann Jr. (608220),CSOSG2 : Daniel L Heidemann Jr. (608220),CSSO2G1 : Daniel L Heidemann Jr. (608220),ARP : Daniel L Heidemann Jr. (608220),MATS : Daniel L Heidemann Jr. (608220)</t>
  </si>
  <si>
    <t>Early Election</t>
  </si>
  <si>
    <t>Wet Limestone</t>
  </si>
  <si>
    <t>Selective Catalytic Reduction&lt;br&gt;Low NOx Burner Technology (Dry Bottom only)</t>
  </si>
  <si>
    <t>Electrostatic Precipitator</t>
  </si>
  <si>
    <t>Covanta Niagara</t>
  </si>
  <si>
    <t>R1B01</t>
  </si>
  <si>
    <t>Covanta Niagara, LLC</t>
  </si>
  <si>
    <t>SIPNOX : Chris Schifferli (607165),RGGI : Chris Schifferli (607165)</t>
  </si>
  <si>
    <t xml:space="preserve">SIPNOX : ,RGGI : </t>
  </si>
  <si>
    <t>Selective Non-catalytic Reduction</t>
  </si>
  <si>
    <t>Astoria Generating Station</t>
  </si>
  <si>
    <t>31RH</t>
  </si>
  <si>
    <t>CP30</t>
  </si>
  <si>
    <t>Astoria Generating Company, LP</t>
  </si>
  <si>
    <t>Astoria Operating Services, Inc.</t>
  </si>
  <si>
    <t>CSSO2G1 : Andrew Oliver (601740),CSOSG2 : Andrew Oliver (601740),RGGI : Andrew Oliver (601740),ARP : Andrew Oliver (601740),CSNOX : Andrew Oliver (601740)</t>
  </si>
  <si>
    <t xml:space="preserve">CSSO2G1 : ,CSOSG2 : ,RGGI : ,ARP : ,CSNOX : </t>
  </si>
  <si>
    <t>32SH</t>
  </si>
  <si>
    <t>CSNOX : Andrew Oliver (601740),ARP : Andrew Oliver (601740),CSOSG2 : Andrew Oliver (601740),RGGI : Andrew Oliver (601740),CSSO2G1 : Andrew Oliver (601740)</t>
  </si>
  <si>
    <t xml:space="preserve">CSNOX : ,ARP : ,CSOSG2 : ,RGGI : ,CSSO2G1 : </t>
  </si>
  <si>
    <t>Bowline Generating Station</t>
  </si>
  <si>
    <t>GenOn Bowline, LLC</t>
  </si>
  <si>
    <t>CSOSG2 : Gerard Lafond (609131) (Ended Sep 24, 2019)&lt;br&gt;David Freysinger (609503) (Started Sep 24, 2019) (Ended Sep 26, 2019)&lt;br&gt;Mark A Gouveia (1427) (Started Sep 26, 2019),MATS : Gerard Lafond (609131) (Ended Sep 24, 2019)&lt;br&gt;David Freysinger (609503) (Started Sep 24, 2019) (Ended Sep 26, 2019)&lt;br&gt;Mark A Gouveia (1427) (Started Sep 26, 2019),CSSO2G1 : Gerard Lafond (609131) (Ended Sep 24, 2019)&lt;br&gt;David Freysinger (609503) (Started Sep 24, 2019) (Ended Sep 26, 2019)&lt;br&gt;Mark A Gouveia (1427) (Started Sep 26, 2019),RGGI : Gerard Lafond (609131) (Ended Sep 24, 2019)&lt;br&gt;David Freysinger (609503) (Started Sep 24, 2019) (Ended Sep 26, 2019)&lt;br&gt;Mark A Gouveia (1427) (Started Sep 26, 2019),CSNOX : Gerard Lafond (609131) (Ended Sep 24, 2019)&lt;br&gt;David Freysinger (609503) (Started Sep 24, 2019) (Ended Sep 26, 2019)&lt;br&gt;Mark A Gouveia (1427) (Started Sep 26, 2019),ARP : Gerard Lafond (609131) (Ended Sep 24, 2019)&lt;br&gt;David Freysinger (609503) (Started Sep 24, 2019) (Ended Sep 26, 2019)&lt;br&gt;Mark A Gouveia (1427) (Started Sep 26, 2019)</t>
  </si>
  <si>
    <t>CSOSG2 : Mark A Gouveia (1427) (Ended Sep 24, 2019)&lt;br&gt;Randall Lack (2843) (Started Sep 24, 2019) (Ended Sep 26, 2019)&lt;br&gt;Gerard Lafond (609131) (Started Sep 26, 2019),MATS : Mark A Gouveia (1427) (Ended Sep 24, 2019)&lt;br&gt;Randall Lack (2843) (Started Sep 24, 2019) (Ended Sep 26, 2019)&lt;br&gt;Gerard Lafond (609131) (Started Sep 26, 2019),CSSO2G1 : Mark A Gouveia (1427) (Ended Sep 24, 2019)&lt;br&gt;Randall Lack (2843) (Started Sep 24, 2019) (Ended Sep 26, 2019)&lt;br&gt;Gerard Lafond (609131) (Started Sep 26, 2019),RGGI : Mark A Gouveia (1427) (Ended Sep 24, 2019)&lt;br&gt;Randall Lack (2843) (Started Sep 24, 2019) (Ended Sep 26, 2019)&lt;br&gt;Gerard Lafond (609131) (Started Sep 26, 2019),CSNOX : Mark A Gouveia (1427) (Ended Sep 24, 2019)&lt;br&gt;Randall Lack (2843) (Started Sep 24, 2019) (Ended Sep 26, 2019)&lt;br&gt;Gerard Lafond (609131) (Started Sep 26, 2019),ARP : Mark A Gouveia (1427) (Ended Sep 24, 2019)&lt;br&gt;Randall Lack (2843) (Started Sep 24, 2019) (Ended Sep 26, 2019)&lt;br&gt;Gerard Lafond (609131) (Started Sep 26, 2019)</t>
  </si>
  <si>
    <t>Overfire Air</t>
  </si>
  <si>
    <t>CSSO2G1 : Andrea Schmitz (607301),RGGI : Andrea Schmitz (607301),ARP : Andrea Schmitz (607301),CSOSG2 : Andrea Schmitz (607301),MATS : Andrea Schmitz (607301),CSNOX : Andrea Schmitz (607301)</t>
  </si>
  <si>
    <t>CSSO2G1 : Constantine Sanoulis (607630),RGGI : Constantine Sanoulis (607630),ARP : Constantine Sanoulis (607630),CSOSG2 : Constantine Sanoulis (607630),MATS : Constantine Sanoulis (607630),CSNOX : Constantine Sanoulis (607630)</t>
  </si>
  <si>
    <t>CSSO2G1 : Andrea Schmitz (607301),CSOSG2 : Andrea Schmitz (607301),ARP : Andrea Schmitz (607301),CSNOX : Andrea Schmitz (607301),MATS : Andrea Schmitz (607301),RGGI : Andrea Schmitz (607301)</t>
  </si>
  <si>
    <t>CSSO2G1 : Constantine Sanoulis (607630),CSOSG2 : Constantine Sanoulis (607630),ARP : Constantine Sanoulis (607630),CSNOX : Constantine Sanoulis (607630),MATS : Constantine Sanoulis (607630),RGGI : Constantine Sanoulis (607630)</t>
  </si>
  <si>
    <t>Arthur Kill</t>
  </si>
  <si>
    <t>CS0002</t>
  </si>
  <si>
    <t>Arthur Kill Power, LLC</t>
  </si>
  <si>
    <t>NRG Energy, Inc</t>
  </si>
  <si>
    <t>CSNOX : John T McKenna Jr. (607083),ARP : John T McKenna Jr. (607083),CSSO2G1 : John T McKenna Jr. (607083),CSOSG2 : John T McKenna Jr. (607083),RGGI : John T McKenna Jr. (607083)</t>
  </si>
  <si>
    <t>CSNOX : Frank Ameo (1243),ARP : Frank Ameo (1243),CSSO2G1 : Frank Ameo (1243),CSOSG2 : Frank Ameo (1243),RGGI : Frank Ameo (1243)</t>
  </si>
  <si>
    <t>CSSO2G1 : Andrew Oliver (601740),CSOSG2 : Andrew Oliver (601740),CSNOX : Andrew Oliver (601740),ARP : Andrew Oliver (601740),RGGI : Andrew Oliver (601740)</t>
  </si>
  <si>
    <t xml:space="preserve">CSSO2G1 : ,CSOSG2 : ,CSNOX : ,ARP : ,RGGI : </t>
  </si>
  <si>
    <t>R1B02</t>
  </si>
  <si>
    <t>Oswego Harbor Power</t>
  </si>
  <si>
    <t>Oswego Harbor Power, LLC</t>
  </si>
  <si>
    <t>CSSO2G1 : Kerry A Colville (608783) (Ended Apr 03, 2019)&lt;br&gt;Kevin Mixon (607936) (Started Apr 03, 2019) (Ended Jul 09, 2019)&lt;br&gt;Dane A Devanney (608565) (Started Jul 09, 2019),RGGI : Kerry A Colville (608783) (Ended Apr 03, 2019)&lt;br&gt;Kevin Mixon (607936) (Started Apr 03, 2019) (Ended Jul 09, 2019)&lt;br&gt;Dane A Devanney (608565) (Started Jul 09, 2019),ARP : Kerry A Colville (608783) (Ended Apr 03, 2019)&lt;br&gt;Kevin Mixon (607936) (Started Apr 03, 2019) (Ended Jul 09, 2019)&lt;br&gt;Dane A Devanney (608565) (Started Jul 09, 2019),CSOSG2 : Kerry A Colville (608783) (Ended Apr 03, 2019)&lt;br&gt;Kevin Mixon (607936) (Started Apr 03, 2019) (Ended Jul 09, 2019)&lt;br&gt;Dane A Devanney (608565) (Started Jul 09, 2019),MATS : Kerry A Colville (608783) (Ended Apr 03, 2019)&lt;br&gt;Kevin Mixon (607936) (Started Apr 03, 2019) (Ended Jul 09, 2019)&lt;br&gt;Dane A Devanney (608565) (Started Jul 09, 2019),CSNOX : Kerry A Colville (608783) (Ended Apr 03, 2019)&lt;br&gt;Kevin Mixon (607936) (Started Apr 03, 2019) (Ended Jul 09, 2019)&lt;br&gt;Dane A Devanney (608565) (Started Jul 09, 2019)</t>
  </si>
  <si>
    <t>CSSO2G1 : Frank Ameo (1243),RGGI : Frank Ameo (1243),ARP : Frank Ameo (1243),CSOSG2 : Frank Ameo (1243),MATS : Frank Ameo (1243),CSNOX : Frank Ameo (1243)</t>
  </si>
  <si>
    <t>CSOSG2 : Kerry A Colville (608783) (Ended Apr 03, 2019)&lt;br&gt;Kevin Mixon (607936) (Started Apr 03, 2019) (Ended Jul 09, 2019)&lt;br&gt;Dane A Devanney (608565) (Started Jul 09, 2019),MATS : Kerry A Colville (608783) (Ended Apr 03, 2019)&lt;br&gt;Kevin Mixon (607936) (Started Apr 03, 2019) (Ended Jul 09, 2019)&lt;br&gt;Dane A Devanney (608565) (Started Jul 09, 2019),ARP : Kerry A Colville (608783) (Ended Apr 03, 2019)&lt;br&gt;Kevin Mixon (607936) (Started Apr 03, 2019) (Ended Jul 09, 2019)&lt;br&gt;Dane A Devanney (608565) (Started Jul 09, 2019),RGGI : Kerry A Colville (608783) (Ended Apr 03, 2019)&lt;br&gt;Kevin Mixon (607936) (Started Apr 03, 2019) (Ended Jul 09, 2019)&lt;br&gt;Dane A Devanney (608565) (Started Jul 09, 2019),CSNOX : Kerry A Colville (608783) (Ended Apr 03, 2019)&lt;br&gt;Kevin Mixon (607936) (Started Apr 03, 2019) (Ended Jul 09, 2019)&lt;br&gt;Dane A Devanney (608565) (Started Jul 09, 2019),CSSO2G1 : Kerry A Colville (608783) (Ended Apr 03, 2019)&lt;br&gt;Kevin Mixon (607936) (Started Apr 03, 2019) (Ended Jul 09, 2019)&lt;br&gt;Dane A Devanney (608565) (Started Jul 09, 2019)</t>
  </si>
  <si>
    <t>CSOSG2 : Frank Ameo (1243),MATS : Frank Ameo (1243),ARP : Frank Ameo (1243),RGGI : Frank Ameo (1243),CSNOX : Frank Ameo (1243),CSSO2G1 : Frank Ameo (1243)</t>
  </si>
  <si>
    <t>Cayuga Operating Company, LLC</t>
  </si>
  <si>
    <t>CSM001, CSM002, CSM003</t>
  </si>
  <si>
    <t>Tompkins County</t>
  </si>
  <si>
    <t>RGGI : Jeff D Lamphere (604073),ARP : Jeff D Lamphere (604073),MATS : Jeff D Lamphere (604073),CSSO2G1 : Jeff D Lamphere (604073),CSNOX : Jeff D Lamphere (604073),CSOSG2 : Jeff D Lamphere (604073)</t>
  </si>
  <si>
    <t>RGGI : John C Marabella (1490),ARP : John C Marabella (1490),MATS : John C Marabella (1490),CSSO2G1 : John C Marabella (1490),CSNOX : John C Marabella (1490),CSOSG2 : John C Marabella (1490)</t>
  </si>
  <si>
    <t>Table 1</t>
  </si>
  <si>
    <t>Phase 1 Group 1</t>
  </si>
  <si>
    <t>Low NOx Burner Technology w/ Closed-coupled/Separated OFA&lt;br&gt;Selective Catalytic Reduction</t>
  </si>
  <si>
    <t>MATS : Jeff D Lamphere (604073),RGGI : Jeff D Lamphere (604073),CSSO2G1 : Jeff D Lamphere (604073),CSNOX : Jeff D Lamphere (604073),ARP : Jeff D Lamphere (604073),CSOSG2 : Jeff D Lamphere (604073)</t>
  </si>
  <si>
    <t>MATS : John C Marabella (1490),RGGI : John C Marabella (1490),CSSO2G1 : John C Marabella (1490),CSNOX : John C Marabella (1490),ARP : John C Marabella (1490),CSOSG2 : John C Marabella (1490)</t>
  </si>
  <si>
    <t>Low NOx Burner Technology w/ Closed-coupled/Separated OFA</t>
  </si>
  <si>
    <t>NRG Dunkirk Power</t>
  </si>
  <si>
    <t>Dunkirk Power LLC</t>
  </si>
  <si>
    <t>CSSO2G1 : Frank Ameo (1243),MATS : Frank Ameo (1243),CSOSG2 : Frank Ameo (1243),CSNOX : Frank Ameo (1243),ARP : Frank Ameo (1243),RGGI : Frank Ameo (1243)</t>
  </si>
  <si>
    <t>CSSO2G1 : Patrick Yough (603651),MATS : Patrick Yough (603651),CSOSG2 : Patrick Yough (603651),CSNOX : Patrick Yough (603651),ARP : Patrick Yough (603651),RGGI : Patrick Yough (603651)</t>
  </si>
  <si>
    <t>Low NOx Burner Technology w/ Closed-coupled OFA</t>
  </si>
  <si>
    <t>CSNOX : Frank Ameo (1243),RGGI : Frank Ameo (1243),ARP : Frank Ameo (1243),CSSO2G1 : Frank Ameo (1243),CSOSG2 : Frank Ameo (1243),MATS : Frank Ameo (1243)</t>
  </si>
  <si>
    <t>CSNOX : Patrick Yough (603651),RGGI : Patrick Yough (603651),ARP : Patrick Yough (603651),CSSO2G1 : Patrick Yough (603651),CSOSG2 : Patrick Yough (603651),MATS : Patrick Yough (603651)</t>
  </si>
  <si>
    <t>Low NOx Burner Technology w/ Closed-coupled OFA&lt;br&gt;Selective Non-catalytic Reduction</t>
  </si>
  <si>
    <t>Halogenated PAC Sorbent Injection</t>
  </si>
  <si>
    <t>CS0003</t>
  </si>
  <si>
    <t>CSNOX : Frank Ameo (1243),CSOSG2 : Frank Ameo (1243),RGGI : Frank Ameo (1243),ARP : Frank Ameo (1243),CSSO2G1 : Frank Ameo (1243),MATS : Frank Ameo (1243)</t>
  </si>
  <si>
    <t>CSNOX : Patrick Yough (603651),CSOSG2 : Patrick Yough (603651),RGGI : Patrick Yough (603651),ARP : Patrick Yough (603651),CSSO2G1 : Patrick Yough (603651),MATS : Patrick Yough (603651)</t>
  </si>
  <si>
    <t>Low NOx Burner Technology w/ Separated OFA</t>
  </si>
  <si>
    <t>CSOSG2 : Frank Ameo (1243),CSSO2G1 : Frank Ameo (1243),MATS : Frank Ameo (1243),RGGI : Frank Ameo (1243),CSNOX : Frank Ameo (1243),ARP : Frank Ameo (1243)</t>
  </si>
  <si>
    <t>CSOSG2 : Patrick Yough (603651),CSSO2G1 : Patrick Yough (603651),MATS : Patrick Yough (603651),RGGI : Patrick Yough (603651),CSNOX : Patrick Yough (603651),ARP : Patrick Yough (603651)</t>
  </si>
  <si>
    <t>41SH</t>
  </si>
  <si>
    <t>CPG45A, CPO40</t>
  </si>
  <si>
    <t>CSNOX : Andrew Oliver (601740),RGGI : Andrew Oliver (601740),CSOSG2 : Andrew Oliver (601740),CSSO2G1 : Andrew Oliver (601740),ARP : Andrew Oliver (601740)</t>
  </si>
  <si>
    <t xml:space="preserve">CSNOX : ,RGGI : ,CSOSG2 : ,CSSO2G1 : ,ARP : </t>
  </si>
  <si>
    <t>42RH</t>
  </si>
  <si>
    <t>CSNOX : Andrew Oliver (601740),CSSO2G1 : Andrew Oliver (601740),RGGI : Andrew Oliver (601740),CSOSG2 : Andrew Oliver (601740),ARP : Andrew Oliver (601740)</t>
  </si>
  <si>
    <t xml:space="preserve">CSNOX : ,CSSO2G1 : ,RGGI : ,CSOSG2 : ,ARP : </t>
  </si>
  <si>
    <t>51RH</t>
  </si>
  <si>
    <t>CPG45A, CPO50</t>
  </si>
  <si>
    <t>RGGI : Andrew Oliver (601740),CSOSG2 : Andrew Oliver (601740),CSSO2G1 : Andrew Oliver (601740),ARP : Andrew Oliver (601740),CSNOX : Andrew Oliver (601740)</t>
  </si>
  <si>
    <t xml:space="preserve">RGGI : ,CSOSG2 : ,CSSO2G1 : ,ARP : ,CSNOX : </t>
  </si>
  <si>
    <t>52SH</t>
  </si>
  <si>
    <t>CSOSG2 : Andrew Oliver (601740),CSSO2G1 : Andrew Oliver (601740),CSNOX : Andrew Oliver (601740),ARP : Andrew Oliver (601740),RGGI : Andrew Oliver (601740)</t>
  </si>
  <si>
    <t xml:space="preserve">CSOSG2 : ,CSSO2G1 : ,CSNOX : ,ARP : ,RGGI : </t>
  </si>
  <si>
    <t>CSOSG2 : Gerard Lafond (609131) (Ended Sep 24, 2019)&lt;br&gt;David Freysinger (609503) (Started Sep 24, 2019) (Ended Sep 26, 2019)&lt;br&gt;Mark A Gouveia (1427) (Started Sep 26, 2019),CSSO2G1 : Gerard Lafond (609131) (Ended Sep 24, 2019)&lt;br&gt;David Freysinger (609503) (Started Sep 24, 2019) (Ended Sep 26, 2019)&lt;br&gt;Mark A Gouveia (1427) (Started Sep 26, 2019),ARP : Gerard Lafond (609131) (Ended Sep 24, 2019)&lt;br&gt;David Freysinger (609503) (Started Sep 24, 2019) (Ended Sep 26, 2019)&lt;br&gt;Mark A Gouveia (1427) (Started Sep 26, 2019),MATS : Gerard Lafond (609131) (Ended Sep 24, 2019)&lt;br&gt;David Freysinger (609503) (Started Sep 24, 2019) (Ended Sep 26, 2019)&lt;br&gt;Mark A Gouveia (1427) (Started Sep 26, 2019),RGGI : Gerard Lafond (609131) (Ended Sep 24, 2019)&lt;br&gt;David Freysinger (609503) (Started Sep 24, 2019) (Ended Sep 26, 2019)&lt;br&gt;Mark A Gouveia (1427) (Started Sep 26, 2019),CSNOX : Gerard Lafond (609131) (Ended Sep 24, 2019)&lt;br&gt;David Freysinger (609503) (Started Sep 24, 2019) (Ended Sep 26, 2019)&lt;br&gt;Mark A Gouveia (1427) (Started Sep 26, 2019)</t>
  </si>
  <si>
    <t>CSOSG2 : Mark A Gouveia (1427) (Ended Sep 24, 2019)&lt;br&gt;Randall Lack (2843) (Started Sep 24, 2019) (Ended Sep 26, 2019)&lt;br&gt;Gerard Lafond (609131) (Started Sep 26, 2019),CSSO2G1 : Mark A Gouveia (1427) (Ended Sep 24, 2019)&lt;br&gt;Randall Lack (2843) (Started Sep 24, 2019) (Ended Sep 26, 2019)&lt;br&gt;Gerard Lafond (609131) (Started Sep 26, 2019),ARP : Mark A Gouveia (1427) (Ended Sep 24, 2019)&lt;br&gt;Randall Lack (2843) (Started Sep 24, 2019) (Ended Sep 26, 2019)&lt;br&gt;Gerard Lafond (609131) (Started Sep 26, 2019),MATS : Mark A Gouveia (1427) (Ended Sep 24, 2019)&lt;br&gt;Randall Lack (2843) (Started Sep 24, 2019) (Ended Sep 26, 2019)&lt;br&gt;Gerard Lafond (609131) (Started Sep 26, 2019),RGGI : Mark A Gouveia (1427) (Ended Sep 24, 2019)&lt;br&gt;Randall Lack (2843) (Started Sep 24, 2019) (Ended Sep 26, 2019)&lt;br&gt;Gerard Lafond (609131) (Started Sep 26, 2019),CSNOX : Mark A Gouveia (1427) (Ended Sep 24, 2019)&lt;br&gt;Randall Lack (2843) (Started Sep 24, 2019) (Ended Sep 26, 2019)&lt;br&gt;Gerard Lafond (609131) (Started Sep 26, 2019)</t>
  </si>
  <si>
    <t>Danskammer Generating Station</t>
  </si>
  <si>
    <t>Danskammer Energy, LLC</t>
  </si>
  <si>
    <t>CSNOX : Ed Hall (608967),RGGI : Ed Hall (608967),CSSO2G1 : Ed Hall (608967),ARP : Ed Hall (608967),CSOSG2 : Ed Hall (608967)</t>
  </si>
  <si>
    <t>CSNOX : Susanne May (607620),RGGI : Susanne May (607620),CSSO2G1 : Susanne May (607620),ARP : Susanne May (607620),CSOSG2 : Susanne May (607620)</t>
  </si>
  <si>
    <t>CSNOX : Ed Hall (608967),CSOSG2 : Ed Hall (608967),RGGI : Ed Hall (608967),CSSO2G1 : Ed Hall (608967),ARP : Ed Hall (608967)</t>
  </si>
  <si>
    <t>CSNOX : Susanne May (607620),CSOSG2 : Susanne May (607620),RGGI : Susanne May (607620),CSSO2G1 : Susanne May (607620),ARP : Susanne May (607620)</t>
  </si>
  <si>
    <t>ARP : James P Flannery (606257),CSSO2G1 : James P Flannery (606257),CSOSG2 : James P Flannery (606257),CSNOX : James P Flannery (606257),RGGI : James P Flannery (606257)</t>
  </si>
  <si>
    <t xml:space="preserve">ARP : ,CSSO2G1 : ,CSOSG2 : ,CSNOX : ,RGGI : </t>
  </si>
  <si>
    <t>Northport</t>
  </si>
  <si>
    <t>CSNOX : James P Flannery (606257),CSOSG2 : James P Flannery (606257),MATS : James P Flannery (606257),ARP : James P Flannery (606257),CSSO2G1 : James P Flannery (606257),RGGI : James P Flannery (606257)</t>
  </si>
  <si>
    <t xml:space="preserve">CSNOX : ,CSOSG2 : ,MATS : ,ARP : ,CSSO2G1 : ,RGGI : </t>
  </si>
  <si>
    <t>Overfire Air&lt;br&gt;Low NOx Burner Technology w/ Separated OFA</t>
  </si>
  <si>
    <t>MATS : James P Flannery (606257),CSOSG2 : James P Flannery (606257),RGGI : James P Flannery (606257),ARP : James P Flannery (606257),CSSO2G1 : James P Flannery (606257),CSNOX : James P Flannery (606257)</t>
  </si>
  <si>
    <t xml:space="preserve">MATS : ,CSOSG2 : ,RGGI : ,ARP : ,CSSO2G1 : ,CSNOX : </t>
  </si>
  <si>
    <t>CSNOX : James P Flannery (606257),MATS : James P Flannery (606257),ARP : James P Flannery (606257),CSSO2G1 : James P Flannery (606257),CSOSG2 : James P Flannery (606257),RGGI : James P Flannery (606257)</t>
  </si>
  <si>
    <t xml:space="preserve">CSNOX : ,MATS : ,ARP : ,CSSO2G1 : ,CSOSG2 : ,RGGI : </t>
  </si>
  <si>
    <t>CSOSG2 : James P Flannery (606257),CSNOX : James P Flannery (606257),ARP : James P Flannery (606257),RGGI : James P Flannery (606257),CSSO2G1 : James P Flannery (606257),MATS : James P Flannery (606257)</t>
  </si>
  <si>
    <t xml:space="preserve">CSOSG2 : ,CSNOX : ,ARP : ,RGGI : ,CSSO2G1 : ,MATS : </t>
  </si>
  <si>
    <t>CSNOX : James P Flannery (606257),RGGI : James P Flannery (606257),MATS : James P Flannery (606257),ARP : James P Flannery (606257),CSOSG2 : James P Flannery (606257),CSSO2G1 : James P Flannery (606257)</t>
  </si>
  <si>
    <t xml:space="preserve">CSNOX : ,RGGI : ,MATS : ,ARP : ,CSOSG2 : ,CSSO2G1 : </t>
  </si>
  <si>
    <t>CSOSG2 : Kathy French (605624),RGGI : Kathy French (605624),ARP : Kathy French (605624),CSSO2G1 : Kathy French (605624),CSNOX : Kathy French (605624)</t>
  </si>
  <si>
    <t>CSOSG2 : Tanja Grzeskowitz (606620) (Ended Jan 08, 2019)&lt;br&gt;Aaron J Scott (609064) (Started Jan 08, 2019),RGGI : Tanja Grzeskowitz (606620) (Ended Jan 08, 2019)&lt;br&gt;Aaron J Scott (609064) (Started Jan 08, 2019),ARP : Tanja Grzeskowitz (606620) (Ended Jan 08, 2019)&lt;br&gt;Aaron J Scott (609064) (Started Jan 08, 2019),CSSO2G1 : Tanja Grzeskowitz (606620) (Ended Jan 08, 2019)&lt;br&gt;Aaron J Scott (609064) (Started Jan 08, 2019),CSNOX : Tanja Grzeskowitz (606620) (Ended Jan 08, 2019)&lt;br&gt;Aaron J Scott (609064) (Started Jan 08, 2019)</t>
  </si>
  <si>
    <t>CSSO2G1 : Kathy French (605624),RGGI : Kathy French (605624),MATS : Kathy French (605624),ARP : Kathy French (605624),CSOSG2 : Kathy French (605624),CSNOX : Kathy French (605624)</t>
  </si>
  <si>
    <t>CSSO2G1 : Tanja Grzeskowitz (606620) (Ended Jan 08, 2019)&lt;br&gt;Aaron J Scott (609064) (Started Jan 08, 2019),RGGI : Tanja Grzeskowitz (606620) (Ended Jan 08, 2019)&lt;br&gt;Aaron J Scott (609064) (Started Jan 08, 2019),MATS : Tanja Grzeskowitz (606620) (Ended Jan 08, 2019)&lt;br&gt;Aaron J Scott (609064) (Started Jan 08, 2019),ARP : Tanja Grzeskowitz (606620) (Ended Jan 08, 2019)&lt;br&gt;Aaron J Scott (609064) (Started Jan 08, 2019),CSOSG2 : Tanja Grzeskowitz (606620) (Ended Jan 08, 2019)&lt;br&gt;Aaron J Scott (609064) (Started Jan 08, 2019),CSNOX : Tanja Grzeskowitz (606620) (Ended Jan 08, 2019)&lt;br&gt;Aaron J Scott (609064) (Started Jan 08, 2019)</t>
  </si>
  <si>
    <t>Greenidge Generation LLC</t>
  </si>
  <si>
    <t>Yates County</t>
  </si>
  <si>
    <t>CSNOX : Dale Irwin (605956),RGGI : Dale Irwin (605956),CSOSG2 : Dale Irwin (605956),CSSO2G1 : Dale Irwin (605956),ARP : Dale Irwin (605956)</t>
  </si>
  <si>
    <t>CSNOX : Kenneth A Scott (608805),RGGI : Kenneth A Scott (608805),CSOSG2 : Kenneth A Scott (608805),CSSO2G1 : Kenneth A Scott (608805),ARP : Kenneth A Scott (608805)</t>
  </si>
  <si>
    <t>Dry Lime FGD</t>
  </si>
  <si>
    <t>Low NOx Burner Technology w/ Closed-coupled OFA&lt;br&gt;Selective Catalytic Reduction</t>
  </si>
  <si>
    <t>Electrostatic Precipitator&lt;br&gt;Baghouse</t>
  </si>
  <si>
    <t>CSSO2G1 : John T McKenna Jr. (607083),CSOSG2 : John T McKenna Jr. (607083),ARP : John T McKenna Jr. (607083),RGGI : John T McKenna Jr. (607083),CSNOX : John T McKenna Jr. (607083)</t>
  </si>
  <si>
    <t>CSSO2G1 : Frank Ameo (1243),CSOSG2 : Frank Ameo (1243),ARP : Frank Ameo (1243),RGGI : Frank Ameo (1243),CSNOX : Frank Ameo (1243)</t>
  </si>
  <si>
    <t>ARP : Ed Hall (608967),CSOSG2 : Ed Hall (608967),RGGI : Ed Hall (608967),CSNOX : Ed Hall (608967),CSSO2G1 : Ed Hall (608967)</t>
  </si>
  <si>
    <t>ARP : Susanne May (607620),CSOSG2 : Susanne May (607620),RGGI : Susanne May (607620),CSNOX : Susanne May (607620),CSSO2G1 : Susanne May (607620)</t>
  </si>
  <si>
    <t>Phase 2 Group 1</t>
  </si>
  <si>
    <t>CSSO2G1 : Ed Hall (608967),CSOSG2 : Ed Hall (608967),CSNOX : Ed Hall (608967),RGGI : Ed Hall (608967),ARP : Ed Hall (608967)</t>
  </si>
  <si>
    <t>CSSO2G1 : Susanne May (607620),CSOSG2 : Susanne May (607620),CSNOX : Susanne May (607620),RGGI : Susanne May (607620),ARP : Susanne May (607620)</t>
  </si>
  <si>
    <t>ARP : James P Flannery (606257),MATS : James P Flannery (606257),CSSO2G1 : James P Flannery (606257),CSOSG2 : James P Flannery (606257),RGGI : James P Flannery (606257),CSNOX : James P Flannery (606257)</t>
  </si>
  <si>
    <t xml:space="preserve">ARP : ,MATS : ,CSSO2G1 : ,CSOSG2 : ,RGGI : ,CSNOX : </t>
  </si>
  <si>
    <t>ARP : Kathy French (605624),RGGI : Kathy French (605624),MATS : Kathy French (605624),CSOSG2 : Kathy French (605624),CSSO2G1 : Kathy French (605624),CSNOX : Kathy French (605624)</t>
  </si>
  <si>
    <t>ARP : Tanja Grzeskowitz (606620) (Ended Jan 08, 2019)&lt;br&gt;Aaron J Scott (609064) (Started Jan 08, 2019),RGGI : Tanja Grzeskowitz (606620) (Ended Jan 08, 2019)&lt;br&gt;Aaron J Scott (609064) (Started Jan 08, 2019),MATS : Tanja Grzeskowitz (606620) (Ended Jan 08, 2019)&lt;br&gt;Aaron J Scott (609064) (Started Jan 08, 2019),CSOSG2 : Tanja Grzeskowitz (606620) (Ended Jan 08, 2019)&lt;br&gt;Aaron J Scott (609064) (Started Jan 08, 2019),CSSO2G1 : Tanja Grzeskowitz (606620) (Ended Jan 08, 2019)&lt;br&gt;Aaron J Scott (609064) (Started Jan 08, 2019),CSNOX : Tanja Grzeskowitz (606620) (Ended Jan 08, 2019)&lt;br&gt;Aaron J Scott (609064) (Started Jan 08, 2019)</t>
  </si>
  <si>
    <t>Roseton Generating LLC</t>
  </si>
  <si>
    <t>Castleton Commodity International</t>
  </si>
  <si>
    <t>CSNOX : Howard Kimlin (607096),CSSO2G1 : Howard Kimlin (607096),RGGI : Howard Kimlin (607096),CSOSG2 : Howard Kimlin (607096),ARP : Howard Kimlin (607096),MATS : Howard Kimlin (607096)</t>
  </si>
  <si>
    <t>CSNOX : Eric Shaw (606640),CSSO2G1 : Eric Shaw (606640),RGGI : Eric Shaw (606640),CSOSG2 : Eric Shaw (606640),ARP : Eric Shaw (606640),MATS : Eric Shaw (606640)</t>
  </si>
  <si>
    <t>Other</t>
  </si>
  <si>
    <t>Cyclone</t>
  </si>
  <si>
    <t>RGGI : Howard Kimlin (607096),CSOSG2 : Howard Kimlin (607096),ARP : Howard Kimlin (607096),CSNOX : Howard Kimlin (607096),CSSO2G1 : Howard Kimlin (607096),MATS : Howard Kimlin (607096)</t>
  </si>
  <si>
    <t>RGGI : Eric Shaw (606640),CSOSG2 : Eric Shaw (606640),ARP : Eric Shaw (606640),CSNOX : Eric Shaw (606640),CSSO2G1 : Eric Shaw (606640),MATS : Eric Shaw (606640)</t>
  </si>
  <si>
    <t>There's only one natural gas not pipelined.</t>
  </si>
  <si>
    <t xml:space="preserve"> For simplicity, it's combined into pipeline natural gas.</t>
  </si>
  <si>
    <t>PTID</t>
  </si>
  <si>
    <t>NYISO name</t>
  </si>
  <si>
    <t>Danskammer 1</t>
  </si>
  <si>
    <t>Danskammer 2</t>
  </si>
  <si>
    <t>Danskammer 3</t>
  </si>
  <si>
    <t>Danskammer 4</t>
  </si>
  <si>
    <t>Arthur Kill ST2</t>
  </si>
  <si>
    <t>Arthur Kill ST3</t>
  </si>
  <si>
    <t>East River 70</t>
  </si>
  <si>
    <t>East River 60</t>
  </si>
  <si>
    <t>East River 1</t>
  </si>
  <si>
    <t>East River 2</t>
  </si>
  <si>
    <t>Ravenswood ST 01</t>
  </si>
  <si>
    <t>Ravenswood ST 02</t>
  </si>
  <si>
    <t>Ravenswood ST 03</t>
  </si>
  <si>
    <t>Ravenswood CC 04</t>
  </si>
  <si>
    <t>Ravenswood 2-1</t>
  </si>
  <si>
    <t>Ravenswood 2-2</t>
  </si>
  <si>
    <t>Ravenswood 2-3</t>
  </si>
  <si>
    <t>Ravenswood 2-4</t>
  </si>
  <si>
    <t>Ravenswood 3-1</t>
  </si>
  <si>
    <t>Ravenswood 3-2</t>
  </si>
  <si>
    <t>Ravenswood 3-3</t>
  </si>
  <si>
    <t>Ravenswood 3-4</t>
  </si>
  <si>
    <t>Barrett ST 01</t>
  </si>
  <si>
    <t>Barrett ST 02</t>
  </si>
  <si>
    <t>Barrett GT 01</t>
  </si>
  <si>
    <t>Barrett GT 02</t>
  </si>
  <si>
    <t>Barrett 03</t>
  </si>
  <si>
    <t>Barrett 04</t>
  </si>
  <si>
    <t>Barrett 05</t>
  </si>
  <si>
    <t>Barrett 06</t>
  </si>
  <si>
    <t>Barrett 08</t>
  </si>
  <si>
    <t>Glenwood GT 02</t>
  </si>
  <si>
    <t>Glenwood GT 03</t>
  </si>
  <si>
    <t>Northport 1</t>
  </si>
  <si>
    <t>Northport 2</t>
  </si>
  <si>
    <t>Northport 3</t>
  </si>
  <si>
    <t>Northport 4</t>
  </si>
  <si>
    <t>Port Jefferson 3</t>
  </si>
  <si>
    <t>Port Jefferson 4</t>
  </si>
  <si>
    <t>Port Jefferson GT 02</t>
  </si>
  <si>
    <t>Port Jefferson GT 03</t>
  </si>
  <si>
    <t>West Babylon 4</t>
  </si>
  <si>
    <t>Greenidge 4</t>
  </si>
  <si>
    <t>Cayuga 1</t>
  </si>
  <si>
    <t>Bethlehem Energy Center</t>
  </si>
  <si>
    <t>Oswego 5</t>
  </si>
  <si>
    <t>Oswego 6</t>
  </si>
  <si>
    <t>Bowline 1</t>
  </si>
  <si>
    <t>Bowline 2</t>
  </si>
  <si>
    <t>Hillburn GT</t>
  </si>
  <si>
    <t>Shoemaker GT</t>
  </si>
  <si>
    <t>Freeport CT2</t>
  </si>
  <si>
    <t>Jamestown 7</t>
  </si>
  <si>
    <t>Somerset</t>
  </si>
  <si>
    <t>Wading River 1</t>
  </si>
  <si>
    <t>Wading River 2</t>
  </si>
  <si>
    <t>Wading River 3</t>
  </si>
  <si>
    <t>Flynn</t>
  </si>
  <si>
    <t>Glenwood GT 04</t>
  </si>
  <si>
    <t>Glenwood GT 05</t>
  </si>
  <si>
    <t>Vernon Blvd 2</t>
  </si>
  <si>
    <t>Vernon Blvd 3</t>
  </si>
  <si>
    <t>Gowanus 5</t>
  </si>
  <si>
    <t>Gowanus 6</t>
  </si>
  <si>
    <t>Hellgate 1</t>
  </si>
  <si>
    <t>Hellgate 2</t>
  </si>
  <si>
    <t>Harlem River 1</t>
  </si>
  <si>
    <t>Harlem River 2</t>
  </si>
  <si>
    <t>Kent</t>
  </si>
  <si>
    <t>Holtsville 01</t>
  </si>
  <si>
    <t>Holtsville 02</t>
  </si>
  <si>
    <t>Holtsville 03</t>
  </si>
  <si>
    <t>Holtsville 04</t>
  </si>
  <si>
    <t>Holtsville 05</t>
  </si>
  <si>
    <t>Holtsville 06</t>
  </si>
  <si>
    <t>Holtsville 07</t>
  </si>
  <si>
    <t>Holtsville 08</t>
  </si>
  <si>
    <t>Holtsville 09</t>
  </si>
  <si>
    <t>Holtsville 10</t>
  </si>
  <si>
    <t>Pouch</t>
  </si>
  <si>
    <t>Astoria 3</t>
  </si>
  <si>
    <t>Astoria 5</t>
  </si>
  <si>
    <t>Astoria 2</t>
  </si>
  <si>
    <t>Castleton Energy Center</t>
  </si>
  <si>
    <t>Fort Drum</t>
  </si>
  <si>
    <t>Beaver Falls</t>
  </si>
  <si>
    <t>Allegany</t>
  </si>
  <si>
    <t>Selkirk-II</t>
  </si>
  <si>
    <t>Selkirk-I</t>
  </si>
  <si>
    <t>Bethpage</t>
  </si>
  <si>
    <t>Bethpage 3</t>
  </si>
  <si>
    <t>Bethpage GT4</t>
  </si>
  <si>
    <t>Indeck-Silver Springs</t>
  </si>
  <si>
    <t>Indeck-Oswego</t>
  </si>
  <si>
    <t>Indeck-Yerkes</t>
  </si>
  <si>
    <t>Indeck-Corinth</t>
  </si>
  <si>
    <t>American Ref-Fuel 1</t>
  </si>
  <si>
    <t>American Ref-Fuel 2</t>
  </si>
  <si>
    <t>Sterling</t>
  </si>
  <si>
    <t>Carr St.-E. Sry</t>
  </si>
  <si>
    <t>Rensselaer</t>
  </si>
  <si>
    <t>Indeck-Olean</t>
  </si>
  <si>
    <t>KIAC_JFK_GT1</t>
  </si>
  <si>
    <t>KIAC_JFK_GT2</t>
  </si>
  <si>
    <t>Fortistar-N. Tonawanda</t>
  </si>
  <si>
    <t>Stony Brook (BTM:NG)</t>
  </si>
  <si>
    <t>Massena</t>
  </si>
  <si>
    <t>Batavia</t>
  </si>
  <si>
    <t>Brooklyn Navy Yard</t>
  </si>
  <si>
    <t>Astoria GT 2-1</t>
  </si>
  <si>
    <t>Astoria GT 2-2</t>
  </si>
  <si>
    <t>Astoria GT 2-3</t>
  </si>
  <si>
    <t>Astoria GT 2-4</t>
  </si>
  <si>
    <t>Astoria GT 3-1</t>
  </si>
  <si>
    <t>Astoria GT 3-2</t>
  </si>
  <si>
    <t>Astoria GT 3-3</t>
  </si>
  <si>
    <t>Astoria GT 3-4</t>
  </si>
  <si>
    <t>Astoria GT 4-1</t>
  </si>
  <si>
    <t>Astoria GT 4-2</t>
  </si>
  <si>
    <t>Astoria GT 4-3</t>
  </si>
  <si>
    <t>Astoria GT 4-4</t>
  </si>
  <si>
    <t>Astoria Energy 2-CC3</t>
  </si>
  <si>
    <t>Astoria Energy 2-CC4</t>
  </si>
  <si>
    <t>Astoria East Energy-CC1</t>
  </si>
  <si>
    <t>Astoria East Energy-CC2</t>
  </si>
  <si>
    <t>Athens 1</t>
  </si>
  <si>
    <t>Athens 2</t>
  </si>
  <si>
    <t>Athens 3</t>
  </si>
  <si>
    <t>Far Rockaway GT2</t>
  </si>
  <si>
    <t>Far Rockaway GT1</t>
  </si>
  <si>
    <t>Pilgrim GT1</t>
  </si>
  <si>
    <t>Pilgrim GT2</t>
  </si>
  <si>
    <t>Shoreham GT3</t>
  </si>
  <si>
    <t>Shoreham GT4</t>
  </si>
  <si>
    <t>Greenport GT1</t>
  </si>
  <si>
    <t>Freeport CT1</t>
  </si>
  <si>
    <t>Pinelawn Power 1</t>
  </si>
  <si>
    <t>Astoria CC 1</t>
  </si>
  <si>
    <t>Astoria CC 2</t>
  </si>
  <si>
    <t>Caithness_CC_1</t>
  </si>
  <si>
    <t>CPV_VALLEY__CC1</t>
  </si>
  <si>
    <t>CPV_VALLEY__CC2</t>
  </si>
  <si>
    <t>EMPIRE_CC_1</t>
  </si>
  <si>
    <t>EMPIRE_CC_2</t>
  </si>
  <si>
    <t>Roseton 1</t>
  </si>
  <si>
    <t>Roseton 2</t>
  </si>
  <si>
    <t>Saranac Energy</t>
  </si>
  <si>
    <t>Syracuse</t>
  </si>
  <si>
    <t>Barrett 07</t>
  </si>
  <si>
    <t>Cayuga 2  (IIFO - 7/1/18)</t>
  </si>
  <si>
    <t>closed in 2014</t>
  </si>
  <si>
    <t>There are only 10 units at Holtsville</t>
  </si>
  <si>
    <t>Mothballed in 2012</t>
  </si>
  <si>
    <t>Probably decommissioned/replaced</t>
  </si>
  <si>
    <t>'Mothballed in 2012</t>
  </si>
  <si>
    <t>Arthur Kill ST 2</t>
  </si>
  <si>
    <t>Arthur Kill ST 3</t>
  </si>
  <si>
    <t>East River 7</t>
  </si>
  <si>
    <t>East River 6</t>
  </si>
  <si>
    <t>Freeport CT 1</t>
  </si>
  <si>
    <t>Freeport CT 2</t>
  </si>
  <si>
    <t>Fortistar - N.Tonawanda</t>
  </si>
  <si>
    <t>Carr St.-E. Syr</t>
  </si>
  <si>
    <t>Stony Brook   (BTM:NG)</t>
  </si>
  <si>
    <t>Ravenswood 2-1  (IIFO - 4/1/18)</t>
  </si>
  <si>
    <t>Ravenswood 2-2  (IIFO - 4/1/18)</t>
  </si>
  <si>
    <t>Ravenswood 2-3  (IIFO - 4/1/18)</t>
  </si>
  <si>
    <t>Ravenswood 2-4  (IIFO - 4/1/18)</t>
  </si>
  <si>
    <t>Ravenswood 3-1  (IIFO - 4/1/18)</t>
  </si>
  <si>
    <t>Ravenswood 3-2  (IIFO - 4/1/18)</t>
  </si>
  <si>
    <t>Ravenswood 3-4  (IIFO - 4/1/18)</t>
  </si>
  <si>
    <t>Astoria East Energy - CC1</t>
  </si>
  <si>
    <t>Astoria East Energy - CC2</t>
  </si>
  <si>
    <t>Astoria Energy 2 - CC3</t>
  </si>
  <si>
    <t>Astoria Energy 2 - CC4</t>
  </si>
  <si>
    <t>CPV_VALLEY___CC1</t>
  </si>
  <si>
    <t>CPV_VALLEY___CC2</t>
  </si>
  <si>
    <t>Combustion Turbine</t>
  </si>
  <si>
    <t>Steam Turbine (Fossile)</t>
  </si>
  <si>
    <t>Combined Cycle</t>
  </si>
  <si>
    <t>Jet Engine</t>
  </si>
  <si>
    <t>Natural Gas</t>
  </si>
  <si>
    <t>Fuel Oil</t>
  </si>
  <si>
    <t>Kerosene</t>
  </si>
  <si>
    <t>Refuse (Solid Waste)</t>
  </si>
  <si>
    <t>Name Plate Rating (MW)</t>
  </si>
  <si>
    <t>2018 Net Energy (GWh)</t>
  </si>
  <si>
    <t xml:space="preserve"> Unit Type RGGI</t>
  </si>
  <si>
    <t>Unit Type NYISO</t>
  </si>
  <si>
    <t>Zone</t>
  </si>
  <si>
    <t>J</t>
  </si>
  <si>
    <t>K</t>
  </si>
  <si>
    <t>G</t>
  </si>
  <si>
    <t>C</t>
  </si>
  <si>
    <t>F</t>
  </si>
  <si>
    <t>E</t>
  </si>
  <si>
    <t>D</t>
  </si>
  <si>
    <t>2019 CRIS Summer (MW)</t>
  </si>
  <si>
    <t>2019 CRIS Winter (MW)</t>
  </si>
  <si>
    <t>2019 Capability Summer (MW)</t>
  </si>
  <si>
    <t>2019 Capability Winter (MW)</t>
  </si>
  <si>
    <t>Ravenswood 3-3  (IIFO - 4/1/18)</t>
  </si>
  <si>
    <t>Steam Turbine</t>
  </si>
  <si>
    <t>Ravenswood 3-3  (IIFO - 4/1/18) (no match)</t>
  </si>
  <si>
    <t>Fuel Type NYISO</t>
  </si>
  <si>
    <t xml:space="preserve"> Fuel Type RGGI</t>
  </si>
  <si>
    <t>Fuel Type</t>
  </si>
  <si>
    <t>Natural gas</t>
  </si>
  <si>
    <t>Refuse</t>
  </si>
  <si>
    <t>Region</t>
  </si>
  <si>
    <t>A2F</t>
  </si>
  <si>
    <t>GHI</t>
  </si>
  <si>
    <t>Operating time</t>
  </si>
  <si>
    <t>Gross load</t>
  </si>
  <si>
    <t>Name plate rating</t>
  </si>
  <si>
    <t>2018 net energy</t>
  </si>
  <si>
    <t>Sum</t>
  </si>
  <si>
    <t>Average</t>
  </si>
  <si>
    <t>Pmax</t>
  </si>
  <si>
    <t>Pmin</t>
  </si>
  <si>
    <t>NYAM thesis</t>
  </si>
  <si>
    <t>Ramp</t>
  </si>
  <si>
    <t>A2F-CC</t>
  </si>
  <si>
    <t>J-CC</t>
  </si>
  <si>
    <t>K-CC</t>
  </si>
  <si>
    <t>GHI-CC</t>
  </si>
  <si>
    <t>J-CT</t>
  </si>
  <si>
    <t>K-CT</t>
  </si>
  <si>
    <t>A2F-CT</t>
  </si>
  <si>
    <t>GHI-CT</t>
  </si>
  <si>
    <t>A2F-ST</t>
  </si>
  <si>
    <t>GHI-ST</t>
  </si>
  <si>
    <t>J-ST</t>
  </si>
  <si>
    <t>K-ST</t>
  </si>
  <si>
    <t>Leah's report</t>
  </si>
  <si>
    <t>NYAM Unit</t>
  </si>
  <si>
    <t>NA</t>
  </si>
  <si>
    <t>NYAM unit</t>
  </si>
  <si>
    <t>A2F-Nuke</t>
  </si>
  <si>
    <t>GHI-Nuke</t>
  </si>
  <si>
    <t>Nuclear plant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</si>
</sst>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
      <sz val="11"/>
      <name val="Calibri"/>
      <family val="2"/>
      <scheme val="minor"/>
    </font>
    <font>
      <sz val="12"/>
      <name val="Calibri"/>
      <family val="2"/>
      <scheme val="minor"/>
    </font>
    <font>
      <sz val="12"/>
      <color rgb="FF00B050"/>
      <name val="Calibri"/>
      <family val="2"/>
      <scheme val="minor"/>
    </font>
    <font>
      <sz val="12"/>
      <color rgb="FFFF0000"/>
      <name val="Calibri"/>
      <family val="2"/>
      <scheme val="minor"/>
    </font>
    <font>
      <sz val="12"/>
      <color theme="4"/>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1" fontId="0" fillId="0" borderId="0" xfId="0" applyNumberFormat="1"/>
    <xf numFmtId="0" fontId="14" fillId="0" borderId="0" xfId="0" applyFont="1"/>
    <xf numFmtId="0" fontId="1" fillId="10" borderId="0" xfId="19"/>
    <xf numFmtId="0" fontId="1" fillId="15" borderId="0" xfId="24"/>
    <xf numFmtId="0" fontId="1" fillId="18" borderId="0" xfId="27"/>
    <xf numFmtId="0" fontId="1" fillId="22" borderId="0" xfId="31"/>
    <xf numFmtId="0" fontId="1" fillId="26" borderId="0" xfId="35"/>
    <xf numFmtId="0" fontId="1" fillId="11" borderId="0" xfId="20"/>
    <xf numFmtId="0" fontId="1" fillId="14" borderId="0" xfId="23"/>
    <xf numFmtId="0" fontId="1" fillId="19" borderId="0" xfId="28"/>
    <xf numFmtId="0" fontId="1" fillId="31" borderId="0" xfId="40"/>
    <xf numFmtId="0" fontId="1" fillId="27" borderId="0" xfId="36"/>
    <xf numFmtId="0" fontId="1" fillId="23" borderId="0" xfId="32"/>
    <xf numFmtId="0" fontId="18" fillId="0" borderId="0" xfId="0" applyFont="1"/>
    <xf numFmtId="0" fontId="19" fillId="0" borderId="0" xfId="0" applyFont="1"/>
    <xf numFmtId="0" fontId="14" fillId="0" borderId="0" xfId="0" quotePrefix="1" applyFont="1"/>
    <xf numFmtId="0" fontId="20" fillId="0" borderId="0" xfId="0" applyFont="1" applyAlignment="1">
      <alignment wrapText="1"/>
    </xf>
    <xf numFmtId="0" fontId="0" fillId="33" borderId="0" xfId="0" applyFill="1"/>
    <xf numFmtId="0" fontId="20" fillId="33" borderId="0" xfId="0" applyFont="1" applyFill="1"/>
    <xf numFmtId="0" fontId="20" fillId="0" borderId="0" xfId="0" applyFont="1"/>
    <xf numFmtId="0" fontId="20" fillId="0" borderId="0" xfId="0" quotePrefix="1" applyFont="1"/>
    <xf numFmtId="0" fontId="21" fillId="0" borderId="0" xfId="0" applyFont="1"/>
    <xf numFmtId="0" fontId="22" fillId="0" borderId="0" xfId="0" applyFont="1"/>
    <xf numFmtId="0" fontId="14" fillId="11" borderId="0" xfId="20" applyFont="1"/>
    <xf numFmtId="0" fontId="14" fillId="14" borderId="0" xfId="23" applyFont="1"/>
    <xf numFmtId="0" fontId="23" fillId="0" borderId="0" xfId="0" quotePrefix="1" applyFont="1"/>
    <xf numFmtId="0" fontId="23" fillId="0" borderId="0" xfId="0" applyFont="1"/>
    <xf numFmtId="0" fontId="18" fillId="11" borderId="0" xfId="20" applyFont="1"/>
    <xf numFmtId="0" fontId="18" fillId="10" borderId="0" xfId="19" applyFont="1"/>
    <xf numFmtId="0" fontId="23" fillId="33" borderId="0" xfId="0" applyFont="1" applyFill="1"/>
    <xf numFmtId="0" fontId="18" fillId="15" borderId="0" xfId="24" applyFont="1"/>
    <xf numFmtId="0" fontId="18" fillId="26" borderId="0" xfId="35" applyFont="1"/>
    <xf numFmtId="0" fontId="18" fillId="19" borderId="0" xfId="28" applyFont="1"/>
    <xf numFmtId="0" fontId="18" fillId="22" borderId="0" xfId="31" applyFont="1"/>
    <xf numFmtId="0" fontId="14" fillId="22" borderId="0" xfId="31" applyFont="1"/>
    <xf numFmtId="0" fontId="22" fillId="33" borderId="0" xfId="0" applyFont="1" applyFill="1"/>
    <xf numFmtId="0" fontId="19" fillId="26" borderId="0" xfId="35" applyFont="1"/>
    <xf numFmtId="0" fontId="1" fillId="30" borderId="0" xfId="39"/>
    <xf numFmtId="0" fontId="17" fillId="9" borderId="0" xfId="18"/>
    <xf numFmtId="0" fontId="17" fillId="13" borderId="0" xfId="22"/>
    <xf numFmtId="0" fontId="17" fillId="17" borderId="0" xfId="26"/>
    <xf numFmtId="0" fontId="17" fillId="21" borderId="0" xfId="30"/>
    <xf numFmtId="0" fontId="1" fillId="0" borderId="0" xfId="39" applyFill="1"/>
    <xf numFmtId="0" fontId="1" fillId="0" borderId="0" xfId="20" applyFill="1"/>
    <xf numFmtId="1" fontId="0" fillId="0" borderId="0" xfId="0" applyNumberFormat="1"/>
    <xf numFmtId="0" fontId="19" fillId="10" borderId="0" xfId="19" applyFont="1"/>
    <xf numFmtId="0" fontId="19" fillId="14" borderId="0" xfId="23" applyFont="1"/>
    <xf numFmtId="0" fontId="19" fillId="0" borderId="0" xfId="19" applyFont="1" applyFill="1"/>
    <xf numFmtId="0" fontId="19" fillId="0" borderId="0" xfId="23" applyFont="1" applyFill="1"/>
    <xf numFmtId="0" fontId="19" fillId="0" borderId="0" xfId="35" applyFont="1" applyFill="1"/>
    <xf numFmtId="0" fontId="6" fillId="2" borderId="0" xfId="6"/>
    <xf numFmtId="0" fontId="7" fillId="3" borderId="0" xfId="7"/>
    <xf numFmtId="1" fontId="20" fillId="0" borderId="0" xfId="0" applyNumberFormat="1" applyFon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Nameplate capacity or observed maximum power of aggregated generators in NYAM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4580927384077"/>
          <c:y val="0.19990740740740739"/>
          <c:w val="0.87597462817147864"/>
          <c:h val="0.58875410104986881"/>
        </c:manualLayout>
      </c:layout>
      <c:barChart>
        <c:barDir val="col"/>
        <c:grouping val="clustered"/>
        <c:varyColors val="0"/>
        <c:ser>
          <c:idx val="0"/>
          <c:order val="0"/>
          <c:tx>
            <c:v>Name plate capacity</c:v>
          </c:tx>
          <c:spPr>
            <a:solidFill>
              <a:schemeClr val="accent1"/>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zone'!$AC$44:$AC$53</c:f>
              <c:numCache>
                <c:formatCode>0</c:formatCode>
                <c:ptCount val="10"/>
                <c:pt idx="0">
                  <c:v>13177.400000000001</c:v>
                </c:pt>
                <c:pt idx="1">
                  <c:v>3261.2</c:v>
                </c:pt>
                <c:pt idx="2">
                  <c:v>1929.2000000000007</c:v>
                </c:pt>
                <c:pt idx="3">
                  <c:v>1973.4</c:v>
                </c:pt>
                <c:pt idx="4">
                  <c:v>3110.2</c:v>
                </c:pt>
                <c:pt idx="5">
                  <c:v>3016</c:v>
                </c:pt>
                <c:pt idx="6">
                  <c:v>4800.8999999999996</c:v>
                </c:pt>
                <c:pt idx="7">
                  <c:v>2300</c:v>
                </c:pt>
                <c:pt idx="8">
                  <c:v>3536.8</c:v>
                </c:pt>
                <c:pt idx="9">
                  <c:v>2311</c:v>
                </c:pt>
              </c:numCache>
            </c:numRef>
          </c:val>
          <c:extLst>
            <c:ext xmlns:c16="http://schemas.microsoft.com/office/drawing/2014/chart" uri="{C3380CC4-5D6E-409C-BE32-E72D297353CC}">
              <c16:uniqueId val="{00000000-A480-49B0-B941-ED611ED04BB2}"/>
            </c:ext>
          </c:extLst>
        </c:ser>
        <c:ser>
          <c:idx val="1"/>
          <c:order val="1"/>
          <c:tx>
            <c:v>NYAM thesis</c:v>
          </c:tx>
          <c:spPr>
            <a:solidFill>
              <a:schemeClr val="accent2"/>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zone'!$AE$44:$AE$53</c:f>
              <c:numCache>
                <c:formatCode>General</c:formatCode>
                <c:ptCount val="10"/>
                <c:pt idx="0">
                  <c:v>5300</c:v>
                </c:pt>
                <c:pt idx="1">
                  <c:v>3300</c:v>
                </c:pt>
                <c:pt idx="2">
                  <c:v>2600</c:v>
                </c:pt>
                <c:pt idx="3">
                  <c:v>2377</c:v>
                </c:pt>
                <c:pt idx="4">
                  <c:v>2800</c:v>
                </c:pt>
                <c:pt idx="5">
                  <c:v>2900</c:v>
                </c:pt>
                <c:pt idx="6">
                  <c:v>3900</c:v>
                </c:pt>
                <c:pt idx="7">
                  <c:v>2000</c:v>
                </c:pt>
                <c:pt idx="8">
                  <c:v>3500</c:v>
                </c:pt>
                <c:pt idx="9">
                  <c:v>2200</c:v>
                </c:pt>
              </c:numCache>
            </c:numRef>
          </c:val>
          <c:extLst>
            <c:ext xmlns:c16="http://schemas.microsoft.com/office/drawing/2014/chart" uri="{C3380CC4-5D6E-409C-BE32-E72D297353CC}">
              <c16:uniqueId val="{00000001-A480-49B0-B941-ED611ED04BB2}"/>
            </c:ext>
          </c:extLst>
        </c:ser>
        <c:ser>
          <c:idx val="2"/>
          <c:order val="2"/>
          <c:tx>
            <c:v>Leah's reprot</c:v>
          </c:tx>
          <c:spPr>
            <a:solidFill>
              <a:schemeClr val="accent3"/>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zone'!$AH$44:$AH$53</c:f>
              <c:numCache>
                <c:formatCode>General</c:formatCode>
                <c:ptCount val="10"/>
                <c:pt idx="0">
                  <c:v>4517</c:v>
                </c:pt>
                <c:pt idx="1">
                  <c:v>2147</c:v>
                </c:pt>
                <c:pt idx="2">
                  <c:v>911</c:v>
                </c:pt>
                <c:pt idx="3">
                  <c:v>1095</c:v>
                </c:pt>
                <c:pt idx="4">
                  <c:v>1882</c:v>
                </c:pt>
                <c:pt idx="5">
                  <c:v>1831</c:v>
                </c:pt>
                <c:pt idx="6">
                  <c:v>4013</c:v>
                </c:pt>
                <c:pt idx="7">
                  <c:v>2188</c:v>
                </c:pt>
                <c:pt idx="8">
                  <c:v>3500</c:v>
                </c:pt>
                <c:pt idx="9">
                  <c:v>2200</c:v>
                </c:pt>
              </c:numCache>
            </c:numRef>
          </c:val>
          <c:extLst>
            <c:ext xmlns:c16="http://schemas.microsoft.com/office/drawing/2014/chart" uri="{C3380CC4-5D6E-409C-BE32-E72D297353CC}">
              <c16:uniqueId val="{00000002-A480-49B0-B941-ED611ED04BB2}"/>
            </c:ext>
          </c:extLst>
        </c:ser>
        <c:dLbls>
          <c:showLegendKey val="0"/>
          <c:showVal val="0"/>
          <c:showCatName val="0"/>
          <c:showSerName val="0"/>
          <c:showPercent val="0"/>
          <c:showBubbleSize val="0"/>
        </c:dLbls>
        <c:gapWidth val="219"/>
        <c:overlap val="-27"/>
        <c:axId val="492844303"/>
        <c:axId val="748796207"/>
      </c:barChart>
      <c:catAx>
        <c:axId val="4928443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Generator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96207"/>
        <c:crosses val="autoZero"/>
        <c:auto val="1"/>
        <c:lblAlgn val="ctr"/>
        <c:lblOffset val="100"/>
        <c:noMultiLvlLbl val="0"/>
      </c:catAx>
      <c:valAx>
        <c:axId val="74879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Capacity</a:t>
                </a:r>
                <a:r>
                  <a:rPr lang="en-US" baseline="0"/>
                  <a:t> (MW)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844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Pmax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NYAM thesis</c:v>
          </c:tx>
          <c:spPr>
            <a:solidFill>
              <a:schemeClr val="accent1"/>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zone'!$AF$44:$AF$53</c:f>
              <c:numCache>
                <c:formatCode>General</c:formatCode>
                <c:ptCount val="10"/>
                <c:pt idx="0">
                  <c:v>530</c:v>
                </c:pt>
                <c:pt idx="1">
                  <c:v>330</c:v>
                </c:pt>
                <c:pt idx="2">
                  <c:v>65</c:v>
                </c:pt>
                <c:pt idx="3">
                  <c:v>59.424999999999997</c:v>
                </c:pt>
                <c:pt idx="4">
                  <c:v>420</c:v>
                </c:pt>
                <c:pt idx="5">
                  <c:v>435</c:v>
                </c:pt>
                <c:pt idx="6">
                  <c:v>585</c:v>
                </c:pt>
                <c:pt idx="7">
                  <c:v>390</c:v>
                </c:pt>
                <c:pt idx="8">
                  <c:v>2626</c:v>
                </c:pt>
                <c:pt idx="9">
                  <c:v>1650</c:v>
                </c:pt>
              </c:numCache>
            </c:numRef>
          </c:val>
          <c:extLst>
            <c:ext xmlns:c16="http://schemas.microsoft.com/office/drawing/2014/chart" uri="{C3380CC4-5D6E-409C-BE32-E72D297353CC}">
              <c16:uniqueId val="{00000000-5082-4CEA-9D3D-EF7123FCC7D4}"/>
            </c:ext>
          </c:extLst>
        </c:ser>
        <c:ser>
          <c:idx val="1"/>
          <c:order val="1"/>
          <c:tx>
            <c:v>Leah's report</c:v>
          </c:tx>
          <c:spPr>
            <a:solidFill>
              <a:schemeClr val="accent2"/>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zone'!$AI$44:$AI$53</c:f>
              <c:numCache>
                <c:formatCode>General</c:formatCode>
                <c:ptCount val="10"/>
                <c:pt idx="0">
                  <c:v>48</c:v>
                </c:pt>
                <c:pt idx="1">
                  <c:v>11</c:v>
                </c:pt>
                <c:pt idx="2">
                  <c:v>539</c:v>
                </c:pt>
                <c:pt idx="3">
                  <c:v>303</c:v>
                </c:pt>
                <c:pt idx="4">
                  <c:v>1001</c:v>
                </c:pt>
                <c:pt idx="5">
                  <c:v>733</c:v>
                </c:pt>
                <c:pt idx="6">
                  <c:v>7</c:v>
                </c:pt>
                <c:pt idx="7">
                  <c:v>31</c:v>
                </c:pt>
                <c:pt idx="8">
                  <c:v>2626</c:v>
                </c:pt>
                <c:pt idx="9">
                  <c:v>1650</c:v>
                </c:pt>
              </c:numCache>
            </c:numRef>
          </c:val>
          <c:extLst>
            <c:ext xmlns:c16="http://schemas.microsoft.com/office/drawing/2014/chart" uri="{C3380CC4-5D6E-409C-BE32-E72D297353CC}">
              <c16:uniqueId val="{00000001-5082-4CEA-9D3D-EF7123FCC7D4}"/>
            </c:ext>
          </c:extLst>
        </c:ser>
        <c:dLbls>
          <c:showLegendKey val="0"/>
          <c:showVal val="0"/>
          <c:showCatName val="0"/>
          <c:showSerName val="0"/>
          <c:showPercent val="0"/>
          <c:showBubbleSize val="0"/>
        </c:dLbls>
        <c:gapWidth val="219"/>
        <c:overlap val="-27"/>
        <c:axId val="588336367"/>
        <c:axId val="748789551"/>
      </c:barChart>
      <c:catAx>
        <c:axId val="588336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789551"/>
        <c:crosses val="autoZero"/>
        <c:auto val="1"/>
        <c:lblAlgn val="ctr"/>
        <c:lblOffset val="100"/>
        <c:noMultiLvlLbl val="0"/>
      </c:catAx>
      <c:valAx>
        <c:axId val="748789551"/>
        <c:scaling>
          <c:orientation val="minMax"/>
          <c:max val="15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36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Ramp</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NYAM thesis</c:v>
          </c:tx>
          <c:spPr>
            <a:solidFill>
              <a:schemeClr val="accent1"/>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zone'!$AG$44:$AG$53</c:f>
              <c:numCache>
                <c:formatCode>General</c:formatCode>
                <c:ptCount val="10"/>
                <c:pt idx="0">
                  <c:v>14.13</c:v>
                </c:pt>
                <c:pt idx="1">
                  <c:v>8.8000000000000007</c:v>
                </c:pt>
                <c:pt idx="2">
                  <c:v>17.329999999999998</c:v>
                </c:pt>
                <c:pt idx="3">
                  <c:v>15.85</c:v>
                </c:pt>
                <c:pt idx="4">
                  <c:v>3.12</c:v>
                </c:pt>
                <c:pt idx="5">
                  <c:v>3.22</c:v>
                </c:pt>
                <c:pt idx="6">
                  <c:v>4.33</c:v>
                </c:pt>
                <c:pt idx="7">
                  <c:v>2.89</c:v>
                </c:pt>
                <c:pt idx="8">
                  <c:v>0.01</c:v>
                </c:pt>
                <c:pt idx="9">
                  <c:v>0.01</c:v>
                </c:pt>
              </c:numCache>
            </c:numRef>
          </c:val>
          <c:extLst>
            <c:ext xmlns:c16="http://schemas.microsoft.com/office/drawing/2014/chart" uri="{C3380CC4-5D6E-409C-BE32-E72D297353CC}">
              <c16:uniqueId val="{00000000-2D9F-456D-979A-CBAC5133E790}"/>
            </c:ext>
          </c:extLst>
        </c:ser>
        <c:ser>
          <c:idx val="1"/>
          <c:order val="1"/>
          <c:tx>
            <c:v>Leah's report</c:v>
          </c:tx>
          <c:spPr>
            <a:solidFill>
              <a:schemeClr val="accent2"/>
            </a:solidFill>
            <a:ln>
              <a:noFill/>
            </a:ln>
            <a:effectLst/>
          </c:spPr>
          <c:invertIfNegative val="0"/>
          <c:cat>
            <c:strRef>
              <c:f>'Grouped by unit type and zone'!$X$44:$X$53</c:f>
              <c:strCache>
                <c:ptCount val="10"/>
                <c:pt idx="0">
                  <c:v>A2F-CC</c:v>
                </c:pt>
                <c:pt idx="1">
                  <c:v>J-CC</c:v>
                </c:pt>
                <c:pt idx="2">
                  <c:v>J-CT</c:v>
                </c:pt>
                <c:pt idx="3">
                  <c:v>K-CT</c:v>
                </c:pt>
                <c:pt idx="4">
                  <c:v>A2F-ST</c:v>
                </c:pt>
                <c:pt idx="5">
                  <c:v>GHI-ST</c:v>
                </c:pt>
                <c:pt idx="6">
                  <c:v>J-ST</c:v>
                </c:pt>
                <c:pt idx="7">
                  <c:v>K-ST</c:v>
                </c:pt>
                <c:pt idx="8">
                  <c:v>A2F-Nuke</c:v>
                </c:pt>
                <c:pt idx="9">
                  <c:v>GHI-Nuke</c:v>
                </c:pt>
              </c:strCache>
            </c:strRef>
          </c:cat>
          <c:val>
            <c:numRef>
              <c:f>'Grouped by unit type and zone'!$AJ$44:$AJ$53</c:f>
              <c:numCache>
                <c:formatCode>General</c:formatCode>
                <c:ptCount val="10"/>
                <c:pt idx="0">
                  <c:v>20.059999999999999</c:v>
                </c:pt>
                <c:pt idx="1">
                  <c:v>17.52</c:v>
                </c:pt>
                <c:pt idx="2">
                  <c:v>1.43</c:v>
                </c:pt>
                <c:pt idx="3">
                  <c:v>1.86</c:v>
                </c:pt>
                <c:pt idx="4">
                  <c:v>1.6</c:v>
                </c:pt>
                <c:pt idx="5">
                  <c:v>1.48</c:v>
                </c:pt>
                <c:pt idx="6">
                  <c:v>7.07</c:v>
                </c:pt>
                <c:pt idx="7">
                  <c:v>5.13</c:v>
                </c:pt>
                <c:pt idx="8">
                  <c:v>0.01</c:v>
                </c:pt>
                <c:pt idx="9">
                  <c:v>0.01</c:v>
                </c:pt>
              </c:numCache>
            </c:numRef>
          </c:val>
          <c:extLst>
            <c:ext xmlns:c16="http://schemas.microsoft.com/office/drawing/2014/chart" uri="{C3380CC4-5D6E-409C-BE32-E72D297353CC}">
              <c16:uniqueId val="{00000001-2D9F-456D-979A-CBAC5133E790}"/>
            </c:ext>
          </c:extLst>
        </c:ser>
        <c:dLbls>
          <c:showLegendKey val="0"/>
          <c:showVal val="0"/>
          <c:showCatName val="0"/>
          <c:showSerName val="0"/>
          <c:showPercent val="0"/>
          <c:showBubbleSize val="0"/>
        </c:dLbls>
        <c:gapWidth val="219"/>
        <c:overlap val="-27"/>
        <c:axId val="795847615"/>
        <c:axId val="571817423"/>
      </c:barChart>
      <c:catAx>
        <c:axId val="79584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17423"/>
        <c:crosses val="autoZero"/>
        <c:auto val="1"/>
        <c:lblAlgn val="ctr"/>
        <c:lblOffset val="100"/>
        <c:noMultiLvlLbl val="0"/>
      </c:catAx>
      <c:valAx>
        <c:axId val="571817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5847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title pos="t" align="ctr" overlay="0">
      <cx:tx>
        <cx:txData>
          <cx:v>Distribution of operating time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operating time by unit type</a:t>
          </a:r>
        </a:p>
      </cx:txPr>
    </cx:title>
    <cx:plotArea>
      <cx:plotAreaRegion>
        <cx:series layoutId="boxWhisker" uniqueId="{8315EA43-53FE-4AED-B250-AE8B24347912}">
          <cx:tx>
            <cx:txData>
              <cx:f/>
              <cx:v>Operating time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strDim type="cat">
        <cx:f>_xlchart.v1.20</cx:f>
      </cx:strDim>
      <cx:numDim type="val">
        <cx:f>_xlchart.v1.21</cx:f>
      </cx:numDim>
    </cx:data>
  </cx:chartData>
  <cx:chart>
    <cx:title pos="t" align="ctr" overlay="0">
      <cx:tx>
        <cx:txData>
          <cx:v>Distribution of operating time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operating time by fuel type</a:t>
          </a:r>
        </a:p>
      </cx:txPr>
    </cx:title>
    <cx:plotArea>
      <cx:plotAreaRegion>
        <cx:series layoutId="boxWhisker" uniqueId="{8315EA43-53FE-4AED-B250-AE8B24347912}">
          <cx:tx>
            <cx:txData>
              <cx:f/>
              <cx:v>Operating time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strDim type="cat">
        <cx:f>_xlchart.v1.26</cx:f>
      </cx:strDim>
      <cx:numDim type="val">
        <cx:f>_xlchart.v1.27</cx:f>
      </cx:numDim>
    </cx:data>
  </cx:chartData>
  <cx:chart>
    <cx:title pos="t" align="ctr" overlay="0">
      <cx:tx>
        <cx:txData>
          <cx:v>Distribution of gross load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gross load by unit type</a:t>
          </a:r>
        </a:p>
      </cx:txPr>
    </cx:title>
    <cx:plotArea>
      <cx:plotAreaRegion>
        <cx:series layoutId="boxWhisker" uniqueId="{8315EA43-53FE-4AED-B250-AE8B24347912}">
          <cx:tx>
            <cx:txData>
              <cx:f/>
              <cx:v>Gross load</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_xlchart.v1.16</cx:f>
      </cx:numDim>
    </cx:data>
  </cx:chartData>
  <cx:chart>
    <cx:title pos="t" align="ctr" overlay="0">
      <cx:tx>
        <cx:txData>
          <cx:v>Distribution of heat input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heat input by unit type</a:t>
          </a:r>
        </a:p>
      </cx:txPr>
    </cx:title>
    <cx:plotArea>
      <cx:plotAreaRegion>
        <cx:series layoutId="boxWhisker" uniqueId="{8315EA43-53FE-4AED-B250-AE8B24347912}">
          <cx:tx>
            <cx:txData>
              <cx:f/>
              <cx:v>Heat input</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strDim type="cat">
        <cx:f>_xlchart.v1.24</cx:f>
      </cx:strDim>
      <cx:numDim type="val">
        <cx:f>_xlchart.v1.25</cx:f>
      </cx:numDim>
    </cx:data>
  </cx:chartData>
  <cx:chart>
    <cx:title pos="t" align="ctr" overlay="0">
      <cx:tx>
        <cx:txData>
          <cx:v>Distribution of max hourly HI rate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max hourly HI rate by unit type</a:t>
          </a:r>
        </a:p>
      </cx:txPr>
    </cx:title>
    <cx:plotArea>
      <cx:plotAreaRegion>
        <cx:series layoutId="boxWhisker" uniqueId="{8315EA43-53FE-4AED-B250-AE8B24347912}">
          <cx:tx>
            <cx:txData>
              <cx:f/>
              <cx:v>max hourly HI rate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strDim type="cat">
        <cx:f>_xlchart.v1.22</cx:f>
      </cx:strDim>
      <cx:numDim type="val">
        <cx:f>_xlchart.v1.23</cx:f>
      </cx:numDim>
    </cx:data>
  </cx:chartData>
  <cx:chart>
    <cx:title pos="t" align="ctr" overlay="0">
      <cx:tx>
        <cx:txData>
          <cx:v>Distribution of gross load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gross load by fuel type</a:t>
          </a:r>
        </a:p>
      </cx:txPr>
    </cx:title>
    <cx:plotArea>
      <cx:plotAreaRegion>
        <cx:series layoutId="boxWhisker" uniqueId="{8315EA43-53FE-4AED-B250-AE8B24347912}">
          <cx:tx>
            <cx:txData>
              <cx:f/>
              <cx:v>Gross load</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val">
        <cx:f>_xlchart.v1.28</cx:f>
      </cx:numDim>
    </cx:data>
  </cx:chartData>
  <cx:chart>
    <cx:title pos="t" align="ctr" overlay="0">
      <cx:tx>
        <cx:txData>
          <cx:v>Distribution of heat input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heat input by fuel type</a:t>
          </a:r>
        </a:p>
      </cx:txPr>
    </cx:title>
    <cx:plotArea>
      <cx:plotAreaRegion>
        <cx:series layoutId="boxWhisker" uniqueId="{8315EA43-53FE-4AED-B250-AE8B24347912}">
          <cx:tx>
            <cx:txData>
              <cx:f/>
              <cx:v>Heat input</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strDim type="cat">
        <cx:f>_xlchart.v1.30</cx:f>
      </cx:strDim>
      <cx:numDim type="val">
        <cx:f>_xlchart.v1.31</cx:f>
      </cx:numDim>
    </cx:data>
  </cx:chartData>
  <cx:chart>
    <cx:title pos="t" align="ctr" overlay="0">
      <cx:tx>
        <cx:txData>
          <cx:v>Distribution of max hourly HI rate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max hourly HI rate by fuel type</a:t>
          </a:r>
        </a:p>
      </cx:txPr>
    </cx:title>
    <cx:plotArea>
      <cx:plotAreaRegion>
        <cx:series layoutId="boxWhisker" uniqueId="{8315EA43-53FE-4AED-B250-AE8B24347912}">
          <cx:tx>
            <cx:txData>
              <cx:f/>
              <cx:v>max hourly HI rate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strDim type="cat">
        <cx:f>_xlchart.v1.34</cx:f>
      </cx:strDim>
      <cx:numDim type="val">
        <cx:f>_xlchart.v1.35</cx:f>
      </cx:numDim>
    </cx:data>
  </cx:chartData>
  <cx:chart>
    <cx:title pos="t" align="ctr" overlay="0">
      <cx:tx>
        <cx:txData>
          <cx:v>Name plate capacity grouped by NYAM unit</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Name plate capacity grouped by NYAM unit</a:t>
          </a:r>
        </a:p>
      </cx:txPr>
    </cx:title>
    <cx:plotArea>
      <cx:plotAreaRegion>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strDim type="cat">
        <cx:f>_xlchart.v1.32</cx:f>
      </cx:strDim>
      <cx:numDim type="val">
        <cx:f>_xlchart.v1.33</cx:f>
      </cx:numDim>
    </cx:data>
  </cx:chartData>
  <cx:chart>
    <cx:title pos="t" align="ctr" overlay="0">
      <cx:tx>
        <cx:txData>
          <cx:v>Gross load grouped by NYAM unit</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Gross load grouped by NYAM unit</a:t>
          </a:r>
        </a:p>
      </cx:txPr>
    </cx:title>
    <cx:plotArea>
      <cx:plotAreaRegion>
        <cx:series layoutId="boxWhisker" uniqueId="{2ED3C8F3-E269-4013-9794-20BD02A8C7B6}">
          <cx:tx>
            <cx:txData>
              <cx:f/>
              <cx:v>Gross load</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strDim type="cat">
        <cx:f>_xlchart.v1.42</cx:f>
      </cx:strDim>
      <cx:numDim type="val">
        <cx:f>_xlchart.v1.43</cx:f>
      </cx:numDim>
    </cx:data>
  </cx:chartData>
  <cx:chart>
    <cx:title pos="t" align="ctr" overlay="0">
      <cx:tx>
        <cx:txData>
          <cx:v>2018 net energy grouped by NYAM unit</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2018 net energy grouped by NYAM unit</a:t>
          </a:r>
        </a:p>
      </cx:txPr>
    </cx:title>
    <cx:plotArea>
      <cx:plotAreaRegion>
        <cx:series layoutId="boxWhisker" uniqueId="{2ED3C8F3-E269-4013-9794-20BD02A8C7B6}">
          <cx:tx>
            <cx:txData>
              <cx:f/>
              <cx:v>2018 net energy</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Distribution of operating time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operating time by fuel type</a:t>
          </a:r>
        </a:p>
      </cx:txPr>
    </cx:title>
    <cx:plotArea>
      <cx:plotAreaRegion>
        <cx:series layoutId="boxWhisker" uniqueId="{8315EA43-53FE-4AED-B250-AE8B24347912}">
          <cx:tx>
            <cx:txData>
              <cx:f/>
              <cx:v>Operating time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strDim type="cat">
        <cx:f>_xlchart.v1.36</cx:f>
      </cx:strDim>
      <cx:numDim type="val">
        <cx:f>_xlchart.v1.37</cx:f>
      </cx:numDim>
    </cx:data>
  </cx:chartData>
  <cx:chart>
    <cx:title pos="t" align="ctr" overlay="0">
      <cx:tx>
        <cx:txData>
          <cx:v>Name plate capacity grouped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solidFill>
              <a:latin typeface="Calibri" panose="020F0502020204030204"/>
            </a:rPr>
            <a:t>Name plate capacity grouped by unit type</a:t>
          </a:r>
        </a:p>
      </cx:txPr>
    </cx:title>
    <cx:plotArea>
      <cx:plotAreaRegion>
        <cx:plotSurface>
          <cx:spPr>
            <a:ln>
              <a:solidFill>
                <a:schemeClr val="tx1"/>
              </a:solidFill>
            </a:ln>
          </cx:spPr>
        </cx:plotSurface>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ckLabels/>
        <cx:spPr>
          <a:ln>
            <a:solidFill>
              <a:schemeClr val="tx1"/>
            </a:solidFill>
          </a:ln>
        </cx:spPr>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axis id="1">
        <cx:valScaling/>
        <cx:majorGridlines>
          <cx:spPr>
            <a:ln>
              <a:noFill/>
            </a:ln>
          </cx:spPr>
        </cx:majorGridlines>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spPr>
    <a:solidFill>
      <a:schemeClr val="bg1"/>
    </a:solidFill>
    <a:ln>
      <a:noFill/>
    </a:ln>
  </cx:spPr>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strDim type="cat">
        <cx:f>_xlchart.v1.48</cx:f>
      </cx:strDim>
      <cx:numDim type="val">
        <cx:f>_xlchart.v1.49</cx:f>
      </cx:numDim>
    </cx:data>
  </cx:chartData>
  <cx:chart>
    <cx:title pos="t" align="ctr" overlay="0">
      <cx:tx>
        <cx:txData>
          <cx:v>Gross load grouped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Gross load grouped by unit type</a:t>
          </a:r>
        </a:p>
      </cx:txPr>
    </cx:title>
    <cx:plotArea>
      <cx:plotAreaRegion>
        <cx:series layoutId="boxWhisker" uniqueId="{2ED3C8F3-E269-4013-9794-20BD02A8C7B6}">
          <cx:tx>
            <cx:txData>
              <cx:f/>
              <cx:v>Gross load</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strDim type="cat">
        <cx:f>_xlchart.v1.46</cx:f>
      </cx:strDim>
      <cx:numDim type="val">
        <cx:f>_xlchart.v1.47</cx:f>
      </cx:numDim>
    </cx:data>
  </cx:chartData>
  <cx:chart>
    <cx:title pos="t" align="ctr" overlay="0">
      <cx:tx>
        <cx:txData>
          <cx:v>Name plate capacity grouped by fuel type</cx:v>
        </cx:txData>
      </cx:tx>
      <cx:txPr>
        <a:bodyPr spcFirstLastPara="1" vertOverflow="ellipsis" horzOverflow="overflow" wrap="square" lIns="0" tIns="0" rIns="0" bIns="0" anchor="ctr" anchorCtr="1"/>
        <a:lstStyle/>
        <a:p>
          <a:pPr algn="ctr" rtl="0">
            <a:defRPr sz="1400" b="0" i="0" cap="none" baseline="0">
              <a:solidFill>
                <a:sysClr val="windowText" lastClr="000000"/>
              </a:solidFill>
            </a:defRPr>
          </a:pPr>
          <a:r>
            <a:rPr lang="en-US" sz="1400" b="0" i="0" u="none" strike="noStrike" cap="none" spc="150" baseline="0">
              <a:solidFill>
                <a:sysClr val="windowText" lastClr="000000"/>
              </a:solidFill>
              <a:latin typeface="Calibri" panose="020F0502020204030204"/>
            </a:rPr>
            <a:t>Name plate capacity grouped by fuel type</a:t>
          </a:r>
        </a:p>
      </cx:txPr>
    </cx:title>
    <cx:plotArea>
      <cx:plotAreaRegion>
        <cx:plotSurface>
          <cx:spPr>
            <a:ln>
              <a:solidFill>
                <a:schemeClr val="tx1"/>
              </a:solidFill>
            </a:ln>
          </cx:spPr>
        </cx:plotSurface>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axis id="1">
        <cx:valScaling/>
        <cx:tickLabels/>
        <cx:spPr>
          <a:ln>
            <a:solidFill>
              <a:schemeClr val="tx1"/>
            </a:solidFill>
          </a:ln>
        </cx:spPr>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strDim type="cat">
        <cx:f>_xlchart.v1.40</cx:f>
      </cx:strDim>
      <cx:numDim type="val">
        <cx:f>_xlchart.v1.41</cx:f>
      </cx:numDim>
    </cx:data>
  </cx:chartData>
  <cx:chart>
    <cx:title pos="t" align="ctr" overlay="0">
      <cx:tx>
        <cx:txData>
          <cx:v>Gross load grouped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Gross load grouped by fuel type</a:t>
          </a:r>
        </a:p>
      </cx:txPr>
    </cx:title>
    <cx:plotArea>
      <cx:plotAreaRegion>
        <cx:series layoutId="boxWhisker" uniqueId="{2ED3C8F3-E269-4013-9794-20BD02A8C7B6}">
          <cx:tx>
            <cx:txData>
              <cx:f/>
              <cx:v>Gross load</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strDim type="cat">
        <cx:f>_xlchart.v1.38</cx:f>
      </cx:strDim>
      <cx:numDim type="val">
        <cx:f>_xlchart.v1.39</cx:f>
      </cx:numDim>
    </cx:data>
  </cx:chartData>
  <cx:chart>
    <cx:title pos="t" align="ctr" overlay="0">
      <cx:tx>
        <cx:txData>
          <cx:v>2018 net energy grouped by unit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2018 net energy grouped by unit type</a:t>
          </a:r>
        </a:p>
      </cx:txPr>
    </cx:title>
    <cx:plotArea>
      <cx:plotAreaRegion>
        <cx:series layoutId="boxWhisker" uniqueId="{2ED3C8F3-E269-4013-9794-20BD02A8C7B6}">
          <cx:tx>
            <cx:txData>
              <cx:f/>
              <cx:v>2018 net energy</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strDim type="cat">
        <cx:f>_xlchart.v1.44</cx:f>
      </cx:strDim>
      <cx:numDim type="val">
        <cx:f>_xlchart.v1.45</cx:f>
      </cx:numDim>
    </cx:data>
  </cx:chartData>
  <cx:chart>
    <cx:title pos="t" align="ctr" overlay="0">
      <cx:tx>
        <cx:txData>
          <cx:v>2018 net energy grouped by fuel type</cx:v>
        </cx:txData>
      </cx:tx>
      <cx:txPr>
        <a:bodyPr spcFirstLastPara="1" vertOverflow="ellipsis" horzOverflow="overflow" wrap="square" lIns="0" tIns="0" rIns="0" bIns="0" anchor="ctr" anchorCtr="1"/>
        <a:lstStyle/>
        <a:p>
          <a:pPr algn="ctr" rtl="0">
            <a:defRPr sz="1400" b="0" i="0" cap="none" baseline="0"/>
          </a:pPr>
          <a:r>
            <a:rPr lang="en-US" sz="1400" b="0" i="0" u="none" strike="noStrike" cap="none" spc="150" baseline="0">
              <a:solidFill>
                <a:sysClr val="windowText" lastClr="000000">
                  <a:lumMod val="50000"/>
                  <a:lumOff val="50000"/>
                </a:sysClr>
              </a:solidFill>
              <a:latin typeface="Calibri" panose="020F0502020204030204"/>
            </a:rPr>
            <a:t>2018 net energy grouped by fuel type</a:t>
          </a:r>
        </a:p>
      </cx:txPr>
    </cx:title>
    <cx:plotArea>
      <cx:plotAreaRegion>
        <cx:series layoutId="boxWhisker" uniqueId="{2ED3C8F3-E269-4013-9794-20BD02A8C7B6}">
          <cx:tx>
            <cx:txData>
              <cx:f/>
              <cx:v>2018 net energy</cx:v>
            </cx:txData>
          </cx:tx>
          <cx:dataId val="0"/>
          <cx:layoutPr>
            <cx:visibility meanMarker="1"/>
            <cx:statistics quartileMethod="exclusive"/>
          </cx:layoutPr>
        </cx:series>
      </cx:plotAreaRegion>
      <cx:axis id="0">
        <cx:catScaling gapWidth="1.10000002"/>
        <cx:tickLabels/>
      </cx:axis>
      <cx:axis id="1">
        <cx:valScaling/>
        <cx:majorGridlines/>
        <cx:tickLabels/>
      </cx:axis>
    </cx:plotArea>
  </cx:chart>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strDim type="cat">
        <cx:f>_xlchart.v1.56</cx:f>
      </cx:strDim>
      <cx:numDim type="val">
        <cx:f>_xlchart.v1.57</cx:f>
      </cx:numDim>
    </cx:data>
  </cx:chartData>
  <cx:chart>
    <cx:title pos="t" align="ctr" overlay="0">
      <cx:tx>
        <cx:rich>
          <a:bodyPr spcFirstLastPara="1" vertOverflow="ellipsis" horzOverflow="overflow" wrap="square" lIns="0" tIns="0" rIns="0" bIns="0" anchor="ctr" anchorCtr="1"/>
          <a:lstStyle/>
          <a:p>
            <a:pPr algn="ctr" rtl="0">
              <a:defRPr sz="1400" b="0" i="0" cap="none" baseline="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600" b="0" i="0" u="none" strike="noStrike" cap="none" spc="150" baseline="0">
                <a:solidFill>
                  <a:sysClr val="windowText" lastClr="000000"/>
                </a:solidFill>
                <a:latin typeface="Times New Roman" panose="02020603050405020304" pitchFamily="18" charset="0"/>
                <a:cs typeface="Times New Roman" panose="02020603050405020304" pitchFamily="18" charset="0"/>
              </a:rPr>
              <a:t>Distribution of name plate capacity grouped by aggregated units in NYAM</a:t>
            </a:r>
            <a:endParaRPr lang="en-US" sz="1200" b="0" i="0" u="none" strike="noStrike" cap="none" spc="150" baseline="0">
              <a:solidFill>
                <a:sysClr val="windowText" lastClr="000000"/>
              </a:solidFill>
              <a:latin typeface="Times New Roman" panose="02020603050405020304" pitchFamily="18" charset="0"/>
              <a:cs typeface="Times New Roman" panose="02020603050405020304" pitchFamily="18" charset="0"/>
            </a:endParaRPr>
          </a:p>
        </cx:rich>
      </cx:tx>
    </cx:title>
    <cx:plotArea>
      <cx:plotAreaRegion>
        <cx:plotSurface>
          <cx:spPr>
            <a:ln>
              <a:solidFill>
                <a:schemeClr val="tx1"/>
              </a:solidFill>
            </a:ln>
          </cx:spPr>
        </cx:plotSurface>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tle>
          <cx:tx>
            <cx:txData>
              <cx:v>NYAM units</cx:v>
            </cx:txData>
          </cx:tx>
          <cx:txPr>
            <a:bodyPr spcFirstLastPara="1" vertOverflow="ellipsis" horzOverflow="overflow" wrap="square" lIns="0" tIns="0" rIns="0" bIns="0" anchor="ctr" anchorCtr="1"/>
            <a:lstStyle/>
            <a:p>
              <a:pPr algn="ctr" rtl="0">
                <a:defRPr sz="1200" b="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u="none" strike="noStrike" baseline="0">
                  <a:solidFill>
                    <a:sysClr val="windowText" lastClr="000000"/>
                  </a:solidFill>
                  <a:latin typeface="Times New Roman" panose="02020603050405020304" pitchFamily="18" charset="0"/>
                  <a:cs typeface="Times New Roman" panose="02020603050405020304" pitchFamily="18" charset="0"/>
                </a:rPr>
                <a:t>NYAM units</a:t>
              </a:r>
            </a:p>
          </cx:txPr>
        </cx:title>
        <cx:tickLabels/>
        <cx:spPr>
          <a:ln>
            <a:solidFill>
              <a:schemeClr val="tx1"/>
            </a:solidFill>
          </a:ln>
        </cx:spPr>
        <cx:txPr>
          <a:bodyPr spcFirstLastPara="1" vertOverflow="ellipsis" horzOverflow="overflow" wrap="square" lIns="0" tIns="0" rIns="0" bIns="0" anchor="ctr" anchorCtr="1"/>
          <a:lstStyle/>
          <a:p>
            <a:pPr algn="ctr" rtl="0">
              <a:defRPr sz="11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1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axis id="1">
        <cx:valScaling/>
        <cx:title>
          <cx:tx>
            <cx:rich>
              <a:bodyPr spcFirstLastPara="1" vertOverflow="ellipsis" horzOverflow="overflow" wrap="square" lIns="0" tIns="0" rIns="0" bIns="0" anchor="ctr" anchorCtr="1"/>
              <a:lstStyle/>
              <a:p>
                <a:pPr algn="ctr" rtl="0">
                  <a:defRPr sz="1200" b="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u="none" strike="noStrike" baseline="0" dirty="0">
                    <a:solidFill>
                      <a:sysClr val="windowText" lastClr="000000"/>
                    </a:solidFill>
                    <a:latin typeface="Times New Roman" panose="02020603050405020304" pitchFamily="18" charset="0"/>
                    <a:cs typeface="Times New Roman" panose="02020603050405020304" pitchFamily="18" charset="0"/>
                  </a:rPr>
                  <a:t>Name plate capacity (MW)</a:t>
                </a: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cx:rich>
          </cx:tx>
        </cx:title>
        <cx:tickLabels/>
        <cx:spPr>
          <a:ln>
            <a:solidFill>
              <a:schemeClr val="tx1"/>
            </a:solidFill>
          </a:ln>
        </cx:spPr>
        <cx:txPr>
          <a:bodyPr spcFirstLastPara="1" vertOverflow="ellipsis" horzOverflow="overflow" wrap="square" lIns="0" tIns="0" rIns="0" bIns="0" anchor="ctr" anchorCtr="1"/>
          <a:lstStyle/>
          <a:p>
            <a:pPr algn="ctr" rtl="0">
              <a:defRPr sz="11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1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plotArea>
  </cx:chart>
  <cx:spPr>
    <a:ln>
      <a:noFill/>
    </a:ln>
  </cx:spPr>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strDim type="cat">
        <cx:f>_xlchart.v1.54</cx:f>
      </cx:strDim>
      <cx:numDim type="val">
        <cx:f>_xlchart.v1.55</cx:f>
      </cx:numDim>
    </cx:data>
  </cx:chartData>
  <cx:chart>
    <cx:title pos="t" align="ctr" overlay="0">
      <cx:tx>
        <cx:txData>
          <cx:v>Distribution of name plate capacity grouped by unit types</cx:v>
        </cx:txData>
      </cx:tx>
      <cx:txPr>
        <a:bodyPr spcFirstLastPara="1" vertOverflow="ellipsis" horzOverflow="overflow" wrap="square" lIns="0" tIns="0" rIns="0" bIns="0" anchor="ctr" anchorCtr="1"/>
        <a:lstStyle/>
        <a:p>
          <a:pPr algn="ctr" rtl="0">
            <a:defRPr sz="1600" b="0" i="0" cap="none" baseline="0"/>
          </a:pPr>
          <a:r>
            <a:rPr lang="en-US" sz="1600" b="0" i="0" u="none" strike="noStrike" cap="none" spc="150" baseline="0">
              <a:solidFill>
                <a:sysClr val="windowText" lastClr="000000"/>
              </a:solidFill>
              <a:latin typeface="Times New Roman" panose="02020603050405020304" pitchFamily="18" charset="0"/>
              <a:cs typeface="Times New Roman" panose="02020603050405020304" pitchFamily="18" charset="0"/>
            </a:rPr>
            <a:t>Distribution of name plate capacity grouped by unit types</a:t>
          </a:r>
        </a:p>
      </cx:txPr>
    </cx:title>
    <cx:plotArea>
      <cx:plotAreaRegion>
        <cx:plotSurface>
          <cx:spPr>
            <a:ln>
              <a:solidFill>
                <a:schemeClr val="tx1"/>
              </a:solidFill>
            </a:ln>
          </cx:spPr>
        </cx:plotSurface>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tle>
          <cx:tx>
            <cx:txData>
              <cx:v>Unit type</cx:v>
            </cx:txData>
          </cx:tx>
          <cx:txPr>
            <a:bodyPr spcFirstLastPara="1" vertOverflow="ellipsis" horzOverflow="overflow" wrap="square" lIns="0" tIns="0" rIns="0" bIns="0" anchor="ctr" anchorCtr="1"/>
            <a:lstStyle/>
            <a:p>
              <a:pPr algn="ctr" rtl="0">
                <a:defRPr sz="1200" b="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u="none" strike="noStrike" baseline="0">
                  <a:solidFill>
                    <a:sysClr val="windowText" lastClr="000000"/>
                  </a:solidFill>
                  <a:latin typeface="Times New Roman" panose="02020603050405020304" pitchFamily="18" charset="0"/>
                  <a:cs typeface="Times New Roman" panose="02020603050405020304" pitchFamily="18" charset="0"/>
                </a:rPr>
                <a:t>Unit type</a:t>
              </a:r>
            </a:p>
          </cx:txPr>
        </cx:title>
        <cx:tickLabels/>
        <cx:spPr>
          <a:ln>
            <a:solidFill>
              <a:schemeClr val="tx1"/>
            </a:solidFill>
          </a:ln>
        </cx:spPr>
        <cx:txPr>
          <a:bodyPr spcFirstLastPara="1" vertOverflow="ellipsis" horzOverflow="overflow" wrap="square" lIns="0" tIns="0" rIns="0" bIns="0" anchor="ctr" anchorCtr="1"/>
          <a:lstStyle/>
          <a:p>
            <a:pPr algn="ct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axis id="1">
        <cx:valScaling/>
        <cx:title>
          <cx:tx>
            <cx:rich>
              <a:bodyPr spcFirstLastPara="1" vertOverflow="ellipsis" horzOverflow="overflow" wrap="square" lIns="0" tIns="0" rIns="0" bIns="0" anchor="ctr" anchorCtr="1"/>
              <a:lstStyle/>
              <a:p>
                <a:pP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baseline="0">
                    <a:solidFill>
                      <a:sysClr val="windowText" lastClr="000000"/>
                    </a:solidFill>
                    <a:effectLst/>
                    <a:latin typeface="Times New Roman" panose="02020603050405020304" pitchFamily="18" charset="0"/>
                    <a:cs typeface="Times New Roman" panose="02020603050405020304" pitchFamily="18" charset="0"/>
                  </a:rPr>
                  <a:t>Name plate capacity (MW)</a:t>
                </a:r>
                <a:endParaRPr lang="en-US" sz="1200">
                  <a:solidFill>
                    <a:sysClr val="windowText" lastClr="000000"/>
                  </a:solidFill>
                  <a:effectLst/>
                  <a:latin typeface="Times New Roman" panose="02020603050405020304" pitchFamily="18" charset="0"/>
                  <a:cs typeface="Times New Roman" panose="02020603050405020304" pitchFamily="18" charset="0"/>
                </a:endParaRPr>
              </a:p>
            </cx:rich>
          </cx:tx>
        </cx:title>
        <cx:majorGridlines>
          <cx:spPr>
            <a:ln>
              <a:noFill/>
            </a:ln>
          </cx:spPr>
        </cx:majorGridlines>
        <cx:tickLabels/>
        <cx:spPr>
          <a:ln>
            <a:solidFill>
              <a:schemeClr val="tx1"/>
            </a:solidFill>
          </a:ln>
        </cx:spPr>
        <cx:txPr>
          <a:bodyPr spcFirstLastPara="1" vertOverflow="ellipsis" horzOverflow="overflow" wrap="square" lIns="0" tIns="0" rIns="0" bIns="0" anchor="ctr" anchorCtr="1"/>
          <a:lstStyle/>
          <a:p>
            <a:pPr algn="ct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plotArea>
  </cx:chart>
  <cx:spPr>
    <a:solidFill>
      <a:schemeClr val="bg1"/>
    </a:solidFill>
    <a:ln>
      <a:noFill/>
    </a:ln>
  </cx:spPr>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strDim type="cat">
        <cx:f>_xlchart.v1.52</cx:f>
      </cx:strDim>
      <cx:numDim type="val">
        <cx:f>_xlchart.v1.53</cx:f>
      </cx:numDim>
    </cx:data>
  </cx:chartData>
  <cx:chart>
    <cx:title pos="t" align="ctr" overlay="0">
      <cx:tx>
        <cx:txData>
          <cx:v>Distribution of name plate capacity grouped by fuel types</cx:v>
        </cx:txData>
      </cx:tx>
      <cx:txPr>
        <a:bodyPr spcFirstLastPara="1" vertOverflow="ellipsis" horzOverflow="overflow" wrap="square" lIns="0" tIns="0" rIns="0" bIns="0" anchor="ctr" anchorCtr="1"/>
        <a:lstStyle/>
        <a:p>
          <a:pPr algn="ctr" rtl="0">
            <a:defRPr sz="1600" b="0" i="0" cap="none" baseline="0">
              <a:solidFill>
                <a:sysClr val="windowText" lastClr="000000"/>
              </a:solidFill>
            </a:defRPr>
          </a:pPr>
          <a:r>
            <a:rPr lang="en-US" sz="1600" b="0" i="0" u="none" strike="noStrike" cap="none" spc="150" baseline="0">
              <a:solidFill>
                <a:sysClr val="windowText" lastClr="000000"/>
              </a:solidFill>
              <a:latin typeface="Times New Roman" panose="02020603050405020304" pitchFamily="18" charset="0"/>
              <a:cs typeface="Times New Roman" panose="02020603050405020304" pitchFamily="18" charset="0"/>
            </a:rPr>
            <a:t>Distribution of name plate capacity grouped by fuel types</a:t>
          </a:r>
        </a:p>
      </cx:txPr>
    </cx:title>
    <cx:plotArea>
      <cx:plotAreaRegion>
        <cx:plotSurface>
          <cx:spPr>
            <a:ln>
              <a:solidFill>
                <a:schemeClr val="tx1"/>
              </a:solidFill>
            </a:ln>
          </cx:spPr>
        </cx:plotSurface>
        <cx:series layoutId="boxWhisker" uniqueId="{2ED3C8F3-E269-4013-9794-20BD02A8C7B6}">
          <cx:tx>
            <cx:txData>
              <cx:f/>
              <cx:v>Name plate rating</cx:v>
            </cx:txData>
          </cx:tx>
          <cx:dataId val="0"/>
          <cx:layoutPr>
            <cx:visibility meanMarker="1"/>
            <cx:statistics quartileMethod="exclusive"/>
          </cx:layoutPr>
        </cx:series>
      </cx:plotAreaRegion>
      <cx:axis id="0">
        <cx:catScaling gapWidth="1.10000002"/>
        <cx:title>
          <cx:tx>
            <cx:txData>
              <cx:v>Fuel type</cx:v>
            </cx:txData>
          </cx:tx>
          <cx:txPr>
            <a:bodyPr spcFirstLastPara="1" vertOverflow="ellipsis" horzOverflow="overflow" wrap="square" lIns="0" tIns="0" rIns="0" bIns="0" anchor="ctr" anchorCtr="1"/>
            <a:lstStyle/>
            <a:p>
              <a:pPr algn="ctr" rtl="0">
                <a:defRPr sz="1200" b="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u="none" strike="noStrike" baseline="0">
                  <a:solidFill>
                    <a:sysClr val="windowText" lastClr="000000"/>
                  </a:solidFill>
                  <a:latin typeface="Times New Roman" panose="02020603050405020304" pitchFamily="18" charset="0"/>
                  <a:cs typeface="Times New Roman" panose="02020603050405020304" pitchFamily="18" charset="0"/>
                </a:rPr>
                <a:t>Fuel type</a:t>
              </a:r>
            </a:p>
          </cx:txPr>
        </cx:title>
        <cx:tickLabels/>
        <cx:spPr>
          <a:ln>
            <a:solidFill>
              <a:schemeClr val="tx1"/>
            </a:solidFill>
          </a:ln>
        </cx:spPr>
        <cx:txPr>
          <a:bodyPr spcFirstLastPara="1" vertOverflow="ellipsis" horzOverflow="overflow" wrap="square" lIns="0" tIns="0" rIns="0" bIns="0" anchor="ctr" anchorCtr="1"/>
          <a:lstStyle/>
          <a:p>
            <a:pPr algn="ct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axis id="1">
        <cx:valScaling/>
        <cx:title>
          <cx:tx>
            <cx:rich>
              <a:bodyPr spcFirstLastPara="1" vertOverflow="ellipsis" horzOverflow="overflow" wrap="square" lIns="0" tIns="0" rIns="0" bIns="0" anchor="ctr" anchorCtr="1"/>
              <a:lstStyle/>
              <a:p>
                <a:pP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r>
                  <a:rPr lang="en-US" sz="1200" b="0" i="0" baseline="0">
                    <a:solidFill>
                      <a:sysClr val="windowText" lastClr="000000"/>
                    </a:solidFill>
                    <a:effectLst/>
                    <a:latin typeface="Times New Roman" panose="02020603050405020304" pitchFamily="18" charset="0"/>
                    <a:cs typeface="Times New Roman" panose="02020603050405020304" pitchFamily="18" charset="0"/>
                  </a:rPr>
                  <a:t>Name plate capacity (MW)</a:t>
                </a:r>
                <a:endParaRPr lang="en-US" sz="1200">
                  <a:solidFill>
                    <a:sysClr val="windowText" lastClr="000000"/>
                  </a:solidFill>
                  <a:effectLst/>
                  <a:latin typeface="Times New Roman" panose="02020603050405020304" pitchFamily="18" charset="0"/>
                  <a:cs typeface="Times New Roman" panose="02020603050405020304" pitchFamily="18" charset="0"/>
                </a:endParaRPr>
              </a:p>
            </cx:rich>
          </cx:tx>
        </cx:title>
        <cx:tickLabels/>
        <cx:spPr>
          <a:ln>
            <a:solidFill>
              <a:schemeClr val="tx1"/>
            </a:solidFill>
          </a:ln>
        </cx:spPr>
        <cx:txPr>
          <a:bodyPr spcFirstLastPara="1" vertOverflow="ellipsis" horzOverflow="overflow" wrap="square" lIns="0" tIns="0" rIns="0" bIns="0" anchor="ctr" anchorCtr="1"/>
          <a:lstStyle/>
          <a:p>
            <a:pPr algn="ctr" rtl="0">
              <a:defRPr sz="1200">
                <a:solidFill>
                  <a:sysClr val="windowText" lastClr="000000"/>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200" b="0" i="0" u="none" strike="noStrike" baseline="0">
              <a:solidFill>
                <a:sysClr val="windowText" lastClr="000000"/>
              </a:solidFill>
              <a:latin typeface="Times New Roman" panose="02020603050405020304" pitchFamily="18" charset="0"/>
              <a:cs typeface="Times New Roman" panose="02020603050405020304" pitchFamily="18" charset="0"/>
            </a:endParaRPr>
          </a:p>
        </cx:txPr>
      </cx:axis>
    </cx:plotArea>
  </cx:chart>
  <cx:spPr>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gross load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gross load by unit type</a:t>
          </a:r>
        </a:p>
      </cx:txPr>
    </cx:title>
    <cx:plotArea>
      <cx:plotAreaRegion>
        <cx:series layoutId="boxWhisker" uniqueId="{8315EA43-53FE-4AED-B250-AE8B24347912}">
          <cx:tx>
            <cx:txData>
              <cx:f/>
              <cx:v>Gross load</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Distribution of heat input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heat input by unit type</a:t>
          </a:r>
        </a:p>
      </cx:txPr>
    </cx:title>
    <cx:plotArea>
      <cx:plotAreaRegion>
        <cx:series layoutId="boxWhisker" uniqueId="{8315EA43-53FE-4AED-B250-AE8B24347912}">
          <cx:tx>
            <cx:txData>
              <cx:f/>
              <cx:v>Heat input</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title pos="t" align="ctr" overlay="0">
      <cx:tx>
        <cx:txData>
          <cx:v>Distribution of max hourly HI rate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max hourly HI rate by unit type</a:t>
          </a:r>
        </a:p>
      </cx:txPr>
    </cx:title>
    <cx:plotArea>
      <cx:plotAreaRegion>
        <cx:series layoutId="boxWhisker" uniqueId="{8315EA43-53FE-4AED-B250-AE8B24347912}">
          <cx:tx>
            <cx:txData>
              <cx:f/>
              <cx:v>max hourly HI rate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_xlchart.v1.10</cx:f>
      </cx:strDim>
      <cx:numDim type="val">
        <cx:f>_xlchart.v1.11</cx:f>
      </cx:numDim>
    </cx:data>
  </cx:chartData>
  <cx:chart>
    <cx:title pos="t" align="ctr" overlay="0">
      <cx:tx>
        <cx:txData>
          <cx:v>Distribution of gross load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gross load by fuel type</a:t>
          </a:r>
        </a:p>
      </cx:txPr>
    </cx:title>
    <cx:plotArea>
      <cx:plotAreaRegion>
        <cx:series layoutId="boxWhisker" uniqueId="{8315EA43-53FE-4AED-B250-AE8B24347912}">
          <cx:tx>
            <cx:txData>
              <cx:f/>
              <cx:v>Gross load</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title pos="t" align="ctr" overlay="0">
      <cx:tx>
        <cx:txData>
          <cx:v>Distribution of heat input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heat input by fuel type</a:t>
          </a:r>
        </a:p>
      </cx:txPr>
    </cx:title>
    <cx:plotArea>
      <cx:plotAreaRegion>
        <cx:series layoutId="boxWhisker" uniqueId="{8315EA43-53FE-4AED-B250-AE8B24347912}">
          <cx:tx>
            <cx:txData>
              <cx:f/>
              <cx:v>Heat input</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_xlchart.v1.14</cx:f>
      </cx:strDim>
      <cx:numDim type="val">
        <cx:f>_xlchart.v1.15</cx:f>
      </cx:numDim>
    </cx:data>
  </cx:chartData>
  <cx:chart>
    <cx:title pos="t" align="ctr" overlay="0">
      <cx:tx>
        <cx:txData>
          <cx:v>Distribution of max hourly HI rate by fuel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max hourly HI rate by fuel type</a:t>
          </a:r>
        </a:p>
      </cx:txPr>
    </cx:title>
    <cx:plotArea>
      <cx:plotAreaRegion>
        <cx:series layoutId="boxWhisker" uniqueId="{8315EA43-53FE-4AED-B250-AE8B24347912}">
          <cx:tx>
            <cx:txData>
              <cx:f/>
              <cx:v>max hourly HI rate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val">
        <cx:f>_xlchart.v1.19</cx:f>
      </cx:numDim>
    </cx:data>
  </cx:chartData>
  <cx:chart>
    <cx:title pos="t" align="ctr" overlay="0">
      <cx:tx>
        <cx:txData>
          <cx:v>Distribution of operating time by unit type</cx:v>
        </cx:txData>
      </cx:tx>
      <cx:txPr>
        <a:bodyPr spcFirstLastPara="1" vertOverflow="ellipsis" horzOverflow="overflow" wrap="square" lIns="0" tIns="0" rIns="0" bIns="0" anchor="ctr" anchorCtr="1"/>
        <a:lstStyle/>
        <a:p>
          <a:pPr algn="ctr" rtl="0">
            <a:defRPr sz="1400" cap="none" baseline="0"/>
          </a:pPr>
          <a:r>
            <a:rPr lang="en-US" sz="1400" b="0" i="0" u="none" strike="noStrike" cap="none" spc="150" baseline="0">
              <a:solidFill>
                <a:sysClr val="windowText" lastClr="000000">
                  <a:lumMod val="50000"/>
                  <a:lumOff val="50000"/>
                </a:sysClr>
              </a:solidFill>
              <a:latin typeface="Calibri" panose="020F0502020204030204"/>
            </a:rPr>
            <a:t>Distribution of operating time by unit type</a:t>
          </a:r>
        </a:p>
      </cx:txPr>
    </cx:title>
    <cx:plotArea>
      <cx:plotAreaRegion>
        <cx:series layoutId="boxWhisker" uniqueId="{8315EA43-53FE-4AED-B250-AE8B24347912}">
          <cx:tx>
            <cx:txData>
              <cx:f/>
              <cx:v>Operating time</cx:v>
            </cx:txData>
          </cx:tx>
          <cx:dataId val="0"/>
          <cx:layoutPr>
            <cx:visibility meanLine="0" meanMarker="1" nonoutliers="1" outliers="1"/>
            <cx:statistics quartileMethod="exclusive"/>
          </cx:layoutPr>
        </cx:series>
      </cx:plotAreaRegion>
      <cx:axis id="0">
        <cx:catScaling gapWidth="1.10000002"/>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8.xml"/><Relationship Id="rId3" Type="http://schemas.microsoft.com/office/2014/relationships/chartEx" Target="../charts/chartEx3.xml"/><Relationship Id="rId7" Type="http://schemas.microsoft.com/office/2014/relationships/chartEx" Target="../charts/chartEx7.xml"/><Relationship Id="rId2" Type="http://schemas.microsoft.com/office/2014/relationships/chartEx" Target="../charts/chartEx2.xml"/><Relationship Id="rId1" Type="http://schemas.microsoft.com/office/2014/relationships/chartEx" Target="../charts/chartEx1.xml"/><Relationship Id="rId6" Type="http://schemas.microsoft.com/office/2014/relationships/chartEx" Target="../charts/chartEx6.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8" Type="http://schemas.microsoft.com/office/2014/relationships/chartEx" Target="../charts/chartEx16.xml"/><Relationship Id="rId3" Type="http://schemas.microsoft.com/office/2014/relationships/chartEx" Target="../charts/chartEx11.xml"/><Relationship Id="rId7" Type="http://schemas.microsoft.com/office/2014/relationships/chartEx" Target="../charts/chartEx15.xml"/><Relationship Id="rId2" Type="http://schemas.microsoft.com/office/2014/relationships/chartEx" Target="../charts/chartEx10.xml"/><Relationship Id="rId1" Type="http://schemas.microsoft.com/office/2014/relationships/chartEx" Target="../charts/chartEx9.xml"/><Relationship Id="rId6" Type="http://schemas.microsoft.com/office/2014/relationships/chartEx" Target="../charts/chartEx14.xml"/><Relationship Id="rId5" Type="http://schemas.microsoft.com/office/2014/relationships/chartEx" Target="../charts/chartEx13.xml"/><Relationship Id="rId4" Type="http://schemas.microsoft.com/office/2014/relationships/chartEx" Target="../charts/chartEx12.xml"/></Relationships>
</file>

<file path=xl/drawings/_rels/drawing3.xml.rels><?xml version="1.0" encoding="UTF-8" standalone="yes"?>
<Relationships xmlns="http://schemas.openxmlformats.org/package/2006/relationships"><Relationship Id="rId8" Type="http://schemas.microsoft.com/office/2014/relationships/chartEx" Target="../charts/chartEx21.xml"/><Relationship Id="rId3" Type="http://schemas.openxmlformats.org/officeDocument/2006/relationships/chart" Target="../charts/chart3.xml"/><Relationship Id="rId7" Type="http://schemas.microsoft.com/office/2014/relationships/chartEx" Target="../charts/chartEx20.xml"/><Relationship Id="rId12" Type="http://schemas.microsoft.com/office/2014/relationships/chartEx" Target="../charts/chartEx2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9.xml"/><Relationship Id="rId11" Type="http://schemas.microsoft.com/office/2014/relationships/chartEx" Target="../charts/chartEx24.xml"/><Relationship Id="rId5" Type="http://schemas.microsoft.com/office/2014/relationships/chartEx" Target="../charts/chartEx18.xml"/><Relationship Id="rId10" Type="http://schemas.microsoft.com/office/2014/relationships/chartEx" Target="../charts/chartEx23.xml"/><Relationship Id="rId4" Type="http://schemas.microsoft.com/office/2014/relationships/chartEx" Target="../charts/chartEx17.xml"/><Relationship Id="rId9" Type="http://schemas.microsoft.com/office/2014/relationships/chartEx" Target="../charts/chartEx22.xml"/></Relationships>
</file>

<file path=xl/drawings/_rels/drawing4.xml.rels><?xml version="1.0" encoding="UTF-8" standalone="yes"?>
<Relationships xmlns="http://schemas.openxmlformats.org/package/2006/relationships"><Relationship Id="rId3" Type="http://schemas.microsoft.com/office/2014/relationships/chartEx" Target="../charts/chartEx28.xml"/><Relationship Id="rId2" Type="http://schemas.microsoft.com/office/2014/relationships/chartEx" Target="../charts/chartEx27.xml"/><Relationship Id="rId1" Type="http://schemas.microsoft.com/office/2014/relationships/chartEx" Target="../charts/chartEx26.xml"/></Relationships>
</file>

<file path=xl/drawings/drawing1.xml><?xml version="1.0" encoding="utf-8"?>
<xdr:wsDr xmlns:xdr="http://schemas.openxmlformats.org/drawingml/2006/spreadsheetDrawing" xmlns:a="http://schemas.openxmlformats.org/drawingml/2006/main">
  <xdr:twoCellAnchor>
    <xdr:from>
      <xdr:col>40</xdr:col>
      <xdr:colOff>0</xdr:colOff>
      <xdr:row>31</xdr:row>
      <xdr:rowOff>0</xdr:rowOff>
    </xdr:from>
    <xdr:to>
      <xdr:col>44</xdr:col>
      <xdr:colOff>981075</xdr:colOff>
      <xdr:row>50</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E07911F-FCBC-4FD2-A431-58755456645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944600" y="590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0</xdr:colOff>
      <xdr:row>31</xdr:row>
      <xdr:rowOff>0</xdr:rowOff>
    </xdr:from>
    <xdr:to>
      <xdr:col>54</xdr:col>
      <xdr:colOff>0</xdr:colOff>
      <xdr:row>50</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7F91C899-334B-47A1-AAED-8C84CFCAC3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678650" y="590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0</xdr:colOff>
      <xdr:row>51</xdr:row>
      <xdr:rowOff>0</xdr:rowOff>
    </xdr:from>
    <xdr:to>
      <xdr:col>44</xdr:col>
      <xdr:colOff>981075</xdr:colOff>
      <xdr:row>70</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A84F99F-61D4-4631-B715-04265E7E3BD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944600" y="971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0</xdr:colOff>
      <xdr:row>71</xdr:row>
      <xdr:rowOff>0</xdr:rowOff>
    </xdr:from>
    <xdr:to>
      <xdr:col>44</xdr:col>
      <xdr:colOff>981075</xdr:colOff>
      <xdr:row>90</xdr:row>
      <xdr:rowOff>38100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0A80CDE-F441-4287-9240-472420B5FF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944600" y="1352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40</xdr:col>
      <xdr:colOff>0</xdr:colOff>
      <xdr:row>91</xdr:row>
      <xdr:rowOff>0</xdr:rowOff>
    </xdr:from>
    <xdr:to>
      <xdr:col>44</xdr:col>
      <xdr:colOff>981075</xdr:colOff>
      <xdr:row>110</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2D236D1-8F48-4414-A89C-89E5A9CCB7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3944600" y="1733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0</xdr:colOff>
      <xdr:row>51</xdr:row>
      <xdr:rowOff>0</xdr:rowOff>
    </xdr:from>
    <xdr:to>
      <xdr:col>54</xdr:col>
      <xdr:colOff>0</xdr:colOff>
      <xdr:row>70</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1ADA066-DC65-4F8B-83A7-D48FD3186E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9678650" y="971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0</xdr:colOff>
      <xdr:row>71</xdr:row>
      <xdr:rowOff>0</xdr:rowOff>
    </xdr:from>
    <xdr:to>
      <xdr:col>54</xdr:col>
      <xdr:colOff>0</xdr:colOff>
      <xdr:row>90</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03825AA1-326C-4144-A9C9-0ADB0795E11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9678650" y="1352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45</xdr:col>
      <xdr:colOff>0</xdr:colOff>
      <xdr:row>91</xdr:row>
      <xdr:rowOff>0</xdr:rowOff>
    </xdr:from>
    <xdr:to>
      <xdr:col>54</xdr:col>
      <xdr:colOff>0</xdr:colOff>
      <xdr:row>110</xdr:row>
      <xdr:rowOff>38100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3B262F9A-403B-4D72-AC8B-50C4B6B356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678650" y="17335500"/>
              <a:ext cx="5486400" cy="3657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50</xdr:col>
      <xdr:colOff>19050</xdr:colOff>
      <xdr:row>6</xdr:row>
      <xdr:rowOff>57150</xdr:rowOff>
    </xdr:from>
    <xdr:to>
      <xdr:col>55</xdr:col>
      <xdr:colOff>457200</xdr:colOff>
      <xdr:row>22</xdr:row>
      <xdr:rowOff>104775</xdr:rowOff>
    </xdr:to>
    <xdr:sp macro="" textlink="">
      <xdr:nvSpPr>
        <xdr:cNvPr id="2" name="TextBox 1">
          <a:extLst>
            <a:ext uri="{FF2B5EF4-FFF2-40B4-BE49-F238E27FC236}">
              <a16:creationId xmlns:a16="http://schemas.microsoft.com/office/drawing/2014/main" id="{347161BB-8B85-41B8-8D9A-6CC323CBF93F}"/>
            </a:ext>
          </a:extLst>
        </xdr:cNvPr>
        <xdr:cNvSpPr txBox="1"/>
      </xdr:nvSpPr>
      <xdr:spPr>
        <a:xfrm>
          <a:off x="22745700" y="1200150"/>
          <a:ext cx="3486150" cy="309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effectLst/>
            </a:rPr>
            <a:t>Color Notation:</a:t>
          </a:r>
        </a:p>
        <a:p>
          <a:endParaRPr lang="en-US">
            <a:effectLst/>
          </a:endParaRPr>
        </a:p>
        <a:p>
          <a:r>
            <a:rPr lang="en-US">
              <a:effectLst/>
            </a:rPr>
            <a:t>NYCA: green: Note G - Generation is reported as Station Total</a:t>
          </a:r>
        </a:p>
        <a:p>
          <a:endParaRPr lang="en-US">
            <a:effectLst/>
          </a:endParaRPr>
        </a:p>
        <a:p>
          <a:r>
            <a:rPr lang="en-US">
              <a:effectLst/>
            </a:rPr>
            <a:t>NYCA: yellow: generator's nameplate capacity is relatively large but not included in RGGI database.</a:t>
          </a:r>
        </a:p>
        <a:p>
          <a:endParaRPr lang="en-US">
            <a:effectLst/>
          </a:endParaRPr>
        </a:p>
        <a:p>
          <a:r>
            <a:rPr lang="en-US">
              <a:effectLst/>
            </a:rPr>
            <a:t>RGGI: blue: multiple units correspond to one generator in NYCA database</a:t>
          </a:r>
        </a:p>
        <a:p>
          <a:endParaRPr lang="en-US">
            <a:effectLst/>
          </a:endParaRPr>
        </a:p>
        <a:p>
          <a:r>
            <a:rPr lang="en-US">
              <a:effectLst/>
            </a:rPr>
            <a:t>RGGI: red: not included in NYCA database. Sometimes due to multiple units in RGGI are related to multiple generators in NYCA, but exact match cannot be achieved. Or more units in RGGI than that in NYCA. Some units are closed or mothballed.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51</xdr:col>
      <xdr:colOff>0</xdr:colOff>
      <xdr:row>31</xdr:row>
      <xdr:rowOff>0</xdr:rowOff>
    </xdr:from>
    <xdr:to>
      <xdr:col>55</xdr:col>
      <xdr:colOff>981075</xdr:colOff>
      <xdr:row>50</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5E495DD-42B0-444C-B1A6-BD7E3DADB3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965025" y="68008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56</xdr:col>
      <xdr:colOff>0</xdr:colOff>
      <xdr:row>31</xdr:row>
      <xdr:rowOff>0</xdr:rowOff>
    </xdr:from>
    <xdr:to>
      <xdr:col>65</xdr:col>
      <xdr:colOff>0</xdr:colOff>
      <xdr:row>50</xdr:row>
      <xdr:rowOff>38100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3271165-54B8-45E1-B841-2640B96878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0699075" y="68008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51</xdr:col>
      <xdr:colOff>0</xdr:colOff>
      <xdr:row>51</xdr:row>
      <xdr:rowOff>0</xdr:rowOff>
    </xdr:from>
    <xdr:to>
      <xdr:col>55</xdr:col>
      <xdr:colOff>981075</xdr:colOff>
      <xdr:row>70</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8C675B8-5DFB-4F9B-89B3-0E1CDA8E5F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965025" y="108013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51</xdr:col>
      <xdr:colOff>0</xdr:colOff>
      <xdr:row>71</xdr:row>
      <xdr:rowOff>0</xdr:rowOff>
    </xdr:from>
    <xdr:to>
      <xdr:col>55</xdr:col>
      <xdr:colOff>981075</xdr:colOff>
      <xdr:row>90</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441DD38-0528-45C7-80B2-ADCBD3726D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4965025" y="148018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51</xdr:col>
      <xdr:colOff>0</xdr:colOff>
      <xdr:row>91</xdr:row>
      <xdr:rowOff>0</xdr:rowOff>
    </xdr:from>
    <xdr:to>
      <xdr:col>55</xdr:col>
      <xdr:colOff>981075</xdr:colOff>
      <xdr:row>110</xdr:row>
      <xdr:rowOff>38100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AE84DDCB-6179-40CC-9683-D03B95D2A7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965025" y="188023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56</xdr:col>
      <xdr:colOff>0</xdr:colOff>
      <xdr:row>51</xdr:row>
      <xdr:rowOff>0</xdr:rowOff>
    </xdr:from>
    <xdr:to>
      <xdr:col>65</xdr:col>
      <xdr:colOff>0</xdr:colOff>
      <xdr:row>70</xdr:row>
      <xdr:rowOff>38100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A6EEF62-C1DD-43EB-BA36-AC40280F7A2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0699075" y="108013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56</xdr:col>
      <xdr:colOff>0</xdr:colOff>
      <xdr:row>71</xdr:row>
      <xdr:rowOff>0</xdr:rowOff>
    </xdr:from>
    <xdr:to>
      <xdr:col>65</xdr:col>
      <xdr:colOff>0</xdr:colOff>
      <xdr:row>90</xdr:row>
      <xdr:rowOff>38100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EDB6E9C3-852D-474A-B766-EFC9A6D1C1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30699075" y="148018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56</xdr:col>
      <xdr:colOff>0</xdr:colOff>
      <xdr:row>91</xdr:row>
      <xdr:rowOff>0</xdr:rowOff>
    </xdr:from>
    <xdr:to>
      <xdr:col>65</xdr:col>
      <xdr:colOff>0</xdr:colOff>
      <xdr:row>110</xdr:row>
      <xdr:rowOff>38100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2585D73-8EFA-4BDE-9866-6D2BDD1C6C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30699075" y="18802350"/>
              <a:ext cx="5486400" cy="38385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22</xdr:col>
      <xdr:colOff>609599</xdr:colOff>
      <xdr:row>54</xdr:row>
      <xdr:rowOff>200024</xdr:rowOff>
    </xdr:from>
    <xdr:to>
      <xdr:col>27</xdr:col>
      <xdr:colOff>380999</xdr:colOff>
      <xdr:row>68</xdr:row>
      <xdr:rowOff>142874</xdr:rowOff>
    </xdr:to>
    <xdr:graphicFrame macro="">
      <xdr:nvGraphicFramePr>
        <xdr:cNvPr id="4" name="Chart 3">
          <a:extLst>
            <a:ext uri="{FF2B5EF4-FFF2-40B4-BE49-F238E27FC236}">
              <a16:creationId xmlns:a16="http://schemas.microsoft.com/office/drawing/2014/main" id="{4C9B2FF0-0E85-41EB-8C8B-F856CBEB3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590550</xdr:colOff>
      <xdr:row>55</xdr:row>
      <xdr:rowOff>0</xdr:rowOff>
    </xdr:from>
    <xdr:to>
      <xdr:col>31</xdr:col>
      <xdr:colOff>971550</xdr:colOff>
      <xdr:row>68</xdr:row>
      <xdr:rowOff>142875</xdr:rowOff>
    </xdr:to>
    <xdr:graphicFrame macro="">
      <xdr:nvGraphicFramePr>
        <xdr:cNvPr id="5" name="Chart 4">
          <a:extLst>
            <a:ext uri="{FF2B5EF4-FFF2-40B4-BE49-F238E27FC236}">
              <a16:creationId xmlns:a16="http://schemas.microsoft.com/office/drawing/2014/main" id="{1A606F30-FE25-4272-95F8-FEFCCB444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123825</xdr:colOff>
      <xdr:row>55</xdr:row>
      <xdr:rowOff>14287</xdr:rowOff>
    </xdr:from>
    <xdr:to>
      <xdr:col>36</xdr:col>
      <xdr:colOff>504825</xdr:colOff>
      <xdr:row>68</xdr:row>
      <xdr:rowOff>157162</xdr:rowOff>
    </xdr:to>
    <xdr:graphicFrame macro="">
      <xdr:nvGraphicFramePr>
        <xdr:cNvPr id="6" name="Chart 5">
          <a:extLst>
            <a:ext uri="{FF2B5EF4-FFF2-40B4-BE49-F238E27FC236}">
              <a16:creationId xmlns:a16="http://schemas.microsoft.com/office/drawing/2014/main" id="{52C32F2F-69A1-4E47-9FC6-91DE58403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9525</xdr:colOff>
      <xdr:row>70</xdr:row>
      <xdr:rowOff>4762</xdr:rowOff>
    </xdr:from>
    <xdr:to>
      <xdr:col>27</xdr:col>
      <xdr:colOff>390525</xdr:colOff>
      <xdr:row>83</xdr:row>
      <xdr:rowOff>147637</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68EC5064-9ECF-4BEA-9173-2A7AE62EC6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4735175" y="144160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590550</xdr:colOff>
      <xdr:row>70</xdr:row>
      <xdr:rowOff>0</xdr:rowOff>
    </xdr:from>
    <xdr:to>
      <xdr:col>31</xdr:col>
      <xdr:colOff>971550</xdr:colOff>
      <xdr:row>83</xdr:row>
      <xdr:rowOff>142875</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427FEF61-DD41-49AC-9BFD-5042834A56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9507200" y="144113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200025</xdr:colOff>
      <xdr:row>70</xdr:row>
      <xdr:rowOff>0</xdr:rowOff>
    </xdr:from>
    <xdr:to>
      <xdr:col>36</xdr:col>
      <xdr:colOff>581025</xdr:colOff>
      <xdr:row>83</xdr:row>
      <xdr:rowOff>142875</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2CBB1ED0-E0E8-497C-A6AF-823F18592D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24355425" y="144113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523875</xdr:colOff>
      <xdr:row>85</xdr:row>
      <xdr:rowOff>171450</xdr:rowOff>
    </xdr:from>
    <xdr:to>
      <xdr:col>29</xdr:col>
      <xdr:colOff>333375</xdr:colOff>
      <xdr:row>113</xdr:row>
      <xdr:rowOff>57150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CC9312C0-BBFC-423D-AE1B-5437266D7A4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030325" y="17583150"/>
              <a:ext cx="7315200" cy="548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657225</xdr:colOff>
      <xdr:row>85</xdr:row>
      <xdr:rowOff>19050</xdr:rowOff>
    </xdr:from>
    <xdr:to>
      <xdr:col>31</xdr:col>
      <xdr:colOff>1038225</xdr:colOff>
      <xdr:row>98</xdr:row>
      <xdr:rowOff>161925</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815561BD-0C6B-4C35-9F80-B9EAACF65F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9573875" y="174307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523875</xdr:colOff>
      <xdr:row>105</xdr:row>
      <xdr:rowOff>0</xdr:rowOff>
    </xdr:from>
    <xdr:to>
      <xdr:col>29</xdr:col>
      <xdr:colOff>333375</xdr:colOff>
      <xdr:row>132</xdr:row>
      <xdr:rowOff>85725</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619E1ED-57E8-43EC-BF0E-AC47B2693E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14030325" y="21412200"/>
              <a:ext cx="7315200" cy="5486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542925</xdr:colOff>
      <xdr:row>107</xdr:row>
      <xdr:rowOff>66675</xdr:rowOff>
    </xdr:from>
    <xdr:to>
      <xdr:col>33</xdr:col>
      <xdr:colOff>923925</xdr:colOff>
      <xdr:row>121</xdr:row>
      <xdr:rowOff>9525</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132F30B9-2CF3-4D7E-AFAC-9882E5FB96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1555075" y="2187892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219075</xdr:colOff>
      <xdr:row>84</xdr:row>
      <xdr:rowOff>190500</xdr:rowOff>
    </xdr:from>
    <xdr:to>
      <xdr:col>36</xdr:col>
      <xdr:colOff>600075</xdr:colOff>
      <xdr:row>98</xdr:row>
      <xdr:rowOff>133350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1B6F49F7-99A5-4F51-8BCF-0E63CBD4B1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24374475" y="174021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32</xdr:col>
      <xdr:colOff>285750</xdr:colOff>
      <xdr:row>99</xdr:row>
      <xdr:rowOff>190500</xdr:rowOff>
    </xdr:from>
    <xdr:to>
      <xdr:col>37</xdr:col>
      <xdr:colOff>57150</xdr:colOff>
      <xdr:row>113</xdr:row>
      <xdr:rowOff>133350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AA775B41-7753-45DE-B7DB-76E983747FA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24441150" y="204025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0</xdr:colOff>
      <xdr:row>25</xdr:row>
      <xdr:rowOff>114300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9F4D62D-01D8-4FBC-A41B-93C22F2347D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9600" y="762000"/>
              <a:ext cx="5486400"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114300</xdr:colOff>
      <xdr:row>9</xdr:row>
      <xdr:rowOff>104775</xdr:rowOff>
    </xdr:from>
    <xdr:to>
      <xdr:col>19</xdr:col>
      <xdr:colOff>114300</xdr:colOff>
      <xdr:row>31</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2290B1A-D20C-46F3-B8E2-F698CE9ADDC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210300" y="1819275"/>
              <a:ext cx="5486400"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209550</xdr:colOff>
      <xdr:row>5</xdr:row>
      <xdr:rowOff>76200</xdr:rowOff>
    </xdr:from>
    <xdr:to>
      <xdr:col>28</xdr:col>
      <xdr:colOff>209550</xdr:colOff>
      <xdr:row>27</xdr:row>
      <xdr:rowOff>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533EFD6-F36B-46A7-A06F-624F3968DA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791950" y="1028700"/>
              <a:ext cx="5486400" cy="41148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203"/>
  <sheetViews>
    <sheetView tabSelected="1" zoomScaleNormal="100" workbookViewId="0">
      <pane xSplit="3" ySplit="1" topLeftCell="AO2" activePane="bottomRight" state="frozen"/>
      <selection activeCell="B1" sqref="B1"/>
      <selection pane="topRight" activeCell="C1" sqref="C1"/>
      <selection pane="bottomLeft" activeCell="B2" sqref="B2"/>
      <selection pane="bottomRight" activeCell="BD8" sqref="BD8"/>
    </sheetView>
  </sheetViews>
  <sheetFormatPr defaultRowHeight="15" x14ac:dyDescent="0.25"/>
  <cols>
    <col min="1" max="1" width="24.28515625" customWidth="1"/>
    <col min="2" max="2" width="10" style="15" bestFit="1" customWidth="1"/>
    <col min="3" max="3" width="32.140625" customWidth="1"/>
    <col min="6" max="8" width="0" hidden="1" customWidth="1"/>
    <col min="9" max="9" width="18.42578125" customWidth="1"/>
    <col min="10" max="10" width="0" hidden="1" customWidth="1"/>
    <col min="12" max="12" width="18.7109375" hidden="1" customWidth="1"/>
    <col min="13" max="16" width="0" hidden="1" customWidth="1"/>
    <col min="17" max="17" width="19.140625" customWidth="1"/>
    <col min="18" max="19" width="0" hidden="1" customWidth="1"/>
    <col min="20" max="20" width="14.28515625" hidden="1" customWidth="1"/>
    <col min="21" max="22" width="0" hidden="1" customWidth="1"/>
    <col min="23" max="23" width="22" hidden="1" customWidth="1"/>
    <col min="24" max="27" width="0" hidden="1" customWidth="1"/>
    <col min="28" max="28" width="14.140625" hidden="1" customWidth="1"/>
    <col min="29" max="29" width="16.140625" customWidth="1"/>
    <col min="30" max="30" width="19.85546875" customWidth="1"/>
    <col min="32" max="37" width="0" hidden="1" customWidth="1"/>
    <col min="40" max="40" width="14.28515625" customWidth="1"/>
    <col min="41" max="41" width="17.28515625" customWidth="1"/>
    <col min="43" max="43" width="22.42578125" customWidth="1"/>
    <col min="44" max="44" width="18.7109375" customWidth="1"/>
    <col min="45" max="45" width="18.42578125" customWidth="1"/>
  </cols>
  <sheetData>
    <row r="1" spans="1:51" x14ac:dyDescent="0.25">
      <c r="A1" s="2" t="s">
        <v>722</v>
      </c>
      <c r="B1" s="2" t="s">
        <v>721</v>
      </c>
      <c r="C1" s="2" t="s">
        <v>0</v>
      </c>
      <c r="D1" s="2" t="s">
        <v>1</v>
      </c>
      <c r="E1" s="2" t="s">
        <v>2</v>
      </c>
      <c r="F1" t="s">
        <v>3</v>
      </c>
      <c r="G1" t="s">
        <v>4</v>
      </c>
      <c r="H1" t="s">
        <v>5</v>
      </c>
      <c r="I1" s="2" t="s">
        <v>6</v>
      </c>
      <c r="J1" t="s">
        <v>7</v>
      </c>
      <c r="K1" s="2" t="s">
        <v>8</v>
      </c>
      <c r="L1" t="s">
        <v>9</v>
      </c>
      <c r="M1" t="s">
        <v>10</v>
      </c>
      <c r="N1" t="s">
        <v>11</v>
      </c>
      <c r="O1" t="s">
        <v>12</v>
      </c>
      <c r="P1" t="s">
        <v>13</v>
      </c>
      <c r="Q1" s="2"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s="2" t="s">
        <v>35</v>
      </c>
    </row>
    <row r="2" spans="1:51" x14ac:dyDescent="0.25">
      <c r="A2" t="s">
        <v>775</v>
      </c>
      <c r="B2" s="15">
        <v>1659</v>
      </c>
      <c r="C2" t="s">
        <v>310</v>
      </c>
      <c r="D2">
        <v>2682</v>
      </c>
      <c r="E2">
        <v>20</v>
      </c>
      <c r="G2">
        <v>2019</v>
      </c>
      <c r="H2" t="s">
        <v>39</v>
      </c>
      <c r="I2">
        <v>3711.75</v>
      </c>
      <c r="J2">
        <v>12</v>
      </c>
      <c r="K2">
        <v>130991.75</v>
      </c>
      <c r="M2">
        <v>0.437</v>
      </c>
      <c r="N2">
        <v>0.13150000000000001</v>
      </c>
      <c r="O2">
        <v>95.254000000000005</v>
      </c>
      <c r="P2">
        <v>86502.2</v>
      </c>
      <c r="Q2">
        <v>1455550.5249999999</v>
      </c>
      <c r="R2">
        <v>2</v>
      </c>
      <c r="S2" t="s">
        <v>40</v>
      </c>
      <c r="T2" t="s">
        <v>311</v>
      </c>
      <c r="U2" t="s">
        <v>42</v>
      </c>
      <c r="V2" t="s">
        <v>312</v>
      </c>
      <c r="W2" t="s">
        <v>312</v>
      </c>
      <c r="X2" t="s">
        <v>313</v>
      </c>
      <c r="Y2" t="s">
        <v>314</v>
      </c>
      <c r="Z2" t="s">
        <v>75</v>
      </c>
      <c r="AB2" t="s">
        <v>45</v>
      </c>
      <c r="AC2" s="9" t="s">
        <v>63</v>
      </c>
      <c r="AD2" s="4" t="s">
        <v>64</v>
      </c>
      <c r="AG2" t="s">
        <v>315</v>
      </c>
      <c r="AJ2">
        <v>42.091700000000003</v>
      </c>
      <c r="AK2">
        <v>-79.241699999999994</v>
      </c>
      <c r="AL2">
        <v>254</v>
      </c>
    </row>
    <row r="3" spans="1:51" x14ac:dyDescent="0.25">
      <c r="A3" t="s">
        <v>727</v>
      </c>
      <c r="B3" s="15">
        <v>23512</v>
      </c>
      <c r="C3" t="s">
        <v>612</v>
      </c>
      <c r="D3">
        <v>2490</v>
      </c>
      <c r="E3">
        <v>20</v>
      </c>
      <c r="F3" t="s">
        <v>613</v>
      </c>
      <c r="G3">
        <v>2019</v>
      </c>
      <c r="H3" t="s">
        <v>39</v>
      </c>
      <c r="I3">
        <v>6501.17</v>
      </c>
      <c r="J3">
        <v>12</v>
      </c>
      <c r="K3">
        <v>756429.21</v>
      </c>
      <c r="M3">
        <v>2.4470000000000001</v>
      </c>
      <c r="N3">
        <v>5.0299999999999997E-2</v>
      </c>
      <c r="O3">
        <v>230.48099999999999</v>
      </c>
      <c r="P3">
        <v>484652.95400000003</v>
      </c>
      <c r="Q3">
        <v>8155041.5420000004</v>
      </c>
      <c r="R3">
        <v>2</v>
      </c>
      <c r="S3" t="s">
        <v>40</v>
      </c>
      <c r="T3" t="s">
        <v>571</v>
      </c>
      <c r="U3" t="s">
        <v>42</v>
      </c>
      <c r="V3" t="s">
        <v>614</v>
      </c>
      <c r="W3" t="s">
        <v>615</v>
      </c>
      <c r="X3" t="s">
        <v>616</v>
      </c>
      <c r="Y3" t="s">
        <v>617</v>
      </c>
      <c r="Z3" t="s">
        <v>75</v>
      </c>
      <c r="AB3" t="s">
        <v>45</v>
      </c>
      <c r="AC3" s="6" t="s">
        <v>80</v>
      </c>
      <c r="AD3" s="4" t="s">
        <v>64</v>
      </c>
      <c r="AJ3">
        <v>40.591500000000003</v>
      </c>
      <c r="AK3">
        <v>-74.202699999999993</v>
      </c>
      <c r="AL3">
        <v>3984</v>
      </c>
      <c r="AN3" t="s">
        <v>53</v>
      </c>
      <c r="AO3" t="s">
        <v>27</v>
      </c>
      <c r="AP3" t="s">
        <v>54</v>
      </c>
      <c r="AQ3" t="s">
        <v>55</v>
      </c>
      <c r="AR3" t="s">
        <v>56</v>
      </c>
      <c r="AS3" t="s">
        <v>57</v>
      </c>
      <c r="AT3" t="s">
        <v>58</v>
      </c>
      <c r="AY3" t="s">
        <v>719</v>
      </c>
    </row>
    <row r="4" spans="1:51" x14ac:dyDescent="0.25">
      <c r="A4" t="s">
        <v>728</v>
      </c>
      <c r="B4" s="15">
        <v>23513</v>
      </c>
      <c r="C4" t="s">
        <v>612</v>
      </c>
      <c r="D4">
        <v>2490</v>
      </c>
      <c r="E4">
        <v>30</v>
      </c>
      <c r="F4" t="s">
        <v>613</v>
      </c>
      <c r="G4">
        <v>2019</v>
      </c>
      <c r="H4" t="s">
        <v>39</v>
      </c>
      <c r="I4">
        <v>1274.04</v>
      </c>
      <c r="J4">
        <v>12</v>
      </c>
      <c r="K4">
        <v>201520.82</v>
      </c>
      <c r="M4">
        <v>0.66500000000000004</v>
      </c>
      <c r="N4">
        <v>5.9900000000000002E-2</v>
      </c>
      <c r="O4">
        <v>75.649000000000001</v>
      </c>
      <c r="P4">
        <v>131661.905</v>
      </c>
      <c r="Q4">
        <v>2215484.0950000002</v>
      </c>
      <c r="R4">
        <v>2</v>
      </c>
      <c r="S4" t="s">
        <v>40</v>
      </c>
      <c r="T4" t="s">
        <v>571</v>
      </c>
      <c r="U4" t="s">
        <v>42</v>
      </c>
      <c r="V4" t="s">
        <v>614</v>
      </c>
      <c r="W4" t="s">
        <v>615</v>
      </c>
      <c r="X4" t="s">
        <v>700</v>
      </c>
      <c r="Y4" t="s">
        <v>701</v>
      </c>
      <c r="Z4" t="s">
        <v>75</v>
      </c>
      <c r="AB4" t="s">
        <v>45</v>
      </c>
      <c r="AC4" s="7" t="s">
        <v>97</v>
      </c>
      <c r="AD4" s="4" t="s">
        <v>64</v>
      </c>
      <c r="AJ4">
        <v>40.591500000000003</v>
      </c>
      <c r="AK4">
        <v>-74.202699999999993</v>
      </c>
      <c r="AL4">
        <v>3800</v>
      </c>
      <c r="AN4" s="3" t="s">
        <v>46</v>
      </c>
      <c r="AO4" s="8" t="s">
        <v>47</v>
      </c>
      <c r="AP4">
        <f>COUNTIFS($AC$2:$AC$203,AN4,$AD$2:$AD$203,AO4)</f>
        <v>3</v>
      </c>
      <c r="AQ4">
        <f>AVERAGEIFS($I$2:$I$203,$AC$2:$AC$203,$AN4,$AD$2:$AD$203,$AO4)</f>
        <v>8024.68</v>
      </c>
      <c r="AR4">
        <f>AVERAGEIFS($K$2:$K$203,$AC$2:$AC$203,$AN4,$AD$2:$AD$203,$AO4)</f>
        <v>0</v>
      </c>
      <c r="AS4">
        <f>AVERAGEIFS($Q$2:$Q$203,$AC$2:$AC$203,$AN4,$AD$2:$AD$203,$AO4)</f>
        <v>1707474.4396666668</v>
      </c>
      <c r="AT4">
        <f>AVERAGEIFS($AL$2:$AL$203,$AC$2:$AC$203,$AN4,$AD$2:$AD$203,$AO4)</f>
        <v>288</v>
      </c>
      <c r="AY4" t="s">
        <v>720</v>
      </c>
    </row>
    <row r="5" spans="1:51" x14ac:dyDescent="0.25">
      <c r="A5" t="s">
        <v>809</v>
      </c>
      <c r="B5" s="15">
        <v>23514</v>
      </c>
      <c r="C5" t="s">
        <v>269</v>
      </c>
      <c r="D5">
        <v>10619</v>
      </c>
      <c r="E5">
        <v>1</v>
      </c>
      <c r="G5">
        <v>2019</v>
      </c>
      <c r="H5" t="s">
        <v>39</v>
      </c>
      <c r="I5">
        <v>386.8</v>
      </c>
      <c r="J5">
        <v>12</v>
      </c>
      <c r="K5">
        <v>17538.830000000002</v>
      </c>
      <c r="M5">
        <v>4.2999999999999997E-2</v>
      </c>
      <c r="N5">
        <v>3.7699999999999997E-2</v>
      </c>
      <c r="O5">
        <v>2.2200000000000002</v>
      </c>
      <c r="P5">
        <v>8459.9969999999994</v>
      </c>
      <c r="Q5">
        <v>142364.47099999999</v>
      </c>
      <c r="R5">
        <v>2</v>
      </c>
      <c r="S5" t="s">
        <v>40</v>
      </c>
      <c r="T5" t="s">
        <v>270</v>
      </c>
      <c r="U5" t="s">
        <v>42</v>
      </c>
      <c r="V5" t="s">
        <v>271</v>
      </c>
      <c r="W5" t="s">
        <v>271</v>
      </c>
      <c r="X5" t="s">
        <v>272</v>
      </c>
      <c r="Y5" t="s">
        <v>273</v>
      </c>
      <c r="Z5" t="s">
        <v>75</v>
      </c>
      <c r="AB5" t="s">
        <v>45</v>
      </c>
      <c r="AC5" s="9" t="s">
        <v>63</v>
      </c>
      <c r="AD5" s="4" t="s">
        <v>64</v>
      </c>
      <c r="AG5" t="s">
        <v>66</v>
      </c>
      <c r="AJ5">
        <v>42.508299999999998</v>
      </c>
      <c r="AK5">
        <v>-78.066100000000006</v>
      </c>
      <c r="AL5">
        <v>718</v>
      </c>
      <c r="AN5" s="4" t="s">
        <v>63</v>
      </c>
      <c r="AO5" s="4" t="s">
        <v>64</v>
      </c>
      <c r="AP5">
        <f t="shared" ref="AP5:AP13" si="0">COUNTIFS($AC$2:$AC$203,AN5,$AD$2:$AD$203,AO5)</f>
        <v>62</v>
      </c>
      <c r="AQ5">
        <f t="shared" ref="AQ5:AQ13" si="1">AVERAGEIFS($I$2:$I$203,$AC$2:$AC$203,AN5,$AD$2:$AD$203,AO5)</f>
        <v>3562.6748387096773</v>
      </c>
      <c r="AR5">
        <f t="shared" ref="AR5:AR13" si="2">AVERAGEIFS($K$2:$K$203,$AC$2:$AC$203,$AN5,$AD$2:$AD$203,$AO5)</f>
        <v>601783.47806451609</v>
      </c>
      <c r="AS5">
        <f t="shared" ref="AS5:AS13" si="3">AVERAGEIFS($Q$2:$Q$203,$AC$2:$AC$203,$AN5,$AD$2:$AD$203,$AO5)</f>
        <v>4789915.6365967728</v>
      </c>
      <c r="AT5">
        <f t="shared" ref="AT5:AT13" si="4">AVERAGEIFS($AL$2:$AL$203,$AC$2:$AC$203,$AN5,$AD$2:$AD$203,$AO5)</f>
        <v>1533.2548387096774</v>
      </c>
    </row>
    <row r="6" spans="1:51" x14ac:dyDescent="0.25">
      <c r="A6" s="14" t="s">
        <v>831</v>
      </c>
      <c r="B6" s="14">
        <v>23515</v>
      </c>
      <c r="C6" s="14" t="s">
        <v>117</v>
      </c>
      <c r="D6" s="14">
        <v>54914</v>
      </c>
      <c r="E6" s="14">
        <v>1</v>
      </c>
      <c r="G6">
        <v>2019</v>
      </c>
      <c r="H6" t="s">
        <v>39</v>
      </c>
      <c r="I6">
        <v>8004.59</v>
      </c>
      <c r="J6">
        <v>12</v>
      </c>
      <c r="K6">
        <v>802921.1</v>
      </c>
      <c r="M6">
        <v>2.78</v>
      </c>
      <c r="N6">
        <v>7.1000000000000004E-3</v>
      </c>
      <c r="O6">
        <v>32.229999999999997</v>
      </c>
      <c r="P6">
        <v>551989.52500000002</v>
      </c>
      <c r="Q6">
        <v>9240785.8880000003</v>
      </c>
      <c r="R6">
        <v>2</v>
      </c>
      <c r="S6" t="s">
        <v>40</v>
      </c>
      <c r="T6" t="s">
        <v>118</v>
      </c>
      <c r="U6" t="s">
        <v>102</v>
      </c>
      <c r="V6" t="s">
        <v>117</v>
      </c>
      <c r="W6" t="s">
        <v>119</v>
      </c>
      <c r="X6" t="s">
        <v>120</v>
      </c>
      <c r="Y6" t="s">
        <v>121</v>
      </c>
      <c r="Z6" t="s">
        <v>75</v>
      </c>
      <c r="AB6" t="s">
        <v>45</v>
      </c>
      <c r="AC6" s="9" t="s">
        <v>63</v>
      </c>
      <c r="AD6" s="4" t="s">
        <v>64</v>
      </c>
      <c r="AE6" t="s">
        <v>65</v>
      </c>
      <c r="AG6" t="s">
        <v>76</v>
      </c>
      <c r="AJ6">
        <v>40.699399999999997</v>
      </c>
      <c r="AK6">
        <v>-73.975800000000007</v>
      </c>
      <c r="AL6">
        <v>670</v>
      </c>
      <c r="AN6" s="10" t="s">
        <v>67</v>
      </c>
      <c r="AO6" s="10" t="s">
        <v>65</v>
      </c>
      <c r="AP6">
        <f t="shared" si="0"/>
        <v>31</v>
      </c>
      <c r="AQ6">
        <f t="shared" si="1"/>
        <v>89.642903225806464</v>
      </c>
      <c r="AR6">
        <f t="shared" si="2"/>
        <v>2621.6629032258065</v>
      </c>
      <c r="AS6">
        <f t="shared" si="3"/>
        <v>32661.338516129028</v>
      </c>
      <c r="AT6">
        <f t="shared" si="4"/>
        <v>535.9677419354839</v>
      </c>
    </row>
    <row r="7" spans="1:51" x14ac:dyDescent="0.25">
      <c r="A7" s="14" t="s">
        <v>831</v>
      </c>
      <c r="B7" s="14">
        <v>23515</v>
      </c>
      <c r="C7" s="14" t="s">
        <v>117</v>
      </c>
      <c r="D7" s="14">
        <v>54914</v>
      </c>
      <c r="E7" s="14">
        <v>2</v>
      </c>
      <c r="G7">
        <v>2019</v>
      </c>
      <c r="H7" t="s">
        <v>39</v>
      </c>
      <c r="I7">
        <v>7657.7</v>
      </c>
      <c r="J7">
        <v>12</v>
      </c>
      <c r="K7">
        <v>790177.24</v>
      </c>
      <c r="M7">
        <v>2.6909999999999998</v>
      </c>
      <c r="N7">
        <v>7.0000000000000001E-3</v>
      </c>
      <c r="O7">
        <v>30.495000000000001</v>
      </c>
      <c r="P7">
        <v>533645.59</v>
      </c>
      <c r="Q7">
        <v>8956621.8249999993</v>
      </c>
      <c r="R7">
        <v>2</v>
      </c>
      <c r="S7" t="s">
        <v>40</v>
      </c>
      <c r="T7" t="s">
        <v>118</v>
      </c>
      <c r="U7" t="s">
        <v>102</v>
      </c>
      <c r="V7" t="s">
        <v>117</v>
      </c>
      <c r="W7" t="s">
        <v>119</v>
      </c>
      <c r="X7" t="s">
        <v>122</v>
      </c>
      <c r="Y7" t="s">
        <v>123</v>
      </c>
      <c r="Z7" t="s">
        <v>75</v>
      </c>
      <c r="AB7" t="s">
        <v>45</v>
      </c>
      <c r="AC7" s="9" t="s">
        <v>63</v>
      </c>
      <c r="AD7" s="4" t="s">
        <v>64</v>
      </c>
      <c r="AE7" t="s">
        <v>65</v>
      </c>
      <c r="AG7" t="s">
        <v>76</v>
      </c>
      <c r="AJ7">
        <v>40.699399999999997</v>
      </c>
      <c r="AK7">
        <v>-73.975800000000007</v>
      </c>
      <c r="AL7">
        <v>1531</v>
      </c>
      <c r="AN7" s="10" t="s">
        <v>67</v>
      </c>
      <c r="AO7" s="4" t="s">
        <v>64</v>
      </c>
      <c r="AP7">
        <f t="shared" si="0"/>
        <v>64</v>
      </c>
      <c r="AQ7">
        <f t="shared" si="1"/>
        <v>497.45312500000006</v>
      </c>
      <c r="AR7">
        <f t="shared" si="2"/>
        <v>17742.07859375</v>
      </c>
      <c r="AS7">
        <f t="shared" si="3"/>
        <v>191137.53784375</v>
      </c>
      <c r="AT7">
        <f t="shared" si="4"/>
        <v>387.32343750000001</v>
      </c>
    </row>
    <row r="8" spans="1:51" x14ac:dyDescent="0.25">
      <c r="A8" s="14" t="s">
        <v>803</v>
      </c>
      <c r="B8" s="14">
        <v>23516</v>
      </c>
      <c r="C8" s="14" t="s">
        <v>593</v>
      </c>
      <c r="D8" s="14">
        <v>8906</v>
      </c>
      <c r="E8" s="14" t="s">
        <v>594</v>
      </c>
      <c r="F8" t="s">
        <v>595</v>
      </c>
      <c r="G8">
        <v>2019</v>
      </c>
      <c r="H8" t="s">
        <v>39</v>
      </c>
      <c r="I8">
        <v>4251.43</v>
      </c>
      <c r="J8">
        <v>12</v>
      </c>
      <c r="K8">
        <v>436522.97</v>
      </c>
      <c r="M8">
        <v>5.694</v>
      </c>
      <c r="N8">
        <v>4.2099999999999999E-2</v>
      </c>
      <c r="O8">
        <v>57.95</v>
      </c>
      <c r="P8">
        <v>152785.45300000001</v>
      </c>
      <c r="Q8">
        <v>2559387.0210000002</v>
      </c>
      <c r="R8">
        <v>2</v>
      </c>
      <c r="T8" t="s">
        <v>70</v>
      </c>
      <c r="U8" t="s">
        <v>42</v>
      </c>
      <c r="V8" t="s">
        <v>596</v>
      </c>
      <c r="W8" t="s">
        <v>597</v>
      </c>
      <c r="X8" t="s">
        <v>598</v>
      </c>
      <c r="Y8" t="s">
        <v>599</v>
      </c>
      <c r="Z8" t="s">
        <v>75</v>
      </c>
      <c r="AB8" t="s">
        <v>45</v>
      </c>
      <c r="AC8" s="6" t="s">
        <v>80</v>
      </c>
      <c r="AD8" s="4" t="s">
        <v>64</v>
      </c>
      <c r="AE8" t="s">
        <v>94</v>
      </c>
      <c r="AJ8">
        <v>40.786900000000003</v>
      </c>
      <c r="AK8">
        <v>-73.912199999999999</v>
      </c>
      <c r="AL8">
        <v>1930</v>
      </c>
      <c r="AN8" s="6" t="s">
        <v>80</v>
      </c>
      <c r="AO8" s="11" t="s">
        <v>81</v>
      </c>
      <c r="AP8">
        <f t="shared" si="0"/>
        <v>1</v>
      </c>
      <c r="AQ8">
        <f t="shared" si="1"/>
        <v>1137.25</v>
      </c>
      <c r="AR8">
        <f t="shared" si="2"/>
        <v>376367.67</v>
      </c>
      <c r="AS8">
        <f t="shared" si="3"/>
        <v>3548075.1349999998</v>
      </c>
      <c r="AT8">
        <f t="shared" si="4"/>
        <v>6280</v>
      </c>
    </row>
    <row r="9" spans="1:51" x14ac:dyDescent="0.25">
      <c r="A9" s="14" t="s">
        <v>803</v>
      </c>
      <c r="B9" s="14">
        <v>23516</v>
      </c>
      <c r="C9" s="14" t="s">
        <v>593</v>
      </c>
      <c r="D9" s="14">
        <v>8906</v>
      </c>
      <c r="E9" s="14" t="s">
        <v>600</v>
      </c>
      <c r="F9" t="s">
        <v>595</v>
      </c>
      <c r="G9">
        <v>2019</v>
      </c>
      <c r="H9" t="s">
        <v>39</v>
      </c>
      <c r="I9">
        <v>4252.37</v>
      </c>
      <c r="J9">
        <v>12</v>
      </c>
      <c r="K9">
        <v>436527.55</v>
      </c>
      <c r="M9">
        <v>5.3090000000000002</v>
      </c>
      <c r="N9">
        <v>4.7500000000000001E-2</v>
      </c>
      <c r="O9">
        <v>59.984000000000002</v>
      </c>
      <c r="P9">
        <v>145494.25</v>
      </c>
      <c r="Q9">
        <v>2437511.0099999998</v>
      </c>
      <c r="R9">
        <v>2</v>
      </c>
      <c r="T9" t="s">
        <v>70</v>
      </c>
      <c r="U9" t="s">
        <v>42</v>
      </c>
      <c r="V9" t="s">
        <v>596</v>
      </c>
      <c r="W9" t="s">
        <v>597</v>
      </c>
      <c r="X9" t="s">
        <v>601</v>
      </c>
      <c r="Y9" t="s">
        <v>602</v>
      </c>
      <c r="Z9" t="s">
        <v>75</v>
      </c>
      <c r="AB9" t="s">
        <v>45</v>
      </c>
      <c r="AC9" s="6" t="s">
        <v>80</v>
      </c>
      <c r="AD9" s="4" t="s">
        <v>64</v>
      </c>
      <c r="AE9" t="s">
        <v>94</v>
      </c>
      <c r="AJ9">
        <v>40.786900000000003</v>
      </c>
      <c r="AK9">
        <v>-73.912199999999999</v>
      </c>
      <c r="AL9">
        <v>1982</v>
      </c>
      <c r="AN9" s="6" t="s">
        <v>80</v>
      </c>
      <c r="AO9" s="4" t="s">
        <v>64</v>
      </c>
      <c r="AP9">
        <f t="shared" si="0"/>
        <v>9</v>
      </c>
      <c r="AQ9">
        <f t="shared" si="1"/>
        <v>3153.0188888888888</v>
      </c>
      <c r="AR9">
        <f t="shared" si="2"/>
        <v>199018.49555555556</v>
      </c>
      <c r="AS9">
        <f t="shared" si="3"/>
        <v>2877761.2239999999</v>
      </c>
      <c r="AT9">
        <f t="shared" si="4"/>
        <v>2930.7777777777778</v>
      </c>
    </row>
    <row r="10" spans="1:51" x14ac:dyDescent="0.25">
      <c r="A10" s="14" t="s">
        <v>804</v>
      </c>
      <c r="B10" s="14">
        <v>23518</v>
      </c>
      <c r="C10" s="14" t="s">
        <v>593</v>
      </c>
      <c r="D10" s="14">
        <v>8906</v>
      </c>
      <c r="E10" s="14" t="s">
        <v>660</v>
      </c>
      <c r="F10" t="s">
        <v>661</v>
      </c>
      <c r="G10">
        <v>2019</v>
      </c>
      <c r="H10" t="s">
        <v>39</v>
      </c>
      <c r="I10">
        <v>2524.41</v>
      </c>
      <c r="J10">
        <v>12</v>
      </c>
      <c r="K10">
        <v>280497.84000000003</v>
      </c>
      <c r="M10">
        <v>6.0449999999999999</v>
      </c>
      <c r="N10">
        <v>4.4999999999999998E-2</v>
      </c>
      <c r="O10">
        <v>38.847999999999999</v>
      </c>
      <c r="P10">
        <v>94987.71</v>
      </c>
      <c r="Q10">
        <v>1585521.723</v>
      </c>
      <c r="R10">
        <v>2</v>
      </c>
      <c r="T10" t="s">
        <v>70</v>
      </c>
      <c r="U10" t="s">
        <v>42</v>
      </c>
      <c r="V10" t="s">
        <v>596</v>
      </c>
      <c r="W10" t="s">
        <v>597</v>
      </c>
      <c r="X10" t="s">
        <v>662</v>
      </c>
      <c r="Y10" t="s">
        <v>663</v>
      </c>
      <c r="Z10" t="s">
        <v>75</v>
      </c>
      <c r="AB10" t="s">
        <v>45</v>
      </c>
      <c r="AC10" s="7" t="s">
        <v>97</v>
      </c>
      <c r="AD10" s="4" t="s">
        <v>64</v>
      </c>
      <c r="AE10" t="s">
        <v>94</v>
      </c>
      <c r="AJ10">
        <v>40.786900000000003</v>
      </c>
      <c r="AK10">
        <v>-73.912199999999999</v>
      </c>
      <c r="AL10">
        <v>7000</v>
      </c>
      <c r="AN10" s="6" t="s">
        <v>80</v>
      </c>
      <c r="AO10" s="12" t="s">
        <v>94</v>
      </c>
      <c r="AP10">
        <f t="shared" si="0"/>
        <v>2</v>
      </c>
      <c r="AQ10">
        <f t="shared" si="1"/>
        <v>167.69</v>
      </c>
      <c r="AR10">
        <f t="shared" si="2"/>
        <v>19496.61</v>
      </c>
      <c r="AS10">
        <f t="shared" si="3"/>
        <v>232607.95200000002</v>
      </c>
      <c r="AT10">
        <f t="shared" si="4"/>
        <v>9456.5</v>
      </c>
    </row>
    <row r="11" spans="1:51" x14ac:dyDescent="0.25">
      <c r="A11" s="14" t="s">
        <v>804</v>
      </c>
      <c r="B11" s="14">
        <v>23518</v>
      </c>
      <c r="C11" s="14" t="s">
        <v>593</v>
      </c>
      <c r="D11" s="14">
        <v>8906</v>
      </c>
      <c r="E11" s="14" t="s">
        <v>664</v>
      </c>
      <c r="F11" t="s">
        <v>661</v>
      </c>
      <c r="G11">
        <v>2019</v>
      </c>
      <c r="H11" t="s">
        <v>39</v>
      </c>
      <c r="I11">
        <v>2524.36</v>
      </c>
      <c r="J11">
        <v>12</v>
      </c>
      <c r="K11">
        <v>280497.78999999998</v>
      </c>
      <c r="M11">
        <v>5.9779999999999998</v>
      </c>
      <c r="N11">
        <v>4.6800000000000001E-2</v>
      </c>
      <c r="O11">
        <v>39.027000000000001</v>
      </c>
      <c r="P11">
        <v>93101.432000000001</v>
      </c>
      <c r="Q11">
        <v>1553918.9080000001</v>
      </c>
      <c r="R11">
        <v>2</v>
      </c>
      <c r="T11" t="s">
        <v>70</v>
      </c>
      <c r="U11" t="s">
        <v>42</v>
      </c>
      <c r="V11" t="s">
        <v>596</v>
      </c>
      <c r="W11" t="s">
        <v>597</v>
      </c>
      <c r="X11" t="s">
        <v>665</v>
      </c>
      <c r="Y11" t="s">
        <v>666</v>
      </c>
      <c r="Z11" t="s">
        <v>75</v>
      </c>
      <c r="AB11" t="s">
        <v>45</v>
      </c>
      <c r="AC11" s="7" t="s">
        <v>97</v>
      </c>
      <c r="AD11" s="4" t="s">
        <v>64</v>
      </c>
      <c r="AE11" t="s">
        <v>94</v>
      </c>
      <c r="AJ11">
        <v>40.786900000000003</v>
      </c>
      <c r="AK11">
        <v>-73.912199999999999</v>
      </c>
      <c r="AL11">
        <v>1654</v>
      </c>
      <c r="AN11" s="7" t="s">
        <v>97</v>
      </c>
      <c r="AO11" s="11" t="s">
        <v>81</v>
      </c>
      <c r="AP11">
        <f t="shared" si="0"/>
        <v>6</v>
      </c>
      <c r="AQ11">
        <f t="shared" si="1"/>
        <v>238.91333333333333</v>
      </c>
      <c r="AR11">
        <f t="shared" si="2"/>
        <v>15961.268333333333</v>
      </c>
      <c r="AS11">
        <f t="shared" si="3"/>
        <v>175333.57483333335</v>
      </c>
      <c r="AT11">
        <f t="shared" si="4"/>
        <v>1746.1666666666667</v>
      </c>
    </row>
    <row r="12" spans="1:51" x14ac:dyDescent="0.25">
      <c r="A12" t="s">
        <v>777</v>
      </c>
      <c r="B12" s="15">
        <v>23522</v>
      </c>
      <c r="C12" s="2" t="s">
        <v>397</v>
      </c>
      <c r="D12" s="2">
        <v>7146</v>
      </c>
      <c r="E12" s="2" t="s">
        <v>398</v>
      </c>
      <c r="G12">
        <v>2019</v>
      </c>
      <c r="H12" t="s">
        <v>39</v>
      </c>
      <c r="I12">
        <v>69.25</v>
      </c>
      <c r="J12">
        <v>12</v>
      </c>
      <c r="K12">
        <v>4291</v>
      </c>
      <c r="M12">
        <v>2.9000000000000001E-2</v>
      </c>
      <c r="N12">
        <v>0.22359999999999999</v>
      </c>
      <c r="O12">
        <v>6.1360000000000001</v>
      </c>
      <c r="P12">
        <v>4653.25</v>
      </c>
      <c r="Q12">
        <v>57348.375</v>
      </c>
      <c r="R12">
        <v>2</v>
      </c>
      <c r="T12" t="s">
        <v>125</v>
      </c>
      <c r="U12" t="s">
        <v>42</v>
      </c>
      <c r="V12" t="s">
        <v>335</v>
      </c>
      <c r="W12" t="s">
        <v>335</v>
      </c>
      <c r="X12" t="s">
        <v>351</v>
      </c>
      <c r="Y12" t="s">
        <v>352</v>
      </c>
      <c r="AB12" t="s">
        <v>45</v>
      </c>
      <c r="AC12" s="5" t="s">
        <v>67</v>
      </c>
      <c r="AD12" s="10" t="s">
        <v>65</v>
      </c>
      <c r="AG12" t="s">
        <v>399</v>
      </c>
      <c r="AJ12">
        <v>40.956899999999997</v>
      </c>
      <c r="AK12">
        <v>-72.877399999999994</v>
      </c>
      <c r="AL12">
        <v>1164</v>
      </c>
      <c r="AN12" s="7" t="s">
        <v>97</v>
      </c>
      <c r="AO12" s="4" t="s">
        <v>64</v>
      </c>
      <c r="AP12">
        <f t="shared" si="0"/>
        <v>20</v>
      </c>
      <c r="AQ12">
        <f t="shared" si="1"/>
        <v>1689.3504999999998</v>
      </c>
      <c r="AR12">
        <f t="shared" si="2"/>
        <v>235503.01549999998</v>
      </c>
      <c r="AS12">
        <f t="shared" si="3"/>
        <v>2353833.65105</v>
      </c>
      <c r="AT12">
        <f t="shared" si="4"/>
        <v>3595.085</v>
      </c>
    </row>
    <row r="13" spans="1:51" x14ac:dyDescent="0.25">
      <c r="A13" t="s">
        <v>729</v>
      </c>
      <c r="B13" s="15">
        <v>23524</v>
      </c>
      <c r="C13" t="s">
        <v>290</v>
      </c>
      <c r="D13">
        <v>2493</v>
      </c>
      <c r="E13">
        <v>70</v>
      </c>
      <c r="G13">
        <v>2019</v>
      </c>
      <c r="H13" t="s">
        <v>39</v>
      </c>
      <c r="I13">
        <v>4163</v>
      </c>
      <c r="J13">
        <v>12</v>
      </c>
      <c r="K13">
        <v>0</v>
      </c>
      <c r="L13">
        <v>2657727.25</v>
      </c>
      <c r="M13">
        <v>16.943999999999999</v>
      </c>
      <c r="N13">
        <v>0.10299999999999999</v>
      </c>
      <c r="O13">
        <v>207.13800000000001</v>
      </c>
      <c r="P13">
        <v>234534.9</v>
      </c>
      <c r="Q13">
        <v>3908059.875</v>
      </c>
      <c r="R13">
        <v>2</v>
      </c>
      <c r="T13" t="s">
        <v>291</v>
      </c>
      <c r="U13" t="s">
        <v>42</v>
      </c>
      <c r="V13" t="s">
        <v>292</v>
      </c>
      <c r="W13" t="s">
        <v>292</v>
      </c>
      <c r="X13" t="s">
        <v>610</v>
      </c>
      <c r="Y13" t="s">
        <v>611</v>
      </c>
      <c r="Z13" t="s">
        <v>75</v>
      </c>
      <c r="AB13" t="s">
        <v>45</v>
      </c>
      <c r="AC13" s="6" t="s">
        <v>80</v>
      </c>
      <c r="AD13" s="4" t="s">
        <v>64</v>
      </c>
      <c r="AE13" t="s">
        <v>94</v>
      </c>
      <c r="AJ13">
        <v>40.728099999999998</v>
      </c>
      <c r="AK13">
        <v>-73.974199999999996</v>
      </c>
      <c r="AL13">
        <v>2300</v>
      </c>
      <c r="AN13" s="7" t="s">
        <v>97</v>
      </c>
      <c r="AO13" s="12" t="s">
        <v>94</v>
      </c>
      <c r="AP13">
        <f t="shared" si="0"/>
        <v>4</v>
      </c>
      <c r="AQ13">
        <f t="shared" si="1"/>
        <v>1722.2950000000001</v>
      </c>
      <c r="AR13">
        <f t="shared" si="2"/>
        <v>291812.69499999995</v>
      </c>
      <c r="AS13">
        <f t="shared" si="3"/>
        <v>3048476.1524999999</v>
      </c>
      <c r="AT13">
        <f t="shared" si="4"/>
        <v>5522.25</v>
      </c>
    </row>
    <row r="14" spans="1:51" x14ac:dyDescent="0.25">
      <c r="A14" t="s">
        <v>770</v>
      </c>
      <c r="B14" s="15">
        <v>23526</v>
      </c>
      <c r="C14" t="s">
        <v>603</v>
      </c>
      <c r="D14">
        <v>2625</v>
      </c>
      <c r="E14">
        <v>1</v>
      </c>
      <c r="G14">
        <v>2019</v>
      </c>
      <c r="H14" t="s">
        <v>39</v>
      </c>
      <c r="I14">
        <v>574.80999999999995</v>
      </c>
      <c r="J14">
        <v>12</v>
      </c>
      <c r="K14">
        <v>147049.82</v>
      </c>
      <c r="M14">
        <v>4.8680000000000003</v>
      </c>
      <c r="N14">
        <v>8.2500000000000004E-2</v>
      </c>
      <c r="O14">
        <v>85.494</v>
      </c>
      <c r="P14">
        <v>91813.638000000006</v>
      </c>
      <c r="Q14">
        <v>1548383.54</v>
      </c>
      <c r="R14">
        <v>2</v>
      </c>
      <c r="T14" t="s">
        <v>487</v>
      </c>
      <c r="U14" t="s">
        <v>42</v>
      </c>
      <c r="V14" t="s">
        <v>604</v>
      </c>
      <c r="W14" t="s">
        <v>604</v>
      </c>
      <c r="X14" t="s">
        <v>667</v>
      </c>
      <c r="Y14" t="s">
        <v>668</v>
      </c>
      <c r="Z14" t="s">
        <v>75</v>
      </c>
      <c r="AB14" t="s">
        <v>45</v>
      </c>
      <c r="AC14" s="7" t="s">
        <v>97</v>
      </c>
      <c r="AD14" s="4" t="s">
        <v>64</v>
      </c>
      <c r="AE14" t="s">
        <v>94</v>
      </c>
      <c r="AG14" t="s">
        <v>642</v>
      </c>
      <c r="AJ14">
        <v>41.2044</v>
      </c>
      <c r="AK14">
        <v>-73.968900000000005</v>
      </c>
      <c r="AL14">
        <v>955.7</v>
      </c>
    </row>
    <row r="15" spans="1:51" x14ac:dyDescent="0.25">
      <c r="A15" t="s">
        <v>733</v>
      </c>
      <c r="B15" s="15">
        <v>23533</v>
      </c>
      <c r="C15" t="s">
        <v>227</v>
      </c>
      <c r="D15">
        <v>2500</v>
      </c>
      <c r="E15">
        <v>10</v>
      </c>
      <c r="G15">
        <v>2019</v>
      </c>
      <c r="H15" t="s">
        <v>39</v>
      </c>
      <c r="I15">
        <v>2172.4</v>
      </c>
      <c r="J15">
        <v>12</v>
      </c>
      <c r="K15">
        <v>265418.62</v>
      </c>
      <c r="M15">
        <v>9.6289999999999996</v>
      </c>
      <c r="N15">
        <v>6.4899999999999999E-2</v>
      </c>
      <c r="O15">
        <v>92.662000000000006</v>
      </c>
      <c r="P15">
        <v>172816.992</v>
      </c>
      <c r="Q15">
        <v>2886167.8620000002</v>
      </c>
      <c r="R15">
        <v>2</v>
      </c>
      <c r="S15" t="s">
        <v>40</v>
      </c>
      <c r="T15" t="s">
        <v>70</v>
      </c>
      <c r="U15" t="s">
        <v>42</v>
      </c>
      <c r="V15" t="s">
        <v>229</v>
      </c>
      <c r="W15" t="s">
        <v>229</v>
      </c>
      <c r="X15" t="s">
        <v>689</v>
      </c>
      <c r="Y15" t="s">
        <v>690</v>
      </c>
      <c r="Z15" t="s">
        <v>75</v>
      </c>
      <c r="AB15" t="s">
        <v>45</v>
      </c>
      <c r="AC15" s="7" t="s">
        <v>97</v>
      </c>
      <c r="AD15" s="4" t="s">
        <v>64</v>
      </c>
      <c r="AE15" t="s">
        <v>94</v>
      </c>
      <c r="AG15" t="s">
        <v>607</v>
      </c>
      <c r="AJ15">
        <v>40.758499999999998</v>
      </c>
      <c r="AK15">
        <v>-73.945099999999996</v>
      </c>
      <c r="AL15">
        <v>2000</v>
      </c>
      <c r="AO15" t="s">
        <v>114</v>
      </c>
      <c r="AP15" t="s">
        <v>54</v>
      </c>
      <c r="AQ15" t="s">
        <v>55</v>
      </c>
      <c r="AR15" t="s">
        <v>56</v>
      </c>
      <c r="AS15" t="s">
        <v>57</v>
      </c>
      <c r="AT15" t="s">
        <v>58</v>
      </c>
    </row>
    <row r="16" spans="1:51" x14ac:dyDescent="0.25">
      <c r="A16" t="s">
        <v>734</v>
      </c>
      <c r="B16" s="15">
        <v>23534</v>
      </c>
      <c r="C16" t="s">
        <v>227</v>
      </c>
      <c r="D16">
        <v>2500</v>
      </c>
      <c r="E16">
        <v>30</v>
      </c>
      <c r="G16">
        <v>2019</v>
      </c>
      <c r="H16" t="s">
        <v>39</v>
      </c>
      <c r="I16">
        <v>642.28</v>
      </c>
      <c r="J16">
        <v>12</v>
      </c>
      <c r="K16">
        <v>136082.20000000001</v>
      </c>
      <c r="M16">
        <v>1.5960000000000001</v>
      </c>
      <c r="N16">
        <v>5.6599999999999998E-2</v>
      </c>
      <c r="O16">
        <v>55.783999999999999</v>
      </c>
      <c r="P16">
        <v>94741.702000000005</v>
      </c>
      <c r="Q16">
        <v>1591384.1740000001</v>
      </c>
      <c r="R16">
        <v>2</v>
      </c>
      <c r="S16" t="s">
        <v>40</v>
      </c>
      <c r="T16" t="s">
        <v>70</v>
      </c>
      <c r="U16" t="s">
        <v>42</v>
      </c>
      <c r="V16" t="s">
        <v>229</v>
      </c>
      <c r="W16" t="s">
        <v>229</v>
      </c>
      <c r="X16" t="s">
        <v>691</v>
      </c>
      <c r="Y16" t="s">
        <v>692</v>
      </c>
      <c r="Z16" t="s">
        <v>75</v>
      </c>
      <c r="AB16" t="s">
        <v>45</v>
      </c>
      <c r="AC16" s="7" t="s">
        <v>97</v>
      </c>
      <c r="AD16" s="4" t="s">
        <v>64</v>
      </c>
      <c r="AE16" t="s">
        <v>94</v>
      </c>
      <c r="AJ16">
        <v>40.758499999999998</v>
      </c>
      <c r="AK16">
        <v>-73.945099999999996</v>
      </c>
      <c r="AL16">
        <v>3900</v>
      </c>
      <c r="AO16" s="3" t="s">
        <v>46</v>
      </c>
      <c r="AP16">
        <f>COUNTIFS($AC$2:$AC$203,$AO16)</f>
        <v>3</v>
      </c>
      <c r="AQ16">
        <f>AVERAGEIFS($I$2:$I$203,$AC$2:$AC$203,$AO16)</f>
        <v>8024.68</v>
      </c>
      <c r="AR16">
        <f>AVERAGEIFS($K$2:$K$203,$AC$2:$AC$203,$AO16)</f>
        <v>0</v>
      </c>
      <c r="AS16">
        <f>AVERAGEIFS($Q$2:$Q$203,$AC$2:$AC$203,$AO16)</f>
        <v>1707474.4396666668</v>
      </c>
      <c r="AT16">
        <f>AVERAGEIFS($AL$2:$AL$203,$AC$2:$AC$203,$AO16)</f>
        <v>288</v>
      </c>
    </row>
    <row r="17" spans="1:46" x14ac:dyDescent="0.25">
      <c r="A17" t="s">
        <v>735</v>
      </c>
      <c r="B17" s="15">
        <v>23535</v>
      </c>
      <c r="C17" t="s">
        <v>227</v>
      </c>
      <c r="D17">
        <v>2500</v>
      </c>
      <c r="E17">
        <v>20</v>
      </c>
      <c r="G17">
        <v>2019</v>
      </c>
      <c r="H17" t="s">
        <v>39</v>
      </c>
      <c r="I17">
        <v>3372.44</v>
      </c>
      <c r="J17">
        <v>12</v>
      </c>
      <c r="K17">
        <v>433288.42</v>
      </c>
      <c r="M17">
        <v>15.835000000000001</v>
      </c>
      <c r="N17">
        <v>7.0999999999999994E-2</v>
      </c>
      <c r="O17">
        <v>156.06899999999999</v>
      </c>
      <c r="P17">
        <v>278048.799</v>
      </c>
      <c r="Q17">
        <v>4643308.8590000002</v>
      </c>
      <c r="R17">
        <v>2</v>
      </c>
      <c r="S17" t="s">
        <v>40</v>
      </c>
      <c r="T17" t="s">
        <v>70</v>
      </c>
      <c r="U17" t="s">
        <v>42</v>
      </c>
      <c r="V17" t="s">
        <v>229</v>
      </c>
      <c r="W17" t="s">
        <v>229</v>
      </c>
      <c r="X17" t="s">
        <v>709</v>
      </c>
      <c r="Y17" t="s">
        <v>710</v>
      </c>
      <c r="Z17" t="s">
        <v>75</v>
      </c>
      <c r="AB17" t="s">
        <v>45</v>
      </c>
      <c r="AC17" s="7" t="s">
        <v>97</v>
      </c>
      <c r="AD17" s="12" t="s">
        <v>94</v>
      </c>
      <c r="AE17" t="s">
        <v>64</v>
      </c>
      <c r="AG17" t="s">
        <v>607</v>
      </c>
      <c r="AJ17">
        <v>40.758499999999998</v>
      </c>
      <c r="AK17">
        <v>-73.945099999999996</v>
      </c>
      <c r="AL17">
        <v>6987</v>
      </c>
      <c r="AO17" s="9" t="s">
        <v>63</v>
      </c>
      <c r="AP17">
        <f t="shared" ref="AP17:AP20" si="5">COUNTIFS($AC$2:$AC$203,$AO17)</f>
        <v>62</v>
      </c>
      <c r="AQ17">
        <f t="shared" ref="AQ17:AQ20" si="6">AVERAGEIFS($I$2:$I$203,$AC$2:$AC$203,$AO17)</f>
        <v>3562.6748387096773</v>
      </c>
      <c r="AR17">
        <f t="shared" ref="AR17:AR20" si="7">AVERAGEIFS($K$2:$K$203,$AC$2:$AC$203,$AO17)</f>
        <v>601783.47806451609</v>
      </c>
      <c r="AS17">
        <f t="shared" ref="AS17:AS20" si="8">AVERAGEIFS($Q$2:$Q$203,$AC$2:$AC$203,$AO17)</f>
        <v>4789915.6365967728</v>
      </c>
      <c r="AT17">
        <f t="shared" ref="AT17:AT20" si="9">AVERAGEIFS($AL$2:$AL$203,$AC$2:$AC$203,$AO17)</f>
        <v>1533.2548387096774</v>
      </c>
    </row>
    <row r="18" spans="1:46" x14ac:dyDescent="0.25">
      <c r="A18" t="s">
        <v>776</v>
      </c>
      <c r="B18" s="15">
        <v>23543</v>
      </c>
      <c r="C18" t="s">
        <v>579</v>
      </c>
      <c r="D18">
        <v>6082</v>
      </c>
      <c r="E18">
        <v>1</v>
      </c>
      <c r="G18">
        <v>2019</v>
      </c>
      <c r="H18" t="s">
        <v>39</v>
      </c>
      <c r="I18">
        <v>1137.25</v>
      </c>
      <c r="J18">
        <v>12</v>
      </c>
      <c r="K18">
        <v>376367.67</v>
      </c>
      <c r="M18">
        <v>949.46699999999998</v>
      </c>
      <c r="N18">
        <v>0.25140000000000001</v>
      </c>
      <c r="O18">
        <v>397.25299999999999</v>
      </c>
      <c r="P18">
        <v>364032.95299999998</v>
      </c>
      <c r="Q18">
        <v>3548075.1349999998</v>
      </c>
      <c r="R18">
        <v>2</v>
      </c>
      <c r="S18" t="s">
        <v>40</v>
      </c>
      <c r="T18" t="s">
        <v>163</v>
      </c>
      <c r="U18" t="s">
        <v>42</v>
      </c>
      <c r="V18" t="s">
        <v>580</v>
      </c>
      <c r="W18" t="s">
        <v>580</v>
      </c>
      <c r="X18" t="s">
        <v>581</v>
      </c>
      <c r="Y18" t="s">
        <v>582</v>
      </c>
      <c r="Z18" t="s">
        <v>75</v>
      </c>
      <c r="AA18" t="s">
        <v>583</v>
      </c>
      <c r="AB18" t="s">
        <v>45</v>
      </c>
      <c r="AC18" s="6" t="s">
        <v>80</v>
      </c>
      <c r="AD18" s="11" t="s">
        <v>81</v>
      </c>
      <c r="AE18" t="s">
        <v>94</v>
      </c>
      <c r="AF18" t="s">
        <v>584</v>
      </c>
      <c r="AG18" t="s">
        <v>585</v>
      </c>
      <c r="AH18" t="s">
        <v>586</v>
      </c>
      <c r="AJ18">
        <v>43.356099999999998</v>
      </c>
      <c r="AK18">
        <v>-78.603899999999996</v>
      </c>
      <c r="AL18">
        <v>6280</v>
      </c>
      <c r="AO18" s="5" t="s">
        <v>67</v>
      </c>
      <c r="AP18">
        <f t="shared" si="5"/>
        <v>95</v>
      </c>
      <c r="AQ18">
        <f t="shared" si="6"/>
        <v>364.3782105263158</v>
      </c>
      <c r="AR18">
        <f t="shared" si="7"/>
        <v>12808.048210526316</v>
      </c>
      <c r="AS18">
        <f t="shared" si="8"/>
        <v>139424.25174736843</v>
      </c>
      <c r="AT18">
        <f t="shared" si="9"/>
        <v>435.82842105263154</v>
      </c>
    </row>
    <row r="19" spans="1:46" x14ac:dyDescent="0.25">
      <c r="A19" s="15" t="s">
        <v>745</v>
      </c>
      <c r="B19" s="15">
        <v>23545</v>
      </c>
      <c r="C19" t="s">
        <v>465</v>
      </c>
      <c r="D19">
        <v>2511</v>
      </c>
      <c r="E19">
        <v>10</v>
      </c>
      <c r="G19">
        <v>2019</v>
      </c>
      <c r="H19" t="s">
        <v>39</v>
      </c>
      <c r="I19">
        <v>7281.25</v>
      </c>
      <c r="J19">
        <v>12</v>
      </c>
      <c r="K19">
        <v>916430.5</v>
      </c>
      <c r="M19">
        <v>18.731000000000002</v>
      </c>
      <c r="N19">
        <v>8.0600000000000005E-2</v>
      </c>
      <c r="O19">
        <v>405.74900000000002</v>
      </c>
      <c r="P19">
        <v>578092</v>
      </c>
      <c r="Q19">
        <v>9697815.8249999993</v>
      </c>
      <c r="R19">
        <v>2</v>
      </c>
      <c r="T19" t="s">
        <v>215</v>
      </c>
      <c r="U19" t="s">
        <v>42</v>
      </c>
      <c r="V19" t="s">
        <v>335</v>
      </c>
      <c r="W19" t="s">
        <v>335</v>
      </c>
      <c r="X19" t="s">
        <v>675</v>
      </c>
      <c r="Y19" t="s">
        <v>676</v>
      </c>
      <c r="Z19" t="s">
        <v>75</v>
      </c>
      <c r="AB19" t="s">
        <v>45</v>
      </c>
      <c r="AC19" s="7" t="s">
        <v>97</v>
      </c>
      <c r="AD19" s="4" t="s">
        <v>64</v>
      </c>
      <c r="AE19" t="s">
        <v>94</v>
      </c>
      <c r="AJ19">
        <v>40.616900000000001</v>
      </c>
      <c r="AK19">
        <v>-73.648600000000002</v>
      </c>
      <c r="AL19">
        <v>4204</v>
      </c>
      <c r="AO19" s="6" t="s">
        <v>80</v>
      </c>
      <c r="AP19">
        <f t="shared" si="5"/>
        <v>12</v>
      </c>
      <c r="AQ19">
        <f t="shared" si="6"/>
        <v>2487.4833333333331</v>
      </c>
      <c r="AR19">
        <f t="shared" si="7"/>
        <v>183877.27916666667</v>
      </c>
      <c r="AS19">
        <f t="shared" si="8"/>
        <v>2492761.8379166662</v>
      </c>
      <c r="AT19">
        <f t="shared" si="9"/>
        <v>4297.5</v>
      </c>
    </row>
    <row r="20" spans="1:46" x14ac:dyDescent="0.25">
      <c r="A20" s="15" t="s">
        <v>746</v>
      </c>
      <c r="B20" s="15">
        <v>23546</v>
      </c>
      <c r="C20" t="s">
        <v>465</v>
      </c>
      <c r="D20">
        <v>2511</v>
      </c>
      <c r="E20">
        <v>20</v>
      </c>
      <c r="G20">
        <v>2019</v>
      </c>
      <c r="H20" t="s">
        <v>39</v>
      </c>
      <c r="I20">
        <v>4198.5</v>
      </c>
      <c r="J20">
        <v>12</v>
      </c>
      <c r="K20">
        <v>508862.75</v>
      </c>
      <c r="M20">
        <v>20.98</v>
      </c>
      <c r="N20">
        <v>4.9200000000000001E-2</v>
      </c>
      <c r="O20">
        <v>132.59800000000001</v>
      </c>
      <c r="P20">
        <v>313316.84999999998</v>
      </c>
      <c r="Q20">
        <v>5235747.875</v>
      </c>
      <c r="R20">
        <v>2</v>
      </c>
      <c r="T20" t="s">
        <v>215</v>
      </c>
      <c r="U20" t="s">
        <v>42</v>
      </c>
      <c r="V20" t="s">
        <v>335</v>
      </c>
      <c r="W20" t="s">
        <v>335</v>
      </c>
      <c r="X20" t="s">
        <v>498</v>
      </c>
      <c r="Y20" t="s">
        <v>499</v>
      </c>
      <c r="Z20" t="s">
        <v>75</v>
      </c>
      <c r="AB20" t="s">
        <v>45</v>
      </c>
      <c r="AC20" s="7" t="s">
        <v>97</v>
      </c>
      <c r="AD20" s="4" t="s">
        <v>64</v>
      </c>
      <c r="AE20" t="s">
        <v>94</v>
      </c>
      <c r="AG20" t="s">
        <v>607</v>
      </c>
      <c r="AJ20">
        <v>40.616900000000001</v>
      </c>
      <c r="AK20">
        <v>-73.648600000000002</v>
      </c>
      <c r="AL20">
        <v>9379</v>
      </c>
      <c r="AO20" s="7" t="s">
        <v>97</v>
      </c>
      <c r="AP20">
        <f t="shared" si="5"/>
        <v>30</v>
      </c>
      <c r="AQ20">
        <f t="shared" si="6"/>
        <v>1403.6556666666668</v>
      </c>
      <c r="AR20">
        <f t="shared" si="7"/>
        <v>199102.62333333335</v>
      </c>
      <c r="AS20">
        <f t="shared" si="8"/>
        <v>2010752.6359999999</v>
      </c>
      <c r="AT20">
        <f t="shared" si="9"/>
        <v>3482.2566666666667</v>
      </c>
    </row>
    <row r="21" spans="1:46" x14ac:dyDescent="0.25">
      <c r="A21" t="s">
        <v>778</v>
      </c>
      <c r="B21" s="15">
        <v>23547</v>
      </c>
      <c r="C21" s="2" t="s">
        <v>397</v>
      </c>
      <c r="D21" s="2">
        <v>7146</v>
      </c>
      <c r="E21" s="2" t="s">
        <v>400</v>
      </c>
      <c r="G21">
        <v>2019</v>
      </c>
      <c r="H21" t="s">
        <v>39</v>
      </c>
      <c r="I21">
        <v>62</v>
      </c>
      <c r="J21">
        <v>12</v>
      </c>
      <c r="K21">
        <v>3540</v>
      </c>
      <c r="M21">
        <v>2.4E-2</v>
      </c>
      <c r="N21">
        <v>0.2208</v>
      </c>
      <c r="O21">
        <v>4.7969999999999997</v>
      </c>
      <c r="P21">
        <v>3893.125</v>
      </c>
      <c r="Q21">
        <v>47976.75</v>
      </c>
      <c r="R21">
        <v>2</v>
      </c>
      <c r="T21" t="s">
        <v>125</v>
      </c>
      <c r="U21" t="s">
        <v>42</v>
      </c>
      <c r="V21" t="s">
        <v>335</v>
      </c>
      <c r="W21" t="s">
        <v>335</v>
      </c>
      <c r="X21" t="s">
        <v>401</v>
      </c>
      <c r="Y21" t="s">
        <v>402</v>
      </c>
      <c r="AB21" t="s">
        <v>45</v>
      </c>
      <c r="AC21" s="5" t="s">
        <v>67</v>
      </c>
      <c r="AD21" s="10" t="s">
        <v>65</v>
      </c>
      <c r="AG21" t="s">
        <v>399</v>
      </c>
      <c r="AJ21">
        <v>40.956899999999997</v>
      </c>
      <c r="AK21">
        <v>-72.877399999999994</v>
      </c>
      <c r="AL21">
        <v>1164</v>
      </c>
    </row>
    <row r="22" spans="1:46" x14ac:dyDescent="0.25">
      <c r="A22" t="s">
        <v>756</v>
      </c>
      <c r="B22" s="15">
        <v>23551</v>
      </c>
      <c r="C22" t="s">
        <v>677</v>
      </c>
      <c r="D22">
        <v>2516</v>
      </c>
      <c r="E22">
        <v>1</v>
      </c>
      <c r="G22">
        <v>2019</v>
      </c>
      <c r="H22" t="s">
        <v>39</v>
      </c>
      <c r="I22">
        <v>1836.25</v>
      </c>
      <c r="J22">
        <v>12</v>
      </c>
      <c r="K22">
        <v>364416.75</v>
      </c>
      <c r="M22">
        <v>74.012</v>
      </c>
      <c r="N22">
        <v>5.6500000000000002E-2</v>
      </c>
      <c r="O22">
        <v>119.89</v>
      </c>
      <c r="P22">
        <v>226765.7</v>
      </c>
      <c r="Q22">
        <v>3716312.05</v>
      </c>
      <c r="R22">
        <v>2</v>
      </c>
      <c r="T22" t="s">
        <v>125</v>
      </c>
      <c r="U22" t="s">
        <v>42</v>
      </c>
      <c r="V22" t="s">
        <v>335</v>
      </c>
      <c r="W22" t="s">
        <v>335</v>
      </c>
      <c r="X22" t="s">
        <v>678</v>
      </c>
      <c r="Y22" t="s">
        <v>679</v>
      </c>
      <c r="Z22" t="s">
        <v>632</v>
      </c>
      <c r="AB22" t="s">
        <v>45</v>
      </c>
      <c r="AC22" s="7" t="s">
        <v>97</v>
      </c>
      <c r="AD22" s="4" t="s">
        <v>64</v>
      </c>
      <c r="AE22" t="s">
        <v>94</v>
      </c>
      <c r="AG22" t="s">
        <v>680</v>
      </c>
      <c r="AH22" t="s">
        <v>586</v>
      </c>
      <c r="AJ22">
        <v>40.923099999999998</v>
      </c>
      <c r="AK22">
        <v>-73.341700000000003</v>
      </c>
      <c r="AL22">
        <v>4074</v>
      </c>
      <c r="AO22" t="s">
        <v>53</v>
      </c>
      <c r="AP22" t="s">
        <v>54</v>
      </c>
      <c r="AQ22" t="s">
        <v>55</v>
      </c>
      <c r="AR22" t="s">
        <v>56</v>
      </c>
      <c r="AS22" t="s">
        <v>57</v>
      </c>
      <c r="AT22" t="s">
        <v>58</v>
      </c>
    </row>
    <row r="23" spans="1:46" x14ac:dyDescent="0.25">
      <c r="A23" t="s">
        <v>757</v>
      </c>
      <c r="B23" s="15">
        <v>23552</v>
      </c>
      <c r="C23" t="s">
        <v>677</v>
      </c>
      <c r="D23">
        <v>2516</v>
      </c>
      <c r="E23">
        <v>2</v>
      </c>
      <c r="G23">
        <v>2019</v>
      </c>
      <c r="H23" t="s">
        <v>39</v>
      </c>
      <c r="I23">
        <v>2678</v>
      </c>
      <c r="J23">
        <v>12</v>
      </c>
      <c r="K23">
        <v>565367.75</v>
      </c>
      <c r="M23">
        <v>64.512</v>
      </c>
      <c r="N23">
        <v>5.4600000000000003E-2</v>
      </c>
      <c r="O23">
        <v>185.35</v>
      </c>
      <c r="P23">
        <v>364137.6</v>
      </c>
      <c r="Q23">
        <v>6041787.5499999998</v>
      </c>
      <c r="R23">
        <v>2</v>
      </c>
      <c r="T23" t="s">
        <v>125</v>
      </c>
      <c r="U23" t="s">
        <v>42</v>
      </c>
      <c r="V23" t="s">
        <v>335</v>
      </c>
      <c r="W23" t="s">
        <v>335</v>
      </c>
      <c r="X23" t="s">
        <v>681</v>
      </c>
      <c r="Y23" t="s">
        <v>682</v>
      </c>
      <c r="Z23" t="s">
        <v>632</v>
      </c>
      <c r="AB23" t="s">
        <v>45</v>
      </c>
      <c r="AC23" s="7" t="s">
        <v>97</v>
      </c>
      <c r="AD23" s="4" t="s">
        <v>64</v>
      </c>
      <c r="AE23" t="s">
        <v>94</v>
      </c>
      <c r="AG23" t="s">
        <v>680</v>
      </c>
      <c r="AH23" t="s">
        <v>586</v>
      </c>
      <c r="AJ23">
        <v>40.923099999999998</v>
      </c>
      <c r="AK23">
        <v>-73.341700000000003</v>
      </c>
      <c r="AL23">
        <v>4074</v>
      </c>
      <c r="AO23" s="8" t="s">
        <v>47</v>
      </c>
      <c r="AP23">
        <f>COUNTIFS($AD$2:$AD$203,$AO23)</f>
        <v>3</v>
      </c>
      <c r="AQ23">
        <f>AVERAGEIFS($I$2:$I$203,$AD$2:$AD$203,$AO23)</f>
        <v>8024.68</v>
      </c>
      <c r="AR23">
        <f>AVERAGEIFS($K$2:$K$203,$AD$2:$AD$203,$AO23)</f>
        <v>0</v>
      </c>
      <c r="AS23">
        <f>AVERAGEIFS($Q$2:$Q$203,$AD$2:$AD$203,$AO23)</f>
        <v>1707474.4396666668</v>
      </c>
      <c r="AT23">
        <f>AVERAGEIFS($AL$2:$AL$203,$AD$2:$AD$203,$AO23)</f>
        <v>288</v>
      </c>
    </row>
    <row r="24" spans="1:46" x14ac:dyDescent="0.25">
      <c r="A24" t="s">
        <v>758</v>
      </c>
      <c r="B24" s="15">
        <v>23553</v>
      </c>
      <c r="C24" t="s">
        <v>677</v>
      </c>
      <c r="D24">
        <v>2516</v>
      </c>
      <c r="E24">
        <v>3</v>
      </c>
      <c r="G24">
        <v>2019</v>
      </c>
      <c r="H24" t="s">
        <v>39</v>
      </c>
      <c r="I24">
        <v>2675</v>
      </c>
      <c r="J24">
        <v>12</v>
      </c>
      <c r="K24">
        <v>579122.5</v>
      </c>
      <c r="M24">
        <v>85.825999999999993</v>
      </c>
      <c r="N24">
        <v>6.1600000000000002E-2</v>
      </c>
      <c r="O24">
        <v>188.41499999999999</v>
      </c>
      <c r="P24">
        <v>355495.2</v>
      </c>
      <c r="Q24">
        <v>5867220.9000000004</v>
      </c>
      <c r="R24">
        <v>2</v>
      </c>
      <c r="T24" t="s">
        <v>125</v>
      </c>
      <c r="U24" t="s">
        <v>42</v>
      </c>
      <c r="V24" t="s">
        <v>335</v>
      </c>
      <c r="W24" t="s">
        <v>335</v>
      </c>
      <c r="X24" t="s">
        <v>707</v>
      </c>
      <c r="Y24" t="s">
        <v>708</v>
      </c>
      <c r="Z24" t="s">
        <v>632</v>
      </c>
      <c r="AB24" t="s">
        <v>45</v>
      </c>
      <c r="AC24" s="7" t="s">
        <v>97</v>
      </c>
      <c r="AD24" s="12" t="s">
        <v>94</v>
      </c>
      <c r="AE24" t="s">
        <v>64</v>
      </c>
      <c r="AG24" t="s">
        <v>680</v>
      </c>
      <c r="AH24" t="s">
        <v>586</v>
      </c>
      <c r="AJ24">
        <v>40.923099999999998</v>
      </c>
      <c r="AK24">
        <v>-73.341700000000003</v>
      </c>
      <c r="AL24">
        <v>7031</v>
      </c>
      <c r="AO24" s="4" t="s">
        <v>64</v>
      </c>
      <c r="AP24">
        <f t="shared" ref="AP24:AP27" si="10">COUNTIFS($AD$2:$AD$203,$AO24)</f>
        <v>155</v>
      </c>
      <c r="AQ24">
        <f t="shared" ref="AQ24:AQ27" si="11">AVERAGEIFS($I$2:$I$203,$AD$2:$AD$203,$AO24)</f>
        <v>2031.5291612903216</v>
      </c>
      <c r="AR24">
        <f t="shared" ref="AR24:AR27" si="12">AVERAGEIFS($K$2:$K$203,$AD$2:$AD$203,$AO24)</f>
        <v>289982.55122580641</v>
      </c>
      <c r="AS24">
        <f t="shared" ref="AS24:AS27" si="13">AVERAGEIFS($Q$2:$Q$203,$AD$2:$AD$203,$AO24)</f>
        <v>2465703.8446967746</v>
      </c>
      <c r="AT24">
        <f t="shared" ref="AT24:AT27" si="14">AVERAGEIFS($AL$2:$AL$203,$AD$2:$AD$203,$AO24)</f>
        <v>1407.2851612903225</v>
      </c>
    </row>
    <row r="25" spans="1:46" x14ac:dyDescent="0.25">
      <c r="A25" t="s">
        <v>760</v>
      </c>
      <c r="B25" s="15">
        <v>23555</v>
      </c>
      <c r="C25" t="s">
        <v>495</v>
      </c>
      <c r="D25">
        <v>2517</v>
      </c>
      <c r="E25">
        <v>3</v>
      </c>
      <c r="G25">
        <v>2019</v>
      </c>
      <c r="H25" t="s">
        <v>39</v>
      </c>
      <c r="I25">
        <v>1262.5</v>
      </c>
      <c r="J25">
        <v>12</v>
      </c>
      <c r="K25">
        <v>120976</v>
      </c>
      <c r="M25">
        <v>13.923</v>
      </c>
      <c r="N25">
        <v>6.3100000000000003E-2</v>
      </c>
      <c r="O25">
        <v>40.795000000000002</v>
      </c>
      <c r="P25">
        <v>74577.375</v>
      </c>
      <c r="Q25">
        <v>1235383.75</v>
      </c>
      <c r="R25">
        <v>2</v>
      </c>
      <c r="T25" t="s">
        <v>125</v>
      </c>
      <c r="U25" t="s">
        <v>42</v>
      </c>
      <c r="V25" t="s">
        <v>335</v>
      </c>
      <c r="W25" t="s">
        <v>335</v>
      </c>
      <c r="X25" t="s">
        <v>685</v>
      </c>
      <c r="Y25" t="s">
        <v>686</v>
      </c>
      <c r="Z25" t="s">
        <v>632</v>
      </c>
      <c r="AB25" t="s">
        <v>45</v>
      </c>
      <c r="AC25" s="7" t="s">
        <v>97</v>
      </c>
      <c r="AD25" s="4" t="s">
        <v>64</v>
      </c>
      <c r="AE25" t="s">
        <v>94</v>
      </c>
      <c r="AG25" t="s">
        <v>680</v>
      </c>
      <c r="AH25" t="s">
        <v>586</v>
      </c>
      <c r="AJ25">
        <v>40.950299999999999</v>
      </c>
      <c r="AK25">
        <v>-73.078599999999994</v>
      </c>
      <c r="AL25">
        <v>4094</v>
      </c>
      <c r="AO25" s="10" t="s">
        <v>65</v>
      </c>
      <c r="AP25">
        <f t="shared" si="10"/>
        <v>31</v>
      </c>
      <c r="AQ25">
        <f t="shared" si="11"/>
        <v>89.642903225806464</v>
      </c>
      <c r="AR25">
        <f t="shared" si="12"/>
        <v>2621.6629032258065</v>
      </c>
      <c r="AS25">
        <f t="shared" si="13"/>
        <v>32661.338516129028</v>
      </c>
      <c r="AT25">
        <f t="shared" si="14"/>
        <v>535.9677419354839</v>
      </c>
    </row>
    <row r="26" spans="1:46" x14ac:dyDescent="0.25">
      <c r="A26" t="s">
        <v>765</v>
      </c>
      <c r="B26" s="15">
        <v>23583</v>
      </c>
      <c r="C26" t="s">
        <v>693</v>
      </c>
      <c r="D26">
        <v>2527</v>
      </c>
      <c r="E26">
        <v>6</v>
      </c>
      <c r="G26">
        <v>2019</v>
      </c>
      <c r="H26" t="s">
        <v>39</v>
      </c>
      <c r="I26">
        <v>1123.8599999999999</v>
      </c>
      <c r="J26">
        <v>12</v>
      </c>
      <c r="K26">
        <v>60302.59</v>
      </c>
      <c r="M26">
        <v>0.20200000000000001</v>
      </c>
      <c r="N26">
        <v>2.2700000000000001E-2</v>
      </c>
      <c r="O26">
        <v>7.93</v>
      </c>
      <c r="P26">
        <v>39405.796000000002</v>
      </c>
      <c r="Q26">
        <v>664721.49899999995</v>
      </c>
      <c r="R26">
        <v>2</v>
      </c>
      <c r="S26" t="s">
        <v>40</v>
      </c>
      <c r="T26" t="s">
        <v>694</v>
      </c>
      <c r="U26" t="s">
        <v>42</v>
      </c>
      <c r="V26" t="s">
        <v>693</v>
      </c>
      <c r="W26" t="s">
        <v>693</v>
      </c>
      <c r="X26" t="s">
        <v>695</v>
      </c>
      <c r="Y26" t="s">
        <v>696</v>
      </c>
      <c r="Z26" t="s">
        <v>632</v>
      </c>
      <c r="AA26" t="s">
        <v>633</v>
      </c>
      <c r="AB26" t="s">
        <v>45</v>
      </c>
      <c r="AC26" s="7" t="s">
        <v>97</v>
      </c>
      <c r="AD26" s="4" t="s">
        <v>64</v>
      </c>
      <c r="AE26" t="s">
        <v>47</v>
      </c>
      <c r="AF26" t="s">
        <v>697</v>
      </c>
      <c r="AG26" t="s">
        <v>698</v>
      </c>
      <c r="AH26" t="s">
        <v>699</v>
      </c>
      <c r="AJ26">
        <v>42.678899999999999</v>
      </c>
      <c r="AK26">
        <v>-76.948300000000003</v>
      </c>
      <c r="AL26">
        <v>3900</v>
      </c>
      <c r="AO26" s="12" t="s">
        <v>94</v>
      </c>
      <c r="AP26">
        <f t="shared" si="10"/>
        <v>6</v>
      </c>
      <c r="AQ26">
        <f t="shared" si="11"/>
        <v>1204.0933333333335</v>
      </c>
      <c r="AR26">
        <f t="shared" si="12"/>
        <v>201040.66666666666</v>
      </c>
      <c r="AS26">
        <f t="shared" si="13"/>
        <v>2109853.4189999998</v>
      </c>
      <c r="AT26">
        <f t="shared" si="14"/>
        <v>6833.666666666667</v>
      </c>
    </row>
    <row r="27" spans="1:46" x14ac:dyDescent="0.25">
      <c r="A27" t="s">
        <v>766</v>
      </c>
      <c r="B27" s="15">
        <v>23584</v>
      </c>
      <c r="C27" t="s">
        <v>627</v>
      </c>
      <c r="D27">
        <v>2535</v>
      </c>
      <c r="E27">
        <v>1</v>
      </c>
      <c r="F27" t="s">
        <v>628</v>
      </c>
      <c r="G27">
        <v>2019</v>
      </c>
      <c r="H27" t="s">
        <v>39</v>
      </c>
      <c r="I27">
        <v>1433.48</v>
      </c>
      <c r="J27">
        <v>12</v>
      </c>
      <c r="K27">
        <v>95767.61</v>
      </c>
      <c r="M27">
        <v>344.91399999999999</v>
      </c>
      <c r="N27">
        <v>0.27600000000000002</v>
      </c>
      <c r="O27">
        <v>136.78899999999999</v>
      </c>
      <c r="P27">
        <v>107935.895</v>
      </c>
      <c r="Q27">
        <v>1052001.449</v>
      </c>
      <c r="R27">
        <v>2</v>
      </c>
      <c r="S27" t="s">
        <v>40</v>
      </c>
      <c r="T27" t="s">
        <v>629</v>
      </c>
      <c r="U27" t="s">
        <v>42</v>
      </c>
      <c r="V27" t="s">
        <v>627</v>
      </c>
      <c r="W27" t="s">
        <v>627</v>
      </c>
      <c r="X27" t="s">
        <v>630</v>
      </c>
      <c r="Y27" t="s">
        <v>631</v>
      </c>
      <c r="Z27" t="s">
        <v>632</v>
      </c>
      <c r="AA27" t="s">
        <v>633</v>
      </c>
      <c r="AB27" t="s">
        <v>45</v>
      </c>
      <c r="AC27" s="7" t="s">
        <v>97</v>
      </c>
      <c r="AD27" s="11" t="s">
        <v>81</v>
      </c>
      <c r="AE27" t="s">
        <v>94</v>
      </c>
      <c r="AF27" t="s">
        <v>584</v>
      </c>
      <c r="AG27" t="s">
        <v>634</v>
      </c>
      <c r="AH27" t="s">
        <v>586</v>
      </c>
      <c r="AJ27">
        <v>42.602800000000002</v>
      </c>
      <c r="AK27">
        <v>-76.633600000000001</v>
      </c>
      <c r="AL27">
        <v>1980</v>
      </c>
      <c r="AO27" s="11" t="s">
        <v>81</v>
      </c>
      <c r="AP27">
        <f t="shared" si="10"/>
        <v>7</v>
      </c>
      <c r="AQ27">
        <f t="shared" si="11"/>
        <v>367.24714285714288</v>
      </c>
      <c r="AR27">
        <f t="shared" si="12"/>
        <v>67447.897142857139</v>
      </c>
      <c r="AS27">
        <f t="shared" si="13"/>
        <v>657153.79771428567</v>
      </c>
      <c r="AT27">
        <f t="shared" si="14"/>
        <v>2393.8571428571427</v>
      </c>
    </row>
    <row r="28" spans="1:46" x14ac:dyDescent="0.25">
      <c r="A28" s="15" t="s">
        <v>872</v>
      </c>
      <c r="B28" s="15">
        <v>23585</v>
      </c>
      <c r="C28" t="s">
        <v>627</v>
      </c>
      <c r="D28">
        <v>2535</v>
      </c>
      <c r="E28">
        <v>2</v>
      </c>
      <c r="F28" t="s">
        <v>628</v>
      </c>
      <c r="G28">
        <v>2019</v>
      </c>
      <c r="H28" t="s">
        <v>39</v>
      </c>
      <c r="I28" s="2">
        <v>0</v>
      </c>
      <c r="J28">
        <v>12</v>
      </c>
      <c r="K28">
        <v>0</v>
      </c>
      <c r="L28">
        <v>0</v>
      </c>
      <c r="M28">
        <v>0</v>
      </c>
      <c r="N28">
        <v>0</v>
      </c>
      <c r="O28">
        <v>0</v>
      </c>
      <c r="P28">
        <v>0</v>
      </c>
      <c r="Q28">
        <v>0</v>
      </c>
      <c r="R28">
        <v>2</v>
      </c>
      <c r="S28" t="s">
        <v>40</v>
      </c>
      <c r="T28" t="s">
        <v>629</v>
      </c>
      <c r="U28" t="s">
        <v>42</v>
      </c>
      <c r="V28" t="s">
        <v>627</v>
      </c>
      <c r="W28" t="s">
        <v>627</v>
      </c>
      <c r="X28" t="s">
        <v>635</v>
      </c>
      <c r="Y28" t="s">
        <v>636</v>
      </c>
      <c r="Z28" t="s">
        <v>632</v>
      </c>
      <c r="AA28" t="s">
        <v>633</v>
      </c>
      <c r="AB28" t="s">
        <v>45</v>
      </c>
      <c r="AC28" s="7" t="s">
        <v>97</v>
      </c>
      <c r="AD28" s="11" t="s">
        <v>81</v>
      </c>
      <c r="AE28" t="s">
        <v>94</v>
      </c>
      <c r="AF28" t="s">
        <v>584</v>
      </c>
      <c r="AG28" t="s">
        <v>637</v>
      </c>
      <c r="AH28" t="s">
        <v>586</v>
      </c>
      <c r="AJ28">
        <v>42.602800000000002</v>
      </c>
      <c r="AK28">
        <v>-76.633600000000001</v>
      </c>
      <c r="AL28">
        <v>2072</v>
      </c>
    </row>
    <row r="29" spans="1:46" x14ac:dyDescent="0.25">
      <c r="A29" t="s">
        <v>723</v>
      </c>
      <c r="B29" s="15">
        <v>23586</v>
      </c>
      <c r="C29" t="s">
        <v>669</v>
      </c>
      <c r="D29">
        <v>2480</v>
      </c>
      <c r="E29">
        <v>1</v>
      </c>
      <c r="G29">
        <v>2019</v>
      </c>
      <c r="H29" t="s">
        <v>39</v>
      </c>
      <c r="I29">
        <v>48.84</v>
      </c>
      <c r="J29">
        <v>12</v>
      </c>
      <c r="K29">
        <v>1320.96</v>
      </c>
      <c r="M29">
        <v>6.0000000000000001E-3</v>
      </c>
      <c r="N29">
        <v>7.4300000000000005E-2</v>
      </c>
      <c r="O29">
        <v>1.0289999999999999</v>
      </c>
      <c r="P29">
        <v>1191.9880000000001</v>
      </c>
      <c r="Q29">
        <v>20107.064999999999</v>
      </c>
      <c r="R29">
        <v>2</v>
      </c>
      <c r="S29" t="s">
        <v>40</v>
      </c>
      <c r="T29" t="s">
        <v>256</v>
      </c>
      <c r="U29" t="s">
        <v>42</v>
      </c>
      <c r="V29" t="s">
        <v>670</v>
      </c>
      <c r="W29" t="s">
        <v>670</v>
      </c>
      <c r="X29" t="s">
        <v>671</v>
      </c>
      <c r="Y29" t="s">
        <v>672</v>
      </c>
      <c r="Z29" t="s">
        <v>75</v>
      </c>
      <c r="AB29" t="s">
        <v>45</v>
      </c>
      <c r="AC29" s="7" t="s">
        <v>97</v>
      </c>
      <c r="AD29" s="4" t="s">
        <v>64</v>
      </c>
      <c r="AE29" t="s">
        <v>94</v>
      </c>
      <c r="AJ29">
        <v>41.573</v>
      </c>
      <c r="AK29">
        <v>-73.964600000000004</v>
      </c>
      <c r="AL29">
        <v>3260</v>
      </c>
    </row>
    <row r="30" spans="1:46" x14ac:dyDescent="0.25">
      <c r="A30" t="s">
        <v>867</v>
      </c>
      <c r="B30" s="15">
        <v>23587</v>
      </c>
      <c r="C30" s="15" t="s">
        <v>711</v>
      </c>
      <c r="D30">
        <v>8006</v>
      </c>
      <c r="E30">
        <v>1</v>
      </c>
      <c r="G30">
        <v>2019</v>
      </c>
      <c r="H30" t="s">
        <v>39</v>
      </c>
      <c r="I30">
        <v>315.3</v>
      </c>
      <c r="J30">
        <v>12</v>
      </c>
      <c r="K30">
        <v>63288.38</v>
      </c>
      <c r="M30">
        <v>7.1159999999999997</v>
      </c>
      <c r="N30">
        <v>8.2699999999999996E-2</v>
      </c>
      <c r="O30">
        <v>39.875</v>
      </c>
      <c r="P30">
        <v>41051.794999999998</v>
      </c>
      <c r="Q30">
        <v>681251.70299999998</v>
      </c>
      <c r="R30">
        <v>2</v>
      </c>
      <c r="S30" t="s">
        <v>40</v>
      </c>
      <c r="T30" t="s">
        <v>256</v>
      </c>
      <c r="U30" t="s">
        <v>42</v>
      </c>
      <c r="V30" t="s">
        <v>712</v>
      </c>
      <c r="W30" t="s">
        <v>712</v>
      </c>
      <c r="X30" t="s">
        <v>713</v>
      </c>
      <c r="Y30" t="s">
        <v>714</v>
      </c>
      <c r="Z30" t="s">
        <v>75</v>
      </c>
      <c r="AB30" t="s">
        <v>45</v>
      </c>
      <c r="AC30" s="7" t="s">
        <v>97</v>
      </c>
      <c r="AD30" s="12" t="s">
        <v>94</v>
      </c>
      <c r="AE30" t="s">
        <v>64</v>
      </c>
      <c r="AG30" t="s">
        <v>715</v>
      </c>
      <c r="AH30" t="s">
        <v>716</v>
      </c>
      <c r="AJ30">
        <v>41.571100000000001</v>
      </c>
      <c r="AK30">
        <v>-73.9739</v>
      </c>
      <c r="AL30">
        <v>4171</v>
      </c>
    </row>
    <row r="31" spans="1:46" x14ac:dyDescent="0.25">
      <c r="A31" t="s">
        <v>868</v>
      </c>
      <c r="B31" s="15">
        <v>23588</v>
      </c>
      <c r="C31" s="15" t="s">
        <v>711</v>
      </c>
      <c r="D31">
        <v>8006</v>
      </c>
      <c r="E31">
        <v>2</v>
      </c>
      <c r="G31">
        <v>2019</v>
      </c>
      <c r="H31" t="s">
        <v>39</v>
      </c>
      <c r="I31">
        <v>526.44000000000005</v>
      </c>
      <c r="J31">
        <v>12</v>
      </c>
      <c r="K31">
        <v>91551.48</v>
      </c>
      <c r="M31">
        <v>7.5270000000000001</v>
      </c>
      <c r="N31">
        <v>6.0100000000000001E-2</v>
      </c>
      <c r="O31">
        <v>36.436999999999998</v>
      </c>
      <c r="P31">
        <v>60146.599000000002</v>
      </c>
      <c r="Q31">
        <v>1002123.148</v>
      </c>
      <c r="R31">
        <v>2</v>
      </c>
      <c r="S31" t="s">
        <v>40</v>
      </c>
      <c r="T31" t="s">
        <v>256</v>
      </c>
      <c r="U31" t="s">
        <v>42</v>
      </c>
      <c r="V31" t="s">
        <v>712</v>
      </c>
      <c r="W31" t="s">
        <v>712</v>
      </c>
      <c r="X31" t="s">
        <v>717</v>
      </c>
      <c r="Y31" t="s">
        <v>718</v>
      </c>
      <c r="Z31" t="s">
        <v>75</v>
      </c>
      <c r="AB31" t="s">
        <v>45</v>
      </c>
      <c r="AC31" s="7" t="s">
        <v>97</v>
      </c>
      <c r="AD31" s="12" t="s">
        <v>94</v>
      </c>
      <c r="AE31" t="s">
        <v>64</v>
      </c>
      <c r="AG31" t="s">
        <v>715</v>
      </c>
      <c r="AH31" t="s">
        <v>716</v>
      </c>
      <c r="AJ31">
        <v>41.571100000000001</v>
      </c>
      <c r="AK31">
        <v>-73.9739</v>
      </c>
      <c r="AL31">
        <v>3900</v>
      </c>
    </row>
    <row r="32" spans="1:46" x14ac:dyDescent="0.25">
      <c r="A32" t="s">
        <v>724</v>
      </c>
      <c r="B32" s="15">
        <v>23589</v>
      </c>
      <c r="C32" t="s">
        <v>669</v>
      </c>
      <c r="D32">
        <v>2480</v>
      </c>
      <c r="E32">
        <v>2</v>
      </c>
      <c r="G32">
        <v>2019</v>
      </c>
      <c r="H32" t="s">
        <v>39</v>
      </c>
      <c r="I32">
        <v>44.92</v>
      </c>
      <c r="J32">
        <v>12</v>
      </c>
      <c r="K32">
        <v>1316.2</v>
      </c>
      <c r="M32">
        <v>5.0000000000000001E-3</v>
      </c>
      <c r="N32">
        <v>7.3800000000000004E-2</v>
      </c>
      <c r="O32">
        <v>1.0029999999999999</v>
      </c>
      <c r="P32">
        <v>1065.7249999999999</v>
      </c>
      <c r="Q32">
        <v>17982.235000000001</v>
      </c>
      <c r="R32">
        <v>2</v>
      </c>
      <c r="S32" t="s">
        <v>40</v>
      </c>
      <c r="T32" t="s">
        <v>256</v>
      </c>
      <c r="U32" t="s">
        <v>42</v>
      </c>
      <c r="V32" t="s">
        <v>670</v>
      </c>
      <c r="W32" t="s">
        <v>670</v>
      </c>
      <c r="X32" t="s">
        <v>673</v>
      </c>
      <c r="Y32" t="s">
        <v>674</v>
      </c>
      <c r="Z32" t="s">
        <v>75</v>
      </c>
      <c r="AB32" t="s">
        <v>45</v>
      </c>
      <c r="AC32" s="7" t="s">
        <v>97</v>
      </c>
      <c r="AD32" s="4" t="s">
        <v>64</v>
      </c>
      <c r="AE32" t="s">
        <v>94</v>
      </c>
      <c r="AJ32">
        <v>41.573</v>
      </c>
      <c r="AK32">
        <v>-73.964600000000004</v>
      </c>
      <c r="AL32">
        <v>2419</v>
      </c>
    </row>
    <row r="33" spans="1:38" x14ac:dyDescent="0.25">
      <c r="A33" t="s">
        <v>725</v>
      </c>
      <c r="B33" s="15">
        <v>23590</v>
      </c>
      <c r="C33" t="s">
        <v>669</v>
      </c>
      <c r="D33">
        <v>2480</v>
      </c>
      <c r="E33">
        <v>3</v>
      </c>
      <c r="G33">
        <v>2019</v>
      </c>
      <c r="H33" t="s">
        <v>39</v>
      </c>
      <c r="I33">
        <v>48.36</v>
      </c>
      <c r="J33">
        <v>12</v>
      </c>
      <c r="K33">
        <v>2958.42</v>
      </c>
      <c r="M33">
        <v>0.01</v>
      </c>
      <c r="N33">
        <v>6.3100000000000003E-2</v>
      </c>
      <c r="O33">
        <v>1.45</v>
      </c>
      <c r="P33">
        <v>1910.1949999999999</v>
      </c>
      <c r="Q33">
        <v>32221.203000000001</v>
      </c>
      <c r="R33">
        <v>2</v>
      </c>
      <c r="S33" t="s">
        <v>40</v>
      </c>
      <c r="T33" t="s">
        <v>256</v>
      </c>
      <c r="U33" t="s">
        <v>42</v>
      </c>
      <c r="V33" t="s">
        <v>670</v>
      </c>
      <c r="W33" t="s">
        <v>670</v>
      </c>
      <c r="X33" t="s">
        <v>702</v>
      </c>
      <c r="Y33" t="s">
        <v>703</v>
      </c>
      <c r="Z33" t="s">
        <v>75</v>
      </c>
      <c r="AA33" t="s">
        <v>704</v>
      </c>
      <c r="AB33" t="s">
        <v>45</v>
      </c>
      <c r="AC33" s="7" t="s">
        <v>97</v>
      </c>
      <c r="AD33" s="4" t="s">
        <v>64</v>
      </c>
      <c r="AG33" t="s">
        <v>650</v>
      </c>
      <c r="AH33" t="s">
        <v>586</v>
      </c>
      <c r="AJ33">
        <v>41.573</v>
      </c>
      <c r="AK33">
        <v>-73.964600000000004</v>
      </c>
      <c r="AL33">
        <v>2075</v>
      </c>
    </row>
    <row r="34" spans="1:38" x14ac:dyDescent="0.25">
      <c r="A34" t="s">
        <v>726</v>
      </c>
      <c r="B34" s="15">
        <v>23591</v>
      </c>
      <c r="C34" t="s">
        <v>669</v>
      </c>
      <c r="D34">
        <v>2480</v>
      </c>
      <c r="E34">
        <v>4</v>
      </c>
      <c r="G34">
        <v>2019</v>
      </c>
      <c r="H34" t="s">
        <v>39</v>
      </c>
      <c r="I34">
        <v>49.23</v>
      </c>
      <c r="J34">
        <v>12</v>
      </c>
      <c r="K34">
        <v>3956.8</v>
      </c>
      <c r="M34">
        <v>1.2E-2</v>
      </c>
      <c r="N34">
        <v>6.3299999999999995E-2</v>
      </c>
      <c r="O34">
        <v>1.9550000000000001</v>
      </c>
      <c r="P34">
        <v>2265.7939999999999</v>
      </c>
      <c r="Q34">
        <v>38219.042000000001</v>
      </c>
      <c r="R34">
        <v>2</v>
      </c>
      <c r="S34" t="s">
        <v>40</v>
      </c>
      <c r="T34" t="s">
        <v>256</v>
      </c>
      <c r="U34" t="s">
        <v>42</v>
      </c>
      <c r="V34" t="s">
        <v>670</v>
      </c>
      <c r="W34" t="s">
        <v>670</v>
      </c>
      <c r="X34" t="s">
        <v>705</v>
      </c>
      <c r="Y34" t="s">
        <v>706</v>
      </c>
      <c r="Z34" t="s">
        <v>75</v>
      </c>
      <c r="AA34" t="s">
        <v>704</v>
      </c>
      <c r="AB34" t="s">
        <v>45</v>
      </c>
      <c r="AC34" s="7" t="s">
        <v>97</v>
      </c>
      <c r="AD34" s="4" t="s">
        <v>64</v>
      </c>
      <c r="AG34" t="s">
        <v>650</v>
      </c>
      <c r="AH34" t="s">
        <v>586</v>
      </c>
      <c r="AJ34">
        <v>41.573</v>
      </c>
      <c r="AK34">
        <v>-73.964600000000004</v>
      </c>
      <c r="AL34">
        <v>2100</v>
      </c>
    </row>
    <row r="35" spans="1:38" x14ac:dyDescent="0.25">
      <c r="A35" t="s">
        <v>771</v>
      </c>
      <c r="B35" s="15">
        <v>23595</v>
      </c>
      <c r="C35" t="s">
        <v>603</v>
      </c>
      <c r="D35">
        <v>2625</v>
      </c>
      <c r="E35">
        <v>2</v>
      </c>
      <c r="G35">
        <v>2019</v>
      </c>
      <c r="H35" t="s">
        <v>39</v>
      </c>
      <c r="I35">
        <v>598.28</v>
      </c>
      <c r="J35">
        <v>12</v>
      </c>
      <c r="K35">
        <v>154316.12</v>
      </c>
      <c r="M35">
        <v>4.827</v>
      </c>
      <c r="N35">
        <v>8.0600000000000005E-2</v>
      </c>
      <c r="O35">
        <v>92.736000000000004</v>
      </c>
      <c r="P35">
        <v>102291.352</v>
      </c>
      <c r="Q35">
        <v>1725556.406</v>
      </c>
      <c r="R35">
        <v>2</v>
      </c>
      <c r="T35" t="s">
        <v>487</v>
      </c>
      <c r="U35" t="s">
        <v>42</v>
      </c>
      <c r="V35" t="s">
        <v>604</v>
      </c>
      <c r="W35" t="s">
        <v>604</v>
      </c>
      <c r="X35" t="s">
        <v>605</v>
      </c>
      <c r="Y35" t="s">
        <v>606</v>
      </c>
      <c r="Z35" t="s">
        <v>75</v>
      </c>
      <c r="AB35" t="s">
        <v>45</v>
      </c>
      <c r="AC35" s="6" t="s">
        <v>80</v>
      </c>
      <c r="AD35" s="4" t="s">
        <v>64</v>
      </c>
      <c r="AE35" t="s">
        <v>94</v>
      </c>
      <c r="AG35" t="s">
        <v>607</v>
      </c>
      <c r="AJ35">
        <v>41.2044</v>
      </c>
      <c r="AK35">
        <v>-73.968900000000005</v>
      </c>
      <c r="AL35">
        <v>3717</v>
      </c>
    </row>
    <row r="36" spans="1:38" x14ac:dyDescent="0.25">
      <c r="A36" t="s">
        <v>779</v>
      </c>
      <c r="B36" s="15">
        <v>23601</v>
      </c>
      <c r="C36" s="2" t="s">
        <v>397</v>
      </c>
      <c r="D36" s="2">
        <v>7146</v>
      </c>
      <c r="E36" s="2" t="s">
        <v>403</v>
      </c>
      <c r="G36">
        <v>2019</v>
      </c>
      <c r="H36" t="s">
        <v>39</v>
      </c>
      <c r="I36">
        <v>82.25</v>
      </c>
      <c r="J36">
        <v>12</v>
      </c>
      <c r="K36">
        <v>4664.75</v>
      </c>
      <c r="M36">
        <v>3.2000000000000001E-2</v>
      </c>
      <c r="N36">
        <v>0.24679999999999999</v>
      </c>
      <c r="O36">
        <v>7.3120000000000003</v>
      </c>
      <c r="P36">
        <v>5097.95</v>
      </c>
      <c r="Q36">
        <v>62828.15</v>
      </c>
      <c r="R36">
        <v>2</v>
      </c>
      <c r="T36" t="s">
        <v>125</v>
      </c>
      <c r="U36" t="s">
        <v>42</v>
      </c>
      <c r="V36" t="s">
        <v>335</v>
      </c>
      <c r="W36" t="s">
        <v>335</v>
      </c>
      <c r="X36" t="s">
        <v>361</v>
      </c>
      <c r="Y36" t="s">
        <v>362</v>
      </c>
      <c r="AB36" t="s">
        <v>45</v>
      </c>
      <c r="AC36" s="5" t="s">
        <v>67</v>
      </c>
      <c r="AD36" s="10" t="s">
        <v>65</v>
      </c>
      <c r="AG36" t="s">
        <v>399</v>
      </c>
      <c r="AJ36">
        <v>40.956899999999997</v>
      </c>
      <c r="AK36">
        <v>-72.877399999999994</v>
      </c>
      <c r="AL36">
        <v>1164</v>
      </c>
    </row>
    <row r="37" spans="1:38" x14ac:dyDescent="0.25">
      <c r="A37" t="s">
        <v>768</v>
      </c>
      <c r="B37" s="15">
        <v>23606</v>
      </c>
      <c r="C37" t="s">
        <v>621</v>
      </c>
      <c r="D37">
        <v>2594</v>
      </c>
      <c r="E37">
        <v>5</v>
      </c>
      <c r="G37">
        <v>2019</v>
      </c>
      <c r="H37" t="s">
        <v>39</v>
      </c>
      <c r="I37">
        <v>95.31</v>
      </c>
      <c r="J37">
        <v>12</v>
      </c>
      <c r="K37">
        <v>15393.62</v>
      </c>
      <c r="M37">
        <v>37.478000000000002</v>
      </c>
      <c r="N37">
        <v>0.1014</v>
      </c>
      <c r="O37">
        <v>19.209</v>
      </c>
      <c r="P37">
        <v>14225.475</v>
      </c>
      <c r="Q37">
        <v>176872.42800000001</v>
      </c>
      <c r="R37">
        <v>2</v>
      </c>
      <c r="S37" t="s">
        <v>40</v>
      </c>
      <c r="T37" t="s">
        <v>178</v>
      </c>
      <c r="U37" t="s">
        <v>42</v>
      </c>
      <c r="V37" t="s">
        <v>622</v>
      </c>
      <c r="W37" t="s">
        <v>622</v>
      </c>
      <c r="X37" t="s">
        <v>623</v>
      </c>
      <c r="Y37" t="s">
        <v>624</v>
      </c>
      <c r="Z37" t="s">
        <v>75</v>
      </c>
      <c r="AB37" t="s">
        <v>45</v>
      </c>
      <c r="AC37" s="6" t="s">
        <v>80</v>
      </c>
      <c r="AD37" s="12" t="s">
        <v>94</v>
      </c>
      <c r="AE37" t="s">
        <v>64</v>
      </c>
      <c r="AG37" t="s">
        <v>607</v>
      </c>
      <c r="AJ37">
        <v>43.46</v>
      </c>
      <c r="AK37">
        <v>-76.53</v>
      </c>
      <c r="AL37">
        <v>9422</v>
      </c>
    </row>
    <row r="38" spans="1:38" x14ac:dyDescent="0.25">
      <c r="A38" t="s">
        <v>769</v>
      </c>
      <c r="B38" s="15">
        <v>23613</v>
      </c>
      <c r="C38" t="s">
        <v>621</v>
      </c>
      <c r="D38">
        <v>2594</v>
      </c>
      <c r="E38">
        <v>6</v>
      </c>
      <c r="G38">
        <v>2019</v>
      </c>
      <c r="H38" t="s">
        <v>39</v>
      </c>
      <c r="I38">
        <v>240.07</v>
      </c>
      <c r="J38">
        <v>12</v>
      </c>
      <c r="K38">
        <v>23599.599999999999</v>
      </c>
      <c r="M38">
        <v>57.521000000000001</v>
      </c>
      <c r="N38">
        <v>6.3100000000000003E-2</v>
      </c>
      <c r="O38">
        <v>24.625</v>
      </c>
      <c r="P38">
        <v>22406.657999999999</v>
      </c>
      <c r="Q38">
        <v>288343.47600000002</v>
      </c>
      <c r="R38">
        <v>2</v>
      </c>
      <c r="S38" t="s">
        <v>40</v>
      </c>
      <c r="T38" t="s">
        <v>178</v>
      </c>
      <c r="U38" t="s">
        <v>42</v>
      </c>
      <c r="V38" t="s">
        <v>622</v>
      </c>
      <c r="W38" t="s">
        <v>622</v>
      </c>
      <c r="X38" t="s">
        <v>625</v>
      </c>
      <c r="Y38" t="s">
        <v>626</v>
      </c>
      <c r="Z38" t="s">
        <v>75</v>
      </c>
      <c r="AB38" t="s">
        <v>45</v>
      </c>
      <c r="AC38" s="6" t="s">
        <v>80</v>
      </c>
      <c r="AD38" s="12" t="s">
        <v>94</v>
      </c>
      <c r="AE38" t="s">
        <v>64</v>
      </c>
      <c r="AJ38">
        <v>43.46</v>
      </c>
      <c r="AK38">
        <v>-76.53</v>
      </c>
      <c r="AL38">
        <v>9491</v>
      </c>
    </row>
    <row r="39" spans="1:38" x14ac:dyDescent="0.25">
      <c r="A39" t="s">
        <v>761</v>
      </c>
      <c r="B39" s="15">
        <v>23616</v>
      </c>
      <c r="C39" t="s">
        <v>495</v>
      </c>
      <c r="D39">
        <v>2517</v>
      </c>
      <c r="E39">
        <v>4</v>
      </c>
      <c r="G39">
        <v>2019</v>
      </c>
      <c r="H39" t="s">
        <v>39</v>
      </c>
      <c r="I39">
        <v>2282.25</v>
      </c>
      <c r="J39">
        <v>12</v>
      </c>
      <c r="K39">
        <v>180124.5</v>
      </c>
      <c r="M39">
        <v>29.568000000000001</v>
      </c>
      <c r="N39">
        <v>4.58E-2</v>
      </c>
      <c r="O39">
        <v>54.898000000000003</v>
      </c>
      <c r="P39">
        <v>125392.425</v>
      </c>
      <c r="Q39">
        <v>2068296.875</v>
      </c>
      <c r="R39">
        <v>2</v>
      </c>
      <c r="T39" t="s">
        <v>125</v>
      </c>
      <c r="U39" t="s">
        <v>42</v>
      </c>
      <c r="V39" t="s">
        <v>335</v>
      </c>
      <c r="W39" t="s">
        <v>335</v>
      </c>
      <c r="X39" t="s">
        <v>687</v>
      </c>
      <c r="Y39" t="s">
        <v>688</v>
      </c>
      <c r="Z39" t="s">
        <v>632</v>
      </c>
      <c r="AB39" t="s">
        <v>45</v>
      </c>
      <c r="AC39" s="7" t="s">
        <v>97</v>
      </c>
      <c r="AD39" s="4" t="s">
        <v>64</v>
      </c>
      <c r="AE39" t="s">
        <v>94</v>
      </c>
      <c r="AG39" t="s">
        <v>680</v>
      </c>
      <c r="AH39" t="s">
        <v>586</v>
      </c>
      <c r="AJ39">
        <v>40.950299999999999</v>
      </c>
      <c r="AK39">
        <v>-73.078599999999994</v>
      </c>
      <c r="AL39">
        <v>2300</v>
      </c>
    </row>
    <row r="40" spans="1:38" x14ac:dyDescent="0.25">
      <c r="A40" t="s">
        <v>772</v>
      </c>
      <c r="B40" s="15">
        <v>23639</v>
      </c>
      <c r="C40" t="s">
        <v>486</v>
      </c>
      <c r="D40">
        <v>2628</v>
      </c>
      <c r="E40">
        <v>1</v>
      </c>
      <c r="G40">
        <v>2019</v>
      </c>
      <c r="H40" t="s">
        <v>39</v>
      </c>
      <c r="I40">
        <v>12.48</v>
      </c>
      <c r="J40">
        <v>12</v>
      </c>
      <c r="K40">
        <v>298.56</v>
      </c>
      <c r="M40">
        <v>2E-3</v>
      </c>
      <c r="N40">
        <v>0.30830000000000002</v>
      </c>
      <c r="O40">
        <v>1.21</v>
      </c>
      <c r="P40">
        <v>326.37299999999999</v>
      </c>
      <c r="Q40">
        <v>5493.2659999999996</v>
      </c>
      <c r="R40">
        <v>2</v>
      </c>
      <c r="S40" t="s">
        <v>40</v>
      </c>
      <c r="T40" t="s">
        <v>487</v>
      </c>
      <c r="U40" t="s">
        <v>42</v>
      </c>
      <c r="V40" t="s">
        <v>488</v>
      </c>
      <c r="W40" t="s">
        <v>488</v>
      </c>
      <c r="X40" t="s">
        <v>489</v>
      </c>
      <c r="Y40" t="s">
        <v>490</v>
      </c>
      <c r="AB40" t="s">
        <v>45</v>
      </c>
      <c r="AC40" s="5" t="s">
        <v>67</v>
      </c>
      <c r="AD40" s="4" t="s">
        <v>64</v>
      </c>
      <c r="AE40" t="s">
        <v>65</v>
      </c>
      <c r="AJ40">
        <v>41.126899999999999</v>
      </c>
      <c r="AK40">
        <v>-74.165300000000002</v>
      </c>
      <c r="AL40">
        <v>430</v>
      </c>
    </row>
    <row r="41" spans="1:38" x14ac:dyDescent="0.25">
      <c r="A41" t="s">
        <v>773</v>
      </c>
      <c r="B41" s="15">
        <v>23640</v>
      </c>
      <c r="C41" t="s">
        <v>525</v>
      </c>
      <c r="D41">
        <v>2632</v>
      </c>
      <c r="E41">
        <v>1</v>
      </c>
      <c r="G41">
        <v>2019</v>
      </c>
      <c r="H41" t="s">
        <v>39</v>
      </c>
      <c r="I41">
        <v>39.29</v>
      </c>
      <c r="J41">
        <v>12</v>
      </c>
      <c r="K41">
        <v>1050.05</v>
      </c>
      <c r="M41">
        <v>6.0000000000000001E-3</v>
      </c>
      <c r="N41">
        <v>0.50280000000000002</v>
      </c>
      <c r="O41">
        <v>5.54</v>
      </c>
      <c r="P41">
        <v>1162.6659999999999</v>
      </c>
      <c r="Q41">
        <v>19563.077000000001</v>
      </c>
      <c r="R41">
        <v>2</v>
      </c>
      <c r="S41" t="s">
        <v>40</v>
      </c>
      <c r="T41" t="s">
        <v>256</v>
      </c>
      <c r="U41" t="s">
        <v>42</v>
      </c>
      <c r="V41" t="s">
        <v>488</v>
      </c>
      <c r="W41" t="s">
        <v>488</v>
      </c>
      <c r="X41" t="s">
        <v>526</v>
      </c>
      <c r="Y41" t="s">
        <v>527</v>
      </c>
      <c r="AB41" t="s">
        <v>45</v>
      </c>
      <c r="AC41" s="5" t="s">
        <v>67</v>
      </c>
      <c r="AD41" s="4" t="s">
        <v>64</v>
      </c>
      <c r="AE41" t="s">
        <v>65</v>
      </c>
      <c r="AJ41">
        <v>41.427799999999998</v>
      </c>
      <c r="AK41">
        <v>-74.418599999999998</v>
      </c>
      <c r="AL41">
        <v>524</v>
      </c>
    </row>
    <row r="42" spans="1:38" x14ac:dyDescent="0.25">
      <c r="A42" t="s">
        <v>759</v>
      </c>
      <c r="B42" s="15">
        <v>23650</v>
      </c>
      <c r="C42" t="s">
        <v>677</v>
      </c>
      <c r="D42">
        <v>2516</v>
      </c>
      <c r="E42">
        <v>4</v>
      </c>
      <c r="G42">
        <v>2019</v>
      </c>
      <c r="H42" t="s">
        <v>39</v>
      </c>
      <c r="I42">
        <v>3220.75</v>
      </c>
      <c r="J42">
        <v>12</v>
      </c>
      <c r="K42">
        <v>672960</v>
      </c>
      <c r="M42">
        <v>26.843</v>
      </c>
      <c r="N42">
        <v>4.2000000000000003E-2</v>
      </c>
      <c r="O42">
        <v>172.37</v>
      </c>
      <c r="P42">
        <v>413683.6</v>
      </c>
      <c r="Q42">
        <v>6927217.75</v>
      </c>
      <c r="R42">
        <v>2</v>
      </c>
      <c r="T42" t="s">
        <v>125</v>
      </c>
      <c r="U42" t="s">
        <v>42</v>
      </c>
      <c r="V42" t="s">
        <v>335</v>
      </c>
      <c r="W42" t="s">
        <v>335</v>
      </c>
      <c r="X42" t="s">
        <v>683</v>
      </c>
      <c r="Y42" t="s">
        <v>684</v>
      </c>
      <c r="Z42" t="s">
        <v>75</v>
      </c>
      <c r="AB42" t="s">
        <v>45</v>
      </c>
      <c r="AC42" s="7" t="s">
        <v>97</v>
      </c>
      <c r="AD42" s="4" t="s">
        <v>64</v>
      </c>
      <c r="AE42" t="s">
        <v>94</v>
      </c>
      <c r="AG42" t="s">
        <v>680</v>
      </c>
      <c r="AH42" t="s">
        <v>586</v>
      </c>
      <c r="AJ42">
        <v>40.923099999999998</v>
      </c>
      <c r="AK42">
        <v>-73.341700000000003</v>
      </c>
      <c r="AL42">
        <v>4094</v>
      </c>
    </row>
    <row r="43" spans="1:38" x14ac:dyDescent="0.25">
      <c r="A43" t="s">
        <v>730</v>
      </c>
      <c r="B43" s="15">
        <v>23660</v>
      </c>
      <c r="C43" t="s">
        <v>290</v>
      </c>
      <c r="D43">
        <v>2493</v>
      </c>
      <c r="E43">
        <v>60</v>
      </c>
      <c r="G43">
        <v>2019</v>
      </c>
      <c r="H43" t="s">
        <v>39</v>
      </c>
      <c r="I43">
        <v>6258.75</v>
      </c>
      <c r="J43">
        <v>12</v>
      </c>
      <c r="K43">
        <v>0</v>
      </c>
      <c r="L43">
        <v>5156454.25</v>
      </c>
      <c r="M43">
        <v>17.757000000000001</v>
      </c>
      <c r="N43">
        <v>0.125</v>
      </c>
      <c r="O43">
        <v>437.44</v>
      </c>
      <c r="P43">
        <v>397614.97499999998</v>
      </c>
      <c r="Q43">
        <v>6652228</v>
      </c>
      <c r="R43">
        <v>2</v>
      </c>
      <c r="T43" t="s">
        <v>291</v>
      </c>
      <c r="U43" t="s">
        <v>102</v>
      </c>
      <c r="V43" t="s">
        <v>292</v>
      </c>
      <c r="W43" t="s">
        <v>292</v>
      </c>
      <c r="X43" t="s">
        <v>608</v>
      </c>
      <c r="Y43" t="s">
        <v>609</v>
      </c>
      <c r="Z43" t="s">
        <v>75</v>
      </c>
      <c r="AB43" t="s">
        <v>45</v>
      </c>
      <c r="AC43" s="6" t="s">
        <v>80</v>
      </c>
      <c r="AD43" s="4" t="s">
        <v>64</v>
      </c>
      <c r="AE43" t="s">
        <v>94</v>
      </c>
      <c r="AJ43">
        <v>40.728099999999998</v>
      </c>
      <c r="AK43">
        <v>-73.974199999999996</v>
      </c>
      <c r="AL43">
        <v>7600</v>
      </c>
    </row>
    <row r="44" spans="1:38" x14ac:dyDescent="0.25">
      <c r="A44" t="s">
        <v>848</v>
      </c>
      <c r="B44" s="15">
        <v>23668</v>
      </c>
      <c r="C44" t="s">
        <v>88</v>
      </c>
      <c r="D44">
        <v>55405</v>
      </c>
      <c r="E44">
        <v>1</v>
      </c>
      <c r="G44">
        <v>2019</v>
      </c>
      <c r="H44" t="s">
        <v>39</v>
      </c>
      <c r="I44">
        <v>3854.4</v>
      </c>
      <c r="J44">
        <v>12</v>
      </c>
      <c r="K44">
        <v>1175512.28</v>
      </c>
      <c r="M44">
        <v>2.4279999999999999</v>
      </c>
      <c r="N44">
        <v>1.0200000000000001E-2</v>
      </c>
      <c r="O44">
        <v>30.652000000000001</v>
      </c>
      <c r="P44">
        <v>480939.25599999999</v>
      </c>
      <c r="Q44">
        <v>8092731.9390000002</v>
      </c>
      <c r="R44">
        <v>2</v>
      </c>
      <c r="T44" t="s">
        <v>89</v>
      </c>
      <c r="U44" t="s">
        <v>42</v>
      </c>
      <c r="V44" t="s">
        <v>90</v>
      </c>
      <c r="W44" t="s">
        <v>91</v>
      </c>
      <c r="X44" t="s">
        <v>92</v>
      </c>
      <c r="Y44" t="s">
        <v>93</v>
      </c>
      <c r="Z44" t="s">
        <v>75</v>
      </c>
      <c r="AB44" t="s">
        <v>45</v>
      </c>
      <c r="AC44" s="9" t="s">
        <v>63</v>
      </c>
      <c r="AD44" s="4" t="s">
        <v>64</v>
      </c>
      <c r="AE44" t="s">
        <v>65</v>
      </c>
      <c r="AG44" t="s">
        <v>76</v>
      </c>
      <c r="AJ44">
        <v>42.272799999999997</v>
      </c>
      <c r="AK44">
        <v>-73.849199999999996</v>
      </c>
      <c r="AL44">
        <v>3165</v>
      </c>
    </row>
    <row r="45" spans="1:38" x14ac:dyDescent="0.25">
      <c r="A45" t="s">
        <v>849</v>
      </c>
      <c r="B45" s="15">
        <v>23670</v>
      </c>
      <c r="C45" t="s">
        <v>88</v>
      </c>
      <c r="D45">
        <v>55405</v>
      </c>
      <c r="E45">
        <v>2</v>
      </c>
      <c r="G45">
        <v>2019</v>
      </c>
      <c r="H45" t="s">
        <v>39</v>
      </c>
      <c r="I45">
        <v>2042.53</v>
      </c>
      <c r="J45">
        <v>12</v>
      </c>
      <c r="K45">
        <v>594985.43000000005</v>
      </c>
      <c r="M45">
        <v>1.25</v>
      </c>
      <c r="N45">
        <v>1.52E-2</v>
      </c>
      <c r="O45">
        <v>19.983000000000001</v>
      </c>
      <c r="P45">
        <v>247565.03400000001</v>
      </c>
      <c r="Q45">
        <v>4165772.2609999999</v>
      </c>
      <c r="R45">
        <v>2</v>
      </c>
      <c r="T45" t="s">
        <v>89</v>
      </c>
      <c r="U45" t="s">
        <v>42</v>
      </c>
      <c r="V45" t="s">
        <v>90</v>
      </c>
      <c r="W45" t="s">
        <v>91</v>
      </c>
      <c r="X45" t="s">
        <v>95</v>
      </c>
      <c r="Y45" t="s">
        <v>96</v>
      </c>
      <c r="Z45" t="s">
        <v>75</v>
      </c>
      <c r="AB45" t="s">
        <v>45</v>
      </c>
      <c r="AC45" s="9" t="s">
        <v>63</v>
      </c>
      <c r="AD45" s="4" t="s">
        <v>64</v>
      </c>
      <c r="AE45" t="s">
        <v>65</v>
      </c>
      <c r="AG45" t="s">
        <v>76</v>
      </c>
      <c r="AJ45">
        <v>42.272799999999997</v>
      </c>
      <c r="AK45">
        <v>-73.849199999999996</v>
      </c>
      <c r="AL45">
        <v>3165</v>
      </c>
    </row>
    <row r="46" spans="1:38" x14ac:dyDescent="0.25">
      <c r="A46" t="s">
        <v>850</v>
      </c>
      <c r="B46" s="15">
        <v>23677</v>
      </c>
      <c r="C46" t="s">
        <v>88</v>
      </c>
      <c r="D46">
        <v>55405</v>
      </c>
      <c r="E46">
        <v>3</v>
      </c>
      <c r="G46">
        <v>2019</v>
      </c>
      <c r="H46" t="s">
        <v>39</v>
      </c>
      <c r="I46">
        <v>3933.51</v>
      </c>
      <c r="J46">
        <v>12</v>
      </c>
      <c r="K46">
        <v>1218293.56</v>
      </c>
      <c r="M46">
        <v>2.6110000000000002</v>
      </c>
      <c r="N46">
        <v>1.1900000000000001E-2</v>
      </c>
      <c r="O46">
        <v>37.317</v>
      </c>
      <c r="P46">
        <v>517119.51199999999</v>
      </c>
      <c r="Q46">
        <v>8701527.5590000004</v>
      </c>
      <c r="R46">
        <v>2</v>
      </c>
      <c r="T46" t="s">
        <v>89</v>
      </c>
      <c r="U46" t="s">
        <v>42</v>
      </c>
      <c r="V46" t="s">
        <v>90</v>
      </c>
      <c r="W46" t="s">
        <v>91</v>
      </c>
      <c r="X46" t="s">
        <v>98</v>
      </c>
      <c r="Y46" t="s">
        <v>99</v>
      </c>
      <c r="Z46" t="s">
        <v>75</v>
      </c>
      <c r="AB46" t="s">
        <v>45</v>
      </c>
      <c r="AC46" s="9" t="s">
        <v>63</v>
      </c>
      <c r="AD46" s="4" t="s">
        <v>64</v>
      </c>
      <c r="AE46" t="s">
        <v>65</v>
      </c>
      <c r="AG46" t="s">
        <v>76</v>
      </c>
      <c r="AJ46">
        <v>42.272799999999997</v>
      </c>
      <c r="AK46">
        <v>-73.849199999999996</v>
      </c>
      <c r="AL46">
        <v>554</v>
      </c>
    </row>
    <row r="47" spans="1:38" x14ac:dyDescent="0.25">
      <c r="A47" t="s">
        <v>754</v>
      </c>
      <c r="B47" s="15">
        <v>23688</v>
      </c>
      <c r="C47" t="s">
        <v>332</v>
      </c>
      <c r="D47">
        <v>2514</v>
      </c>
      <c r="E47" t="s">
        <v>333</v>
      </c>
      <c r="F47" t="s">
        <v>334</v>
      </c>
      <c r="G47">
        <v>2019</v>
      </c>
      <c r="H47" t="s">
        <v>39</v>
      </c>
      <c r="I47">
        <v>19</v>
      </c>
      <c r="J47">
        <v>12</v>
      </c>
      <c r="K47">
        <v>601</v>
      </c>
      <c r="M47">
        <v>5.0000000000000001E-3</v>
      </c>
      <c r="N47">
        <v>0.57699999999999996</v>
      </c>
      <c r="O47">
        <v>2.4550000000000001</v>
      </c>
      <c r="P47">
        <v>689.3</v>
      </c>
      <c r="Q47">
        <v>8509</v>
      </c>
      <c r="R47">
        <v>2</v>
      </c>
      <c r="T47" t="s">
        <v>215</v>
      </c>
      <c r="U47" t="s">
        <v>42</v>
      </c>
      <c r="V47" t="s">
        <v>335</v>
      </c>
      <c r="W47" t="s">
        <v>335</v>
      </c>
      <c r="X47" t="s">
        <v>336</v>
      </c>
      <c r="Y47" t="s">
        <v>337</v>
      </c>
      <c r="AB47" t="s">
        <v>45</v>
      </c>
      <c r="AC47" s="5" t="s">
        <v>67</v>
      </c>
      <c r="AD47" s="10" t="s">
        <v>65</v>
      </c>
      <c r="AJ47">
        <v>40.826900000000002</v>
      </c>
      <c r="AK47">
        <v>-73.647900000000007</v>
      </c>
      <c r="AL47">
        <v>461</v>
      </c>
    </row>
    <row r="48" spans="1:38" x14ac:dyDescent="0.25">
      <c r="A48" t="s">
        <v>755</v>
      </c>
      <c r="B48" s="15">
        <v>23689</v>
      </c>
      <c r="C48" t="s">
        <v>332</v>
      </c>
      <c r="D48">
        <v>2514</v>
      </c>
      <c r="E48" t="s">
        <v>338</v>
      </c>
      <c r="F48" t="s">
        <v>334</v>
      </c>
      <c r="G48">
        <v>2019</v>
      </c>
      <c r="H48" t="s">
        <v>39</v>
      </c>
      <c r="I48">
        <v>14</v>
      </c>
      <c r="J48">
        <v>12</v>
      </c>
      <c r="K48">
        <v>421</v>
      </c>
      <c r="M48">
        <v>3.0000000000000001E-3</v>
      </c>
      <c r="N48">
        <v>0.57699999999999996</v>
      </c>
      <c r="O48">
        <v>1.76</v>
      </c>
      <c r="P48">
        <v>494</v>
      </c>
      <c r="Q48">
        <v>6100</v>
      </c>
      <c r="R48">
        <v>2</v>
      </c>
      <c r="T48" t="s">
        <v>215</v>
      </c>
      <c r="U48" t="s">
        <v>42</v>
      </c>
      <c r="V48" t="s">
        <v>335</v>
      </c>
      <c r="W48" t="s">
        <v>335</v>
      </c>
      <c r="X48" t="s">
        <v>339</v>
      </c>
      <c r="Y48" t="s">
        <v>340</v>
      </c>
      <c r="AB48" t="s">
        <v>45</v>
      </c>
      <c r="AC48" s="5" t="s">
        <v>67</v>
      </c>
      <c r="AD48" s="10" t="s">
        <v>65</v>
      </c>
      <c r="AJ48">
        <v>40.826900000000002</v>
      </c>
      <c r="AK48">
        <v>-73.647900000000007</v>
      </c>
      <c r="AL48">
        <v>461</v>
      </c>
    </row>
    <row r="49" spans="1:38" x14ac:dyDescent="0.25">
      <c r="A49" s="15" t="s">
        <v>792</v>
      </c>
      <c r="B49" s="15">
        <v>23690</v>
      </c>
      <c r="C49" s="2" t="s">
        <v>346</v>
      </c>
      <c r="D49">
        <v>8007</v>
      </c>
      <c r="E49" t="s">
        <v>347</v>
      </c>
      <c r="F49" t="s">
        <v>334</v>
      </c>
      <c r="G49">
        <v>2019</v>
      </c>
      <c r="H49" t="s">
        <v>39</v>
      </c>
      <c r="I49">
        <v>54</v>
      </c>
      <c r="J49">
        <v>12</v>
      </c>
      <c r="K49">
        <v>428</v>
      </c>
      <c r="M49">
        <v>3.0000000000000001E-3</v>
      </c>
      <c r="N49">
        <v>0.42259999999999998</v>
      </c>
      <c r="O49">
        <v>1.33</v>
      </c>
      <c r="P49">
        <v>605.1</v>
      </c>
      <c r="Q49">
        <v>7474.1</v>
      </c>
      <c r="R49">
        <v>2</v>
      </c>
      <c r="T49" t="s">
        <v>125</v>
      </c>
      <c r="U49" t="s">
        <v>42</v>
      </c>
      <c r="V49" t="s">
        <v>335</v>
      </c>
      <c r="W49" t="s">
        <v>335</v>
      </c>
      <c r="X49" t="s">
        <v>348</v>
      </c>
      <c r="Y49" t="s">
        <v>349</v>
      </c>
      <c r="AB49" t="s">
        <v>45</v>
      </c>
      <c r="AC49" s="5" t="s">
        <v>67</v>
      </c>
      <c r="AD49" s="10" t="s">
        <v>65</v>
      </c>
      <c r="AG49" t="s">
        <v>315</v>
      </c>
      <c r="AJ49">
        <v>40.815300000000001</v>
      </c>
      <c r="AK49">
        <v>-73.066400000000002</v>
      </c>
      <c r="AL49">
        <v>662</v>
      </c>
    </row>
    <row r="50" spans="1:38" x14ac:dyDescent="0.25">
      <c r="A50" s="15" t="s">
        <v>793</v>
      </c>
      <c r="B50" s="15">
        <v>23691</v>
      </c>
      <c r="C50" s="2" t="s">
        <v>346</v>
      </c>
      <c r="D50">
        <v>8007</v>
      </c>
      <c r="E50" t="s">
        <v>350</v>
      </c>
      <c r="F50" t="s">
        <v>334</v>
      </c>
      <c r="G50">
        <v>2019</v>
      </c>
      <c r="H50" t="s">
        <v>39</v>
      </c>
      <c r="I50">
        <v>53</v>
      </c>
      <c r="J50">
        <v>12</v>
      </c>
      <c r="K50">
        <v>424</v>
      </c>
      <c r="M50">
        <v>3.0000000000000001E-3</v>
      </c>
      <c r="N50">
        <v>0.45650000000000002</v>
      </c>
      <c r="O50">
        <v>1.452</v>
      </c>
      <c r="P50">
        <v>599.5</v>
      </c>
      <c r="Q50">
        <v>7405</v>
      </c>
      <c r="R50">
        <v>2</v>
      </c>
      <c r="T50" t="s">
        <v>125</v>
      </c>
      <c r="U50" t="s">
        <v>42</v>
      </c>
      <c r="V50" t="s">
        <v>335</v>
      </c>
      <c r="W50" t="s">
        <v>335</v>
      </c>
      <c r="X50" t="s">
        <v>351</v>
      </c>
      <c r="Y50" t="s">
        <v>352</v>
      </c>
      <c r="AB50" t="s">
        <v>45</v>
      </c>
      <c r="AC50" s="5" t="s">
        <v>67</v>
      </c>
      <c r="AD50" s="10" t="s">
        <v>65</v>
      </c>
      <c r="AG50" t="s">
        <v>315</v>
      </c>
      <c r="AJ50">
        <v>40.815300000000001</v>
      </c>
      <c r="AK50">
        <v>-73.066400000000002</v>
      </c>
      <c r="AL50">
        <v>662</v>
      </c>
    </row>
    <row r="51" spans="1:38" x14ac:dyDescent="0.25">
      <c r="A51" s="15" t="s">
        <v>794</v>
      </c>
      <c r="B51" s="15">
        <v>23692</v>
      </c>
      <c r="C51" s="2" t="s">
        <v>346</v>
      </c>
      <c r="D51">
        <v>8007</v>
      </c>
      <c r="E51" t="s">
        <v>353</v>
      </c>
      <c r="F51" t="s">
        <v>334</v>
      </c>
      <c r="G51">
        <v>2019</v>
      </c>
      <c r="H51" t="s">
        <v>39</v>
      </c>
      <c r="I51">
        <v>33</v>
      </c>
      <c r="J51">
        <v>12</v>
      </c>
      <c r="K51">
        <v>230</v>
      </c>
      <c r="M51">
        <v>2E-3</v>
      </c>
      <c r="N51">
        <v>0.57999999999999996</v>
      </c>
      <c r="O51">
        <v>1.044</v>
      </c>
      <c r="P51">
        <v>321.5</v>
      </c>
      <c r="Q51">
        <v>3968.8</v>
      </c>
      <c r="R51">
        <v>2</v>
      </c>
      <c r="T51" t="s">
        <v>125</v>
      </c>
      <c r="U51" t="s">
        <v>42</v>
      </c>
      <c r="V51" t="s">
        <v>335</v>
      </c>
      <c r="W51" t="s">
        <v>335</v>
      </c>
      <c r="X51" t="s">
        <v>336</v>
      </c>
      <c r="Y51" t="s">
        <v>337</v>
      </c>
      <c r="AB51" t="s">
        <v>45</v>
      </c>
      <c r="AC51" s="5" t="s">
        <v>67</v>
      </c>
      <c r="AD51" s="10" t="s">
        <v>65</v>
      </c>
      <c r="AG51" t="s">
        <v>315</v>
      </c>
      <c r="AJ51">
        <v>40.815300000000001</v>
      </c>
      <c r="AK51">
        <v>-73.066400000000002</v>
      </c>
      <c r="AL51">
        <v>416</v>
      </c>
    </row>
    <row r="52" spans="1:38" x14ac:dyDescent="0.25">
      <c r="A52" s="15" t="s">
        <v>795</v>
      </c>
      <c r="B52" s="15">
        <v>23693</v>
      </c>
      <c r="C52" s="2" t="s">
        <v>346</v>
      </c>
      <c r="D52">
        <v>8007</v>
      </c>
      <c r="E52" t="s">
        <v>354</v>
      </c>
      <c r="F52" t="s">
        <v>334</v>
      </c>
      <c r="G52">
        <v>2019</v>
      </c>
      <c r="H52" t="s">
        <v>39</v>
      </c>
      <c r="I52">
        <v>33</v>
      </c>
      <c r="J52">
        <v>12</v>
      </c>
      <c r="K52">
        <v>230</v>
      </c>
      <c r="M52">
        <v>2E-3</v>
      </c>
      <c r="N52">
        <v>0.75409999999999999</v>
      </c>
      <c r="O52">
        <v>1.306</v>
      </c>
      <c r="P52">
        <v>321.5</v>
      </c>
      <c r="Q52">
        <v>3968.8</v>
      </c>
      <c r="R52">
        <v>2</v>
      </c>
      <c r="T52" t="s">
        <v>125</v>
      </c>
      <c r="U52" t="s">
        <v>42</v>
      </c>
      <c r="V52" t="s">
        <v>335</v>
      </c>
      <c r="W52" t="s">
        <v>335</v>
      </c>
      <c r="X52" t="s">
        <v>355</v>
      </c>
      <c r="Y52" t="s">
        <v>356</v>
      </c>
      <c r="AB52" t="s">
        <v>45</v>
      </c>
      <c r="AC52" s="5" t="s">
        <v>67</v>
      </c>
      <c r="AD52" s="10" t="s">
        <v>65</v>
      </c>
      <c r="AG52" t="s">
        <v>315</v>
      </c>
      <c r="AJ52">
        <v>40.815300000000001</v>
      </c>
      <c r="AK52">
        <v>-73.066400000000002</v>
      </c>
      <c r="AL52">
        <v>416</v>
      </c>
    </row>
    <row r="53" spans="1:38" x14ac:dyDescent="0.25">
      <c r="A53" s="15" t="s">
        <v>796</v>
      </c>
      <c r="B53" s="15">
        <v>23694</v>
      </c>
      <c r="C53" s="2" t="s">
        <v>346</v>
      </c>
      <c r="D53">
        <v>8007</v>
      </c>
      <c r="E53" t="s">
        <v>357</v>
      </c>
      <c r="F53" t="s">
        <v>334</v>
      </c>
      <c r="G53">
        <v>2019</v>
      </c>
      <c r="H53" t="s">
        <v>39</v>
      </c>
      <c r="I53">
        <v>80</v>
      </c>
      <c r="J53">
        <v>12</v>
      </c>
      <c r="K53">
        <v>534</v>
      </c>
      <c r="M53">
        <v>4.0000000000000001E-3</v>
      </c>
      <c r="N53">
        <v>0.51480000000000004</v>
      </c>
      <c r="O53">
        <v>2.29</v>
      </c>
      <c r="P53">
        <v>756</v>
      </c>
      <c r="Q53">
        <v>9332.7000000000007</v>
      </c>
      <c r="R53">
        <v>2</v>
      </c>
      <c r="T53" t="s">
        <v>125</v>
      </c>
      <c r="U53" t="s">
        <v>42</v>
      </c>
      <c r="V53" t="s">
        <v>335</v>
      </c>
      <c r="W53" t="s">
        <v>335</v>
      </c>
      <c r="X53" t="s">
        <v>358</v>
      </c>
      <c r="Y53" t="s">
        <v>359</v>
      </c>
      <c r="AB53" t="s">
        <v>45</v>
      </c>
      <c r="AC53" s="5" t="s">
        <v>67</v>
      </c>
      <c r="AD53" s="10" t="s">
        <v>65</v>
      </c>
      <c r="AG53" t="s">
        <v>315</v>
      </c>
      <c r="AJ53">
        <v>40.815300000000001</v>
      </c>
      <c r="AK53">
        <v>-73.066400000000002</v>
      </c>
      <c r="AL53">
        <v>416</v>
      </c>
    </row>
    <row r="54" spans="1:38" x14ac:dyDescent="0.25">
      <c r="A54" s="15" t="s">
        <v>797</v>
      </c>
      <c r="B54" s="15">
        <v>23695</v>
      </c>
      <c r="C54" s="2" t="s">
        <v>346</v>
      </c>
      <c r="D54">
        <v>8007</v>
      </c>
      <c r="E54" t="s">
        <v>360</v>
      </c>
      <c r="F54" t="s">
        <v>334</v>
      </c>
      <c r="G54">
        <v>2019</v>
      </c>
      <c r="H54" t="s">
        <v>39</v>
      </c>
      <c r="I54">
        <v>80</v>
      </c>
      <c r="J54">
        <v>12</v>
      </c>
      <c r="K54">
        <v>534</v>
      </c>
      <c r="M54">
        <v>4.0000000000000001E-3</v>
      </c>
      <c r="N54">
        <v>0.54830000000000001</v>
      </c>
      <c r="O54">
        <v>2.508</v>
      </c>
      <c r="P54">
        <v>756</v>
      </c>
      <c r="Q54">
        <v>9332.7000000000007</v>
      </c>
      <c r="R54">
        <v>2</v>
      </c>
      <c r="T54" t="s">
        <v>125</v>
      </c>
      <c r="U54" t="s">
        <v>42</v>
      </c>
      <c r="V54" t="s">
        <v>335</v>
      </c>
      <c r="W54" t="s">
        <v>335</v>
      </c>
      <c r="X54" t="s">
        <v>361</v>
      </c>
      <c r="Y54" t="s">
        <v>362</v>
      </c>
      <c r="AB54" t="s">
        <v>45</v>
      </c>
      <c r="AC54" s="5" t="s">
        <v>67</v>
      </c>
      <c r="AD54" s="10" t="s">
        <v>65</v>
      </c>
      <c r="AG54" t="s">
        <v>315</v>
      </c>
      <c r="AJ54">
        <v>40.815300000000001</v>
      </c>
      <c r="AK54">
        <v>-73.066400000000002</v>
      </c>
      <c r="AL54">
        <v>416</v>
      </c>
    </row>
    <row r="55" spans="1:38" x14ac:dyDescent="0.25">
      <c r="A55" s="15" t="s">
        <v>798</v>
      </c>
      <c r="B55" s="15">
        <v>23696</v>
      </c>
      <c r="C55" s="2" t="s">
        <v>346</v>
      </c>
      <c r="D55">
        <v>8007</v>
      </c>
      <c r="E55" t="s">
        <v>363</v>
      </c>
      <c r="F55" t="s">
        <v>334</v>
      </c>
      <c r="G55">
        <v>2019</v>
      </c>
      <c r="H55" t="s">
        <v>39</v>
      </c>
      <c r="I55">
        <v>85</v>
      </c>
      <c r="J55">
        <v>12</v>
      </c>
      <c r="K55">
        <v>577</v>
      </c>
      <c r="M55">
        <v>4.0000000000000001E-3</v>
      </c>
      <c r="N55">
        <v>0.62519999999999998</v>
      </c>
      <c r="O55">
        <v>2.7749999999999999</v>
      </c>
      <c r="P55">
        <v>834.4</v>
      </c>
      <c r="Q55">
        <v>10304</v>
      </c>
      <c r="R55">
        <v>2</v>
      </c>
      <c r="T55" t="s">
        <v>125</v>
      </c>
      <c r="U55" t="s">
        <v>42</v>
      </c>
      <c r="V55" t="s">
        <v>335</v>
      </c>
      <c r="W55" t="s">
        <v>335</v>
      </c>
      <c r="X55" t="s">
        <v>364</v>
      </c>
      <c r="Y55" t="s">
        <v>61</v>
      </c>
      <c r="AB55" t="s">
        <v>45</v>
      </c>
      <c r="AC55" s="5" t="s">
        <v>67</v>
      </c>
      <c r="AD55" s="10" t="s">
        <v>65</v>
      </c>
      <c r="AG55" t="s">
        <v>315</v>
      </c>
      <c r="AJ55">
        <v>40.815300000000001</v>
      </c>
      <c r="AK55">
        <v>-73.066400000000002</v>
      </c>
      <c r="AL55">
        <v>416</v>
      </c>
    </row>
    <row r="56" spans="1:38" x14ac:dyDescent="0.25">
      <c r="A56" s="15" t="s">
        <v>799</v>
      </c>
      <c r="B56" s="15">
        <v>23697</v>
      </c>
      <c r="C56" s="2" t="s">
        <v>346</v>
      </c>
      <c r="D56">
        <v>8007</v>
      </c>
      <c r="E56" t="s">
        <v>365</v>
      </c>
      <c r="F56" t="s">
        <v>334</v>
      </c>
      <c r="G56">
        <v>2019</v>
      </c>
      <c r="H56" t="s">
        <v>39</v>
      </c>
      <c r="I56">
        <v>85</v>
      </c>
      <c r="J56">
        <v>12</v>
      </c>
      <c r="K56">
        <v>576</v>
      </c>
      <c r="M56">
        <v>4.0000000000000001E-3</v>
      </c>
      <c r="N56">
        <v>0.60870000000000002</v>
      </c>
      <c r="O56">
        <v>2.706</v>
      </c>
      <c r="P56">
        <v>833</v>
      </c>
      <c r="Q56">
        <v>10286.200000000001</v>
      </c>
      <c r="R56">
        <v>2</v>
      </c>
      <c r="T56" t="s">
        <v>125</v>
      </c>
      <c r="U56" t="s">
        <v>42</v>
      </c>
      <c r="V56" t="s">
        <v>335</v>
      </c>
      <c r="W56" t="s">
        <v>335</v>
      </c>
      <c r="X56" t="s">
        <v>364</v>
      </c>
      <c r="Y56" t="s">
        <v>61</v>
      </c>
      <c r="AB56" t="s">
        <v>45</v>
      </c>
      <c r="AC56" s="5" t="s">
        <v>67</v>
      </c>
      <c r="AD56" s="10" t="s">
        <v>65</v>
      </c>
      <c r="AG56" t="s">
        <v>315</v>
      </c>
      <c r="AJ56">
        <v>40.815300000000001</v>
      </c>
      <c r="AK56">
        <v>-73.066400000000002</v>
      </c>
      <c r="AL56">
        <v>416</v>
      </c>
    </row>
    <row r="57" spans="1:38" x14ac:dyDescent="0.25">
      <c r="A57" s="15" t="s">
        <v>800</v>
      </c>
      <c r="B57" s="15">
        <v>23698</v>
      </c>
      <c r="C57" s="2" t="s">
        <v>346</v>
      </c>
      <c r="D57">
        <v>8007</v>
      </c>
      <c r="E57" t="s">
        <v>366</v>
      </c>
      <c r="F57" t="s">
        <v>334</v>
      </c>
      <c r="G57">
        <v>2019</v>
      </c>
      <c r="H57" t="s">
        <v>39</v>
      </c>
      <c r="I57">
        <v>60</v>
      </c>
      <c r="J57">
        <v>12</v>
      </c>
      <c r="K57">
        <v>393</v>
      </c>
      <c r="M57">
        <v>3.0000000000000001E-3</v>
      </c>
      <c r="N57">
        <v>0.71540000000000004</v>
      </c>
      <c r="O57">
        <v>2.0680000000000001</v>
      </c>
      <c r="P57">
        <v>555.20000000000005</v>
      </c>
      <c r="Q57">
        <v>6851.6</v>
      </c>
      <c r="R57">
        <v>2</v>
      </c>
      <c r="T57" t="s">
        <v>125</v>
      </c>
      <c r="U57" t="s">
        <v>42</v>
      </c>
      <c r="V57" t="s">
        <v>335</v>
      </c>
      <c r="W57" t="s">
        <v>335</v>
      </c>
      <c r="X57" t="s">
        <v>367</v>
      </c>
      <c r="Y57" t="s">
        <v>368</v>
      </c>
      <c r="AB57" t="s">
        <v>45</v>
      </c>
      <c r="AC57" s="5" t="s">
        <v>67</v>
      </c>
      <c r="AD57" s="10" t="s">
        <v>65</v>
      </c>
      <c r="AG57" t="s">
        <v>315</v>
      </c>
      <c r="AJ57">
        <v>40.815300000000001</v>
      </c>
      <c r="AK57">
        <v>-73.066400000000002</v>
      </c>
      <c r="AL57">
        <v>416</v>
      </c>
    </row>
    <row r="58" spans="1:38" x14ac:dyDescent="0.25">
      <c r="A58" s="15" t="s">
        <v>801</v>
      </c>
      <c r="B58" s="15">
        <v>23699</v>
      </c>
      <c r="C58" s="2" t="s">
        <v>346</v>
      </c>
      <c r="D58">
        <v>8007</v>
      </c>
      <c r="E58" t="s">
        <v>369</v>
      </c>
      <c r="F58" t="s">
        <v>334</v>
      </c>
      <c r="G58">
        <v>2019</v>
      </c>
      <c r="H58" t="s">
        <v>39</v>
      </c>
      <c r="I58">
        <v>60</v>
      </c>
      <c r="J58">
        <v>12</v>
      </c>
      <c r="K58">
        <v>393</v>
      </c>
      <c r="M58">
        <v>3.0000000000000001E-3</v>
      </c>
      <c r="N58">
        <v>0.66610000000000003</v>
      </c>
      <c r="O58">
        <v>1.927</v>
      </c>
      <c r="P58">
        <v>555.20000000000005</v>
      </c>
      <c r="Q58">
        <v>6851.6</v>
      </c>
      <c r="R58">
        <v>2</v>
      </c>
      <c r="T58" t="s">
        <v>125</v>
      </c>
      <c r="U58" t="s">
        <v>42</v>
      </c>
      <c r="V58" t="s">
        <v>335</v>
      </c>
      <c r="W58" t="s">
        <v>335</v>
      </c>
      <c r="X58" t="s">
        <v>367</v>
      </c>
      <c r="Y58" t="s">
        <v>368</v>
      </c>
      <c r="AB58" t="s">
        <v>45</v>
      </c>
      <c r="AC58" s="5" t="s">
        <v>67</v>
      </c>
      <c r="AD58" s="10" t="s">
        <v>65</v>
      </c>
      <c r="AG58" t="s">
        <v>315</v>
      </c>
      <c r="AJ58">
        <v>40.815300000000001</v>
      </c>
      <c r="AK58">
        <v>-73.066400000000002</v>
      </c>
      <c r="AL58">
        <v>416</v>
      </c>
    </row>
    <row r="59" spans="1:38" x14ac:dyDescent="0.25">
      <c r="A59" s="15" t="s">
        <v>747</v>
      </c>
      <c r="B59" s="15">
        <v>23704</v>
      </c>
      <c r="C59" t="s">
        <v>465</v>
      </c>
      <c r="D59">
        <v>2511</v>
      </c>
      <c r="E59" s="15" t="s">
        <v>373</v>
      </c>
      <c r="F59" t="s">
        <v>334</v>
      </c>
      <c r="G59">
        <v>2019</v>
      </c>
      <c r="H59" t="s">
        <v>39</v>
      </c>
      <c r="I59">
        <v>564</v>
      </c>
      <c r="J59">
        <v>12</v>
      </c>
      <c r="K59">
        <v>6537</v>
      </c>
      <c r="M59">
        <v>3.4000000000000002E-2</v>
      </c>
      <c r="N59">
        <v>0.41439999999999999</v>
      </c>
      <c r="O59">
        <v>21.779</v>
      </c>
      <c r="P59">
        <v>6218.4</v>
      </c>
      <c r="Q59">
        <v>105191.2</v>
      </c>
      <c r="R59">
        <v>2</v>
      </c>
      <c r="T59" t="s">
        <v>215</v>
      </c>
      <c r="U59" t="s">
        <v>42</v>
      </c>
      <c r="V59" t="s">
        <v>335</v>
      </c>
      <c r="W59" t="s">
        <v>335</v>
      </c>
      <c r="X59" t="s">
        <v>371</v>
      </c>
      <c r="Y59" t="s">
        <v>372</v>
      </c>
      <c r="AB59" t="s">
        <v>45</v>
      </c>
      <c r="AC59" s="5" t="s">
        <v>67</v>
      </c>
      <c r="AD59" s="4" t="s">
        <v>64</v>
      </c>
      <c r="AE59" t="s">
        <v>65</v>
      </c>
      <c r="AJ59">
        <v>40.616900000000001</v>
      </c>
      <c r="AK59">
        <v>-73.648600000000002</v>
      </c>
      <c r="AL59">
        <v>480</v>
      </c>
    </row>
    <row r="60" spans="1:38" x14ac:dyDescent="0.25">
      <c r="A60" s="15" t="s">
        <v>748</v>
      </c>
      <c r="B60" s="15">
        <v>23705</v>
      </c>
      <c r="C60" t="s">
        <v>465</v>
      </c>
      <c r="D60">
        <v>2511</v>
      </c>
      <c r="E60" s="15" t="s">
        <v>376</v>
      </c>
      <c r="F60" t="s">
        <v>334</v>
      </c>
      <c r="G60">
        <v>2019</v>
      </c>
      <c r="H60" t="s">
        <v>39</v>
      </c>
      <c r="I60">
        <v>564</v>
      </c>
      <c r="J60">
        <v>12</v>
      </c>
      <c r="K60">
        <v>6537</v>
      </c>
      <c r="M60">
        <v>3.4000000000000002E-2</v>
      </c>
      <c r="N60">
        <v>0.41439999999999999</v>
      </c>
      <c r="O60">
        <v>21.779</v>
      </c>
      <c r="P60">
        <v>6218.4</v>
      </c>
      <c r="Q60">
        <v>105191.2</v>
      </c>
      <c r="R60">
        <v>2</v>
      </c>
      <c r="T60" t="s">
        <v>215</v>
      </c>
      <c r="U60" t="s">
        <v>42</v>
      </c>
      <c r="V60" t="s">
        <v>335</v>
      </c>
      <c r="W60" t="s">
        <v>335</v>
      </c>
      <c r="X60" t="s">
        <v>466</v>
      </c>
      <c r="Y60" t="s">
        <v>467</v>
      </c>
      <c r="AB60" t="s">
        <v>45</v>
      </c>
      <c r="AC60" s="5" t="s">
        <v>67</v>
      </c>
      <c r="AD60" s="4" t="s">
        <v>64</v>
      </c>
      <c r="AE60" t="s">
        <v>65</v>
      </c>
      <c r="AJ60">
        <v>40.616900000000001</v>
      </c>
      <c r="AK60">
        <v>-73.648600000000002</v>
      </c>
      <c r="AL60">
        <v>480</v>
      </c>
    </row>
    <row r="61" spans="1:38" x14ac:dyDescent="0.25">
      <c r="A61" s="15" t="s">
        <v>749</v>
      </c>
      <c r="B61" s="15">
        <v>23706</v>
      </c>
      <c r="C61" t="s">
        <v>465</v>
      </c>
      <c r="D61">
        <v>2511</v>
      </c>
      <c r="E61" s="15" t="s">
        <v>377</v>
      </c>
      <c r="F61" t="s">
        <v>334</v>
      </c>
      <c r="G61">
        <v>2019</v>
      </c>
      <c r="H61" t="s">
        <v>39</v>
      </c>
      <c r="I61">
        <v>466</v>
      </c>
      <c r="J61">
        <v>12</v>
      </c>
      <c r="K61">
        <v>5708</v>
      </c>
      <c r="M61">
        <v>0.03</v>
      </c>
      <c r="N61">
        <v>0.41320000000000001</v>
      </c>
      <c r="O61">
        <v>18.992999999999999</v>
      </c>
      <c r="P61">
        <v>5430.7</v>
      </c>
      <c r="Q61">
        <v>91961.9</v>
      </c>
      <c r="R61">
        <v>2</v>
      </c>
      <c r="T61" t="s">
        <v>215</v>
      </c>
      <c r="U61" t="s">
        <v>42</v>
      </c>
      <c r="V61" t="s">
        <v>335</v>
      </c>
      <c r="W61" t="s">
        <v>335</v>
      </c>
      <c r="X61" t="s">
        <v>468</v>
      </c>
      <c r="Y61" t="s">
        <v>469</v>
      </c>
      <c r="AB61" t="s">
        <v>45</v>
      </c>
      <c r="AC61" s="5" t="s">
        <v>67</v>
      </c>
      <c r="AD61" s="4" t="s">
        <v>64</v>
      </c>
      <c r="AE61" t="s">
        <v>65</v>
      </c>
      <c r="AJ61">
        <v>40.616900000000001</v>
      </c>
      <c r="AK61">
        <v>-73.648600000000002</v>
      </c>
      <c r="AL61">
        <v>520.70000000000005</v>
      </c>
    </row>
    <row r="62" spans="1:38" x14ac:dyDescent="0.25">
      <c r="A62" s="15" t="s">
        <v>750</v>
      </c>
      <c r="B62" s="15">
        <v>23707</v>
      </c>
      <c r="C62" t="s">
        <v>465</v>
      </c>
      <c r="D62">
        <v>2511</v>
      </c>
      <c r="E62" s="15" t="s">
        <v>378</v>
      </c>
      <c r="F62" t="s">
        <v>334</v>
      </c>
      <c r="G62">
        <v>2019</v>
      </c>
      <c r="H62" t="s">
        <v>39</v>
      </c>
      <c r="I62">
        <v>466</v>
      </c>
      <c r="J62">
        <v>12</v>
      </c>
      <c r="K62">
        <v>5708</v>
      </c>
      <c r="M62">
        <v>0.03</v>
      </c>
      <c r="N62">
        <v>0.41320000000000001</v>
      </c>
      <c r="O62">
        <v>18.992999999999999</v>
      </c>
      <c r="P62">
        <v>5430.7</v>
      </c>
      <c r="Q62">
        <v>91961.9</v>
      </c>
      <c r="R62">
        <v>2</v>
      </c>
      <c r="T62" t="s">
        <v>215</v>
      </c>
      <c r="U62" t="s">
        <v>42</v>
      </c>
      <c r="V62" t="s">
        <v>335</v>
      </c>
      <c r="W62" t="s">
        <v>335</v>
      </c>
      <c r="X62" t="s">
        <v>339</v>
      </c>
      <c r="Y62" t="s">
        <v>340</v>
      </c>
      <c r="AB62" t="s">
        <v>45</v>
      </c>
      <c r="AC62" s="5" t="s">
        <v>67</v>
      </c>
      <c r="AD62" s="4" t="s">
        <v>64</v>
      </c>
      <c r="AE62" t="s">
        <v>65</v>
      </c>
      <c r="AJ62">
        <v>40.616900000000001</v>
      </c>
      <c r="AK62">
        <v>-73.648600000000002</v>
      </c>
      <c r="AL62">
        <v>505</v>
      </c>
    </row>
    <row r="63" spans="1:38" x14ac:dyDescent="0.25">
      <c r="A63" s="15" t="s">
        <v>751</v>
      </c>
      <c r="B63" s="15">
        <v>23708</v>
      </c>
      <c r="C63" t="s">
        <v>465</v>
      </c>
      <c r="D63">
        <v>2511</v>
      </c>
      <c r="E63" s="15" t="s">
        <v>380</v>
      </c>
      <c r="F63" t="s">
        <v>334</v>
      </c>
      <c r="G63">
        <v>2019</v>
      </c>
      <c r="H63" t="s">
        <v>39</v>
      </c>
      <c r="I63">
        <v>1044</v>
      </c>
      <c r="J63">
        <v>12</v>
      </c>
      <c r="K63">
        <v>11925</v>
      </c>
      <c r="M63">
        <v>6.5000000000000002E-2</v>
      </c>
      <c r="N63">
        <v>0.4254</v>
      </c>
      <c r="O63">
        <v>40.36</v>
      </c>
      <c r="P63">
        <v>11347</v>
      </c>
      <c r="Q63">
        <v>190133.5</v>
      </c>
      <c r="R63">
        <v>2</v>
      </c>
      <c r="T63" t="s">
        <v>215</v>
      </c>
      <c r="U63" t="s">
        <v>42</v>
      </c>
      <c r="V63" t="s">
        <v>335</v>
      </c>
      <c r="W63" t="s">
        <v>335</v>
      </c>
      <c r="X63" t="s">
        <v>381</v>
      </c>
      <c r="Y63" t="s">
        <v>382</v>
      </c>
      <c r="AB63" t="s">
        <v>45</v>
      </c>
      <c r="AC63" s="5" t="s">
        <v>67</v>
      </c>
      <c r="AD63" s="4" t="s">
        <v>64</v>
      </c>
      <c r="AE63" t="s">
        <v>65</v>
      </c>
      <c r="AJ63">
        <v>40.616900000000001</v>
      </c>
      <c r="AK63">
        <v>-73.648600000000002</v>
      </c>
      <c r="AL63">
        <v>505</v>
      </c>
    </row>
    <row r="64" spans="1:38" x14ac:dyDescent="0.25">
      <c r="A64" s="15" t="s">
        <v>752</v>
      </c>
      <c r="B64" s="15">
        <v>23709</v>
      </c>
      <c r="C64" t="s">
        <v>465</v>
      </c>
      <c r="D64">
        <v>2511</v>
      </c>
      <c r="E64" s="15" t="s">
        <v>383</v>
      </c>
      <c r="F64" t="s">
        <v>334</v>
      </c>
      <c r="G64">
        <v>2019</v>
      </c>
      <c r="H64" t="s">
        <v>39</v>
      </c>
      <c r="I64">
        <v>1044</v>
      </c>
      <c r="J64">
        <v>12</v>
      </c>
      <c r="K64">
        <v>11925</v>
      </c>
      <c r="M64">
        <v>6.5000000000000002E-2</v>
      </c>
      <c r="N64">
        <v>0.4254</v>
      </c>
      <c r="O64">
        <v>40.36</v>
      </c>
      <c r="P64">
        <v>11347</v>
      </c>
      <c r="Q64">
        <v>190133.5</v>
      </c>
      <c r="R64">
        <v>2</v>
      </c>
      <c r="T64" t="s">
        <v>215</v>
      </c>
      <c r="U64" t="s">
        <v>42</v>
      </c>
      <c r="V64" t="s">
        <v>335</v>
      </c>
      <c r="W64" t="s">
        <v>335</v>
      </c>
      <c r="X64" t="s">
        <v>351</v>
      </c>
      <c r="Y64" t="s">
        <v>352</v>
      </c>
      <c r="AB64" t="s">
        <v>45</v>
      </c>
      <c r="AC64" s="5" t="s">
        <v>67</v>
      </c>
      <c r="AD64" s="4" t="s">
        <v>64</v>
      </c>
      <c r="AE64" t="s">
        <v>65</v>
      </c>
      <c r="AJ64">
        <v>40.616900000000001</v>
      </c>
      <c r="AK64">
        <v>-73.648600000000002</v>
      </c>
      <c r="AL64">
        <v>480</v>
      </c>
    </row>
    <row r="65" spans="1:38" x14ac:dyDescent="0.25">
      <c r="A65" s="15" t="s">
        <v>871</v>
      </c>
      <c r="B65" s="15">
        <v>23710</v>
      </c>
      <c r="C65" t="s">
        <v>465</v>
      </c>
      <c r="D65">
        <v>2511</v>
      </c>
      <c r="E65" s="15" t="s">
        <v>386</v>
      </c>
      <c r="F65" t="s">
        <v>334</v>
      </c>
      <c r="G65">
        <v>2019</v>
      </c>
      <c r="H65" t="s">
        <v>39</v>
      </c>
      <c r="I65">
        <v>697</v>
      </c>
      <c r="J65">
        <v>12</v>
      </c>
      <c r="K65">
        <v>8798</v>
      </c>
      <c r="M65">
        <v>4.8000000000000001E-2</v>
      </c>
      <c r="N65">
        <v>0.42509999999999998</v>
      </c>
      <c r="O65">
        <v>29.766999999999999</v>
      </c>
      <c r="P65">
        <v>8314.4</v>
      </c>
      <c r="Q65">
        <v>138748.20000000001</v>
      </c>
      <c r="R65">
        <v>2</v>
      </c>
      <c r="T65" t="s">
        <v>215</v>
      </c>
      <c r="U65" t="s">
        <v>42</v>
      </c>
      <c r="V65" t="s">
        <v>335</v>
      </c>
      <c r="W65" t="s">
        <v>335</v>
      </c>
      <c r="X65" t="s">
        <v>371</v>
      </c>
      <c r="Y65" t="s">
        <v>372</v>
      </c>
      <c r="AB65" t="s">
        <v>45</v>
      </c>
      <c r="AC65" s="5" t="s">
        <v>67</v>
      </c>
      <c r="AD65" s="4" t="s">
        <v>64</v>
      </c>
      <c r="AE65" t="s">
        <v>65</v>
      </c>
      <c r="AJ65">
        <v>40.616900000000001</v>
      </c>
      <c r="AK65">
        <v>-73.648600000000002</v>
      </c>
      <c r="AL65">
        <v>475</v>
      </c>
    </row>
    <row r="66" spans="1:38" x14ac:dyDescent="0.25">
      <c r="A66" s="15" t="s">
        <v>753</v>
      </c>
      <c r="B66" s="15">
        <v>23711</v>
      </c>
      <c r="C66" t="s">
        <v>465</v>
      </c>
      <c r="D66">
        <v>2511</v>
      </c>
      <c r="E66" s="15" t="s">
        <v>387</v>
      </c>
      <c r="F66" t="s">
        <v>334</v>
      </c>
      <c r="G66">
        <v>2019</v>
      </c>
      <c r="H66" t="s">
        <v>39</v>
      </c>
      <c r="I66">
        <v>697</v>
      </c>
      <c r="J66">
        <v>12</v>
      </c>
      <c r="K66">
        <v>8798</v>
      </c>
      <c r="M66">
        <v>4.8000000000000001E-2</v>
      </c>
      <c r="N66">
        <v>0.42509999999999998</v>
      </c>
      <c r="O66">
        <v>29.766999999999999</v>
      </c>
      <c r="P66">
        <v>8314.4</v>
      </c>
      <c r="Q66">
        <v>138748.20000000001</v>
      </c>
      <c r="R66">
        <v>2</v>
      </c>
      <c r="T66" t="s">
        <v>215</v>
      </c>
      <c r="U66" t="s">
        <v>42</v>
      </c>
      <c r="V66" t="s">
        <v>335</v>
      </c>
      <c r="W66" t="s">
        <v>335</v>
      </c>
      <c r="X66" t="s">
        <v>470</v>
      </c>
      <c r="Y66" t="s">
        <v>471</v>
      </c>
      <c r="AB66" t="s">
        <v>45</v>
      </c>
      <c r="AC66" s="5" t="s">
        <v>67</v>
      </c>
      <c r="AD66" s="4" t="s">
        <v>64</v>
      </c>
      <c r="AE66" t="s">
        <v>65</v>
      </c>
      <c r="AJ66">
        <v>40.616900000000001</v>
      </c>
      <c r="AK66">
        <v>-73.648600000000002</v>
      </c>
      <c r="AL66">
        <v>475</v>
      </c>
    </row>
    <row r="67" spans="1:38" x14ac:dyDescent="0.25">
      <c r="A67" t="s">
        <v>764</v>
      </c>
      <c r="B67" s="15">
        <v>23714</v>
      </c>
      <c r="C67" t="s">
        <v>405</v>
      </c>
      <c r="D67">
        <v>2521</v>
      </c>
      <c r="E67" t="s">
        <v>406</v>
      </c>
      <c r="G67">
        <v>2019</v>
      </c>
      <c r="H67" t="s">
        <v>39</v>
      </c>
      <c r="I67">
        <v>90</v>
      </c>
      <c r="J67">
        <v>12</v>
      </c>
      <c r="K67">
        <v>3278</v>
      </c>
      <c r="M67">
        <v>2.8000000000000001E-2</v>
      </c>
      <c r="N67">
        <v>0.79690000000000005</v>
      </c>
      <c r="O67">
        <v>18.321000000000002</v>
      </c>
      <c r="P67">
        <v>3649.7</v>
      </c>
      <c r="Q67">
        <v>45062.2</v>
      </c>
      <c r="R67">
        <v>2</v>
      </c>
      <c r="T67" t="s">
        <v>125</v>
      </c>
      <c r="U67" t="s">
        <v>42</v>
      </c>
      <c r="V67" t="s">
        <v>335</v>
      </c>
      <c r="W67" t="s">
        <v>335</v>
      </c>
      <c r="X67" t="s">
        <v>381</v>
      </c>
      <c r="Y67" t="s">
        <v>382</v>
      </c>
      <c r="AB67" t="s">
        <v>45</v>
      </c>
      <c r="AC67" s="5" t="s">
        <v>67</v>
      </c>
      <c r="AD67" s="10" t="s">
        <v>65</v>
      </c>
      <c r="AJ67">
        <v>40.695300000000003</v>
      </c>
      <c r="AK67">
        <v>-73.349699999999999</v>
      </c>
      <c r="AL67">
        <v>686</v>
      </c>
    </row>
    <row r="68" spans="1:38" x14ac:dyDescent="0.25">
      <c r="A68" t="s">
        <v>858</v>
      </c>
      <c r="B68" s="15">
        <v>23764</v>
      </c>
      <c r="C68" t="s">
        <v>472</v>
      </c>
      <c r="D68">
        <v>56032</v>
      </c>
      <c r="E68">
        <v>1</v>
      </c>
      <c r="G68">
        <v>2019</v>
      </c>
      <c r="H68" t="s">
        <v>39</v>
      </c>
      <c r="I68">
        <v>933.2</v>
      </c>
      <c r="J68">
        <v>12</v>
      </c>
      <c r="K68">
        <v>41818.15</v>
      </c>
      <c r="M68">
        <v>0.13100000000000001</v>
      </c>
      <c r="N68">
        <v>2.7900000000000001E-2</v>
      </c>
      <c r="O68">
        <v>2.4809999999999999</v>
      </c>
      <c r="P68">
        <v>24764.017</v>
      </c>
      <c r="Q68">
        <v>416554.79399999999</v>
      </c>
      <c r="R68">
        <v>2</v>
      </c>
      <c r="T68" t="s">
        <v>215</v>
      </c>
      <c r="U68" t="s">
        <v>42</v>
      </c>
      <c r="V68" t="s">
        <v>265</v>
      </c>
      <c r="W68" t="s">
        <v>265</v>
      </c>
      <c r="X68" t="s">
        <v>473</v>
      </c>
      <c r="Y68" t="s">
        <v>474</v>
      </c>
      <c r="Z68" t="s">
        <v>75</v>
      </c>
      <c r="AB68" t="s">
        <v>45</v>
      </c>
      <c r="AC68" s="5" t="s">
        <v>67</v>
      </c>
      <c r="AD68" s="4" t="s">
        <v>64</v>
      </c>
      <c r="AE68" t="s">
        <v>65</v>
      </c>
      <c r="AG68" t="s">
        <v>66</v>
      </c>
      <c r="AJ68">
        <v>40.6447</v>
      </c>
      <c r="AK68">
        <v>-73.568299999999994</v>
      </c>
      <c r="AL68">
        <v>475</v>
      </c>
    </row>
    <row r="69" spans="1:38" x14ac:dyDescent="0.25">
      <c r="A69" t="s">
        <v>815</v>
      </c>
      <c r="B69" s="15">
        <v>23768</v>
      </c>
      <c r="C69" t="s">
        <v>182</v>
      </c>
      <c r="D69">
        <v>50449</v>
      </c>
      <c r="E69">
        <v>1</v>
      </c>
      <c r="G69">
        <v>2019</v>
      </c>
      <c r="H69" t="s">
        <v>39</v>
      </c>
      <c r="I69">
        <v>1084.5</v>
      </c>
      <c r="J69">
        <v>12</v>
      </c>
      <c r="K69">
        <v>44569.5</v>
      </c>
      <c r="M69">
        <v>0.126</v>
      </c>
      <c r="N69">
        <v>0.1075</v>
      </c>
      <c r="O69">
        <v>20.956</v>
      </c>
      <c r="P69">
        <v>24993.599999999999</v>
      </c>
      <c r="Q69">
        <v>420542.72499999998</v>
      </c>
      <c r="R69">
        <v>2</v>
      </c>
      <c r="S69" t="s">
        <v>40</v>
      </c>
      <c r="T69" t="s">
        <v>183</v>
      </c>
      <c r="U69" t="s">
        <v>102</v>
      </c>
      <c r="V69" t="s">
        <v>184</v>
      </c>
      <c r="W69" t="s">
        <v>184</v>
      </c>
      <c r="X69" t="s">
        <v>185</v>
      </c>
      <c r="Y69" t="s">
        <v>186</v>
      </c>
      <c r="Z69" t="s">
        <v>75</v>
      </c>
      <c r="AB69" t="s">
        <v>45</v>
      </c>
      <c r="AC69" s="9" t="s">
        <v>63</v>
      </c>
      <c r="AD69" s="4" t="s">
        <v>64</v>
      </c>
      <c r="AE69" t="s">
        <v>65</v>
      </c>
      <c r="AG69" t="s">
        <v>147</v>
      </c>
      <c r="AJ69">
        <v>42.654400000000003</v>
      </c>
      <c r="AK69">
        <v>-78.077200000000005</v>
      </c>
      <c r="AL69">
        <v>570</v>
      </c>
    </row>
    <row r="70" spans="1:38" x14ac:dyDescent="0.25">
      <c r="A70" t="s">
        <v>821</v>
      </c>
      <c r="B70" s="15">
        <v>23777</v>
      </c>
      <c r="C70" t="s">
        <v>323</v>
      </c>
      <c r="D70">
        <v>50744</v>
      </c>
      <c r="E70">
        <v>1</v>
      </c>
      <c r="G70">
        <v>2019</v>
      </c>
      <c r="H70" t="s">
        <v>39</v>
      </c>
      <c r="I70">
        <v>162.46</v>
      </c>
      <c r="J70">
        <v>12</v>
      </c>
      <c r="K70">
        <v>5512.7</v>
      </c>
      <c r="M70">
        <v>1.9E-2</v>
      </c>
      <c r="N70">
        <v>0.12790000000000001</v>
      </c>
      <c r="O70">
        <v>3.6840000000000002</v>
      </c>
      <c r="P70">
        <v>3771.2269999999999</v>
      </c>
      <c r="Q70">
        <v>63452.529000000002</v>
      </c>
      <c r="R70">
        <v>2</v>
      </c>
      <c r="S70" t="s">
        <v>40</v>
      </c>
      <c r="T70" t="s">
        <v>324</v>
      </c>
      <c r="U70" t="s">
        <v>102</v>
      </c>
      <c r="V70" t="s">
        <v>325</v>
      </c>
      <c r="W70" t="s">
        <v>325</v>
      </c>
      <c r="X70" t="s">
        <v>326</v>
      </c>
      <c r="Y70" t="s">
        <v>327</v>
      </c>
      <c r="Z70" t="s">
        <v>75</v>
      </c>
      <c r="AB70" t="s">
        <v>45</v>
      </c>
      <c r="AC70" s="9" t="s">
        <v>63</v>
      </c>
      <c r="AD70" s="4" t="s">
        <v>64</v>
      </c>
      <c r="AG70" t="s">
        <v>147</v>
      </c>
      <c r="AJ70">
        <v>43.080300000000001</v>
      </c>
      <c r="AK70">
        <v>-75.600300000000004</v>
      </c>
      <c r="AL70">
        <v>551</v>
      </c>
    </row>
    <row r="71" spans="1:38" x14ac:dyDescent="0.25">
      <c r="A71" s="14" t="s">
        <v>807</v>
      </c>
      <c r="B71" s="14">
        <v>23780</v>
      </c>
      <c r="C71" s="14" t="s">
        <v>36</v>
      </c>
      <c r="D71" s="14">
        <v>10464</v>
      </c>
      <c r="E71" s="14" t="s">
        <v>37</v>
      </c>
      <c r="F71" t="s">
        <v>38</v>
      </c>
      <c r="G71">
        <v>2019</v>
      </c>
      <c r="H71" t="s">
        <v>39</v>
      </c>
      <c r="I71">
        <v>8065.24</v>
      </c>
      <c r="J71">
        <v>12</v>
      </c>
      <c r="K71">
        <v>0</v>
      </c>
      <c r="L71">
        <v>1082868.6200000001</v>
      </c>
      <c r="M71">
        <v>5.7830000000000004</v>
      </c>
      <c r="N71">
        <v>0.13059999999999999</v>
      </c>
      <c r="O71">
        <v>110.502</v>
      </c>
      <c r="P71">
        <v>180431.774</v>
      </c>
      <c r="Q71">
        <v>1701032.868</v>
      </c>
      <c r="R71">
        <v>2</v>
      </c>
      <c r="S71" t="s">
        <v>40</v>
      </c>
      <c r="T71" t="s">
        <v>41</v>
      </c>
      <c r="U71" t="s">
        <v>42</v>
      </c>
      <c r="V71" t="s">
        <v>36</v>
      </c>
      <c r="W71" t="s">
        <v>36</v>
      </c>
      <c r="X71" t="s">
        <v>43</v>
      </c>
      <c r="Y71" t="s">
        <v>44</v>
      </c>
      <c r="AB71" t="s">
        <v>45</v>
      </c>
      <c r="AC71" s="3" t="s">
        <v>46</v>
      </c>
      <c r="AD71" s="8" t="s">
        <v>47</v>
      </c>
      <c r="AE71" t="s">
        <v>48</v>
      </c>
      <c r="AH71" t="s">
        <v>49</v>
      </c>
      <c r="AJ71">
        <v>44.036099999999998</v>
      </c>
      <c r="AK71">
        <v>-75.771199999999993</v>
      </c>
      <c r="AL71">
        <v>288</v>
      </c>
    </row>
    <row r="72" spans="1:38" x14ac:dyDescent="0.25">
      <c r="A72" s="14" t="s">
        <v>807</v>
      </c>
      <c r="B72" s="14">
        <v>23780</v>
      </c>
      <c r="C72" s="14" t="s">
        <v>36</v>
      </c>
      <c r="D72" s="14">
        <v>10464</v>
      </c>
      <c r="E72" s="14" t="s">
        <v>50</v>
      </c>
      <c r="F72" t="s">
        <v>38</v>
      </c>
      <c r="G72">
        <v>2019</v>
      </c>
      <c r="H72" t="s">
        <v>39</v>
      </c>
      <c r="I72">
        <v>7830.96</v>
      </c>
      <c r="J72">
        <v>12</v>
      </c>
      <c r="K72">
        <v>0</v>
      </c>
      <c r="L72">
        <v>1076925.74</v>
      </c>
      <c r="M72">
        <v>5.8280000000000003</v>
      </c>
      <c r="N72">
        <v>0.13070000000000001</v>
      </c>
      <c r="O72">
        <v>111.08799999999999</v>
      </c>
      <c r="P72">
        <v>179923.348</v>
      </c>
      <c r="Q72">
        <v>1693866.8870000001</v>
      </c>
      <c r="R72">
        <v>2</v>
      </c>
      <c r="S72" t="s">
        <v>40</v>
      </c>
      <c r="T72" t="s">
        <v>41</v>
      </c>
      <c r="U72" t="s">
        <v>42</v>
      </c>
      <c r="V72" t="s">
        <v>36</v>
      </c>
      <c r="W72" t="s">
        <v>36</v>
      </c>
      <c r="X72" t="s">
        <v>51</v>
      </c>
      <c r="Y72" t="s">
        <v>52</v>
      </c>
      <c r="AB72" t="s">
        <v>45</v>
      </c>
      <c r="AC72" s="3" t="s">
        <v>46</v>
      </c>
      <c r="AD72" s="8" t="s">
        <v>47</v>
      </c>
      <c r="AE72" t="s">
        <v>48</v>
      </c>
      <c r="AH72" t="s">
        <v>49</v>
      </c>
      <c r="AJ72">
        <v>44.036099999999998</v>
      </c>
      <c r="AK72">
        <v>-75.771199999999993</v>
      </c>
      <c r="AL72">
        <v>288</v>
      </c>
    </row>
    <row r="73" spans="1:38" x14ac:dyDescent="0.25">
      <c r="A73" s="14" t="s">
        <v>807</v>
      </c>
      <c r="B73" s="14">
        <v>23780</v>
      </c>
      <c r="C73" s="14" t="s">
        <v>36</v>
      </c>
      <c r="D73" s="14">
        <v>10464</v>
      </c>
      <c r="E73" s="14" t="s">
        <v>59</v>
      </c>
      <c r="F73" t="s">
        <v>38</v>
      </c>
      <c r="G73">
        <v>2019</v>
      </c>
      <c r="H73" t="s">
        <v>39</v>
      </c>
      <c r="I73">
        <v>8177.84</v>
      </c>
      <c r="J73">
        <v>12</v>
      </c>
      <c r="K73">
        <v>0</v>
      </c>
      <c r="L73">
        <v>1096144.1000000001</v>
      </c>
      <c r="M73">
        <v>5.4939999999999998</v>
      </c>
      <c r="N73">
        <v>0.13150000000000001</v>
      </c>
      <c r="O73">
        <v>113.288</v>
      </c>
      <c r="P73">
        <v>183367.94</v>
      </c>
      <c r="Q73">
        <v>1727523.564</v>
      </c>
      <c r="R73">
        <v>2</v>
      </c>
      <c r="S73" t="s">
        <v>40</v>
      </c>
      <c r="T73" t="s">
        <v>41</v>
      </c>
      <c r="U73" t="s">
        <v>42</v>
      </c>
      <c r="V73" t="s">
        <v>36</v>
      </c>
      <c r="W73" t="s">
        <v>36</v>
      </c>
      <c r="X73" t="s">
        <v>60</v>
      </c>
      <c r="Y73" t="s">
        <v>61</v>
      </c>
      <c r="AB73" t="s">
        <v>45</v>
      </c>
      <c r="AC73" s="3" t="s">
        <v>46</v>
      </c>
      <c r="AD73" s="8" t="s">
        <v>47</v>
      </c>
      <c r="AE73" t="s">
        <v>48</v>
      </c>
      <c r="AH73" t="s">
        <v>49</v>
      </c>
      <c r="AJ73">
        <v>44.036099999999998</v>
      </c>
      <c r="AK73">
        <v>-75.771199999999993</v>
      </c>
      <c r="AL73">
        <v>288</v>
      </c>
    </row>
    <row r="74" spans="1:38" x14ac:dyDescent="0.25">
      <c r="A74" t="s">
        <v>817</v>
      </c>
      <c r="B74" s="15">
        <v>23781</v>
      </c>
      <c r="C74" t="s">
        <v>187</v>
      </c>
      <c r="D74">
        <v>50451</v>
      </c>
      <c r="E74">
        <v>1</v>
      </c>
      <c r="G74">
        <v>2019</v>
      </c>
      <c r="H74" t="s">
        <v>39</v>
      </c>
      <c r="I74">
        <v>698.25</v>
      </c>
      <c r="J74">
        <v>12</v>
      </c>
      <c r="K74">
        <v>26932.5</v>
      </c>
      <c r="M74">
        <v>7.8E-2</v>
      </c>
      <c r="N74">
        <v>0.17330000000000001</v>
      </c>
      <c r="O74">
        <v>20.161000000000001</v>
      </c>
      <c r="P74">
        <v>15498.025</v>
      </c>
      <c r="Q74">
        <v>260800.5</v>
      </c>
      <c r="R74">
        <v>2</v>
      </c>
      <c r="S74" t="s">
        <v>40</v>
      </c>
      <c r="T74" t="s">
        <v>188</v>
      </c>
      <c r="U74" t="s">
        <v>102</v>
      </c>
      <c r="V74" t="s">
        <v>189</v>
      </c>
      <c r="W74" t="s">
        <v>189</v>
      </c>
      <c r="X74" t="s">
        <v>190</v>
      </c>
      <c r="Y74" t="s">
        <v>191</v>
      </c>
      <c r="Z74" t="s">
        <v>75</v>
      </c>
      <c r="AB74" t="s">
        <v>45</v>
      </c>
      <c r="AC74" s="9" t="s">
        <v>63</v>
      </c>
      <c r="AD74" s="4" t="s">
        <v>64</v>
      </c>
      <c r="AE74" t="s">
        <v>65</v>
      </c>
      <c r="AG74" t="s">
        <v>147</v>
      </c>
      <c r="AJ74">
        <v>42.967100000000002</v>
      </c>
      <c r="AK74">
        <v>-78.918199999999999</v>
      </c>
      <c r="AL74">
        <v>627</v>
      </c>
    </row>
    <row r="75" spans="1:38" x14ac:dyDescent="0.25">
      <c r="A75" t="s">
        <v>816</v>
      </c>
      <c r="B75" s="15">
        <v>23783</v>
      </c>
      <c r="C75" t="s">
        <v>177</v>
      </c>
      <c r="D75">
        <v>50450</v>
      </c>
      <c r="E75">
        <v>1</v>
      </c>
      <c r="G75">
        <v>2019</v>
      </c>
      <c r="H75" t="s">
        <v>39</v>
      </c>
      <c r="I75">
        <v>586.75</v>
      </c>
      <c r="J75">
        <v>12</v>
      </c>
      <c r="K75">
        <v>25770</v>
      </c>
      <c r="M75">
        <v>7.0000000000000007E-2</v>
      </c>
      <c r="N75">
        <v>0.13009999999999999</v>
      </c>
      <c r="O75">
        <v>13.936</v>
      </c>
      <c r="P75">
        <v>13840.15</v>
      </c>
      <c r="Q75">
        <v>232865.92499999999</v>
      </c>
      <c r="R75">
        <v>2</v>
      </c>
      <c r="S75" t="s">
        <v>40</v>
      </c>
      <c r="T75" t="s">
        <v>178</v>
      </c>
      <c r="U75" t="s">
        <v>102</v>
      </c>
      <c r="V75" t="s">
        <v>179</v>
      </c>
      <c r="W75" t="s">
        <v>179</v>
      </c>
      <c r="X75" t="s">
        <v>180</v>
      </c>
      <c r="Y75" t="s">
        <v>181</v>
      </c>
      <c r="Z75" t="s">
        <v>75</v>
      </c>
      <c r="AB75" t="s">
        <v>45</v>
      </c>
      <c r="AC75" s="9" t="s">
        <v>63</v>
      </c>
      <c r="AD75" s="4" t="s">
        <v>64</v>
      </c>
      <c r="AE75" t="s">
        <v>65</v>
      </c>
      <c r="AG75" t="s">
        <v>147</v>
      </c>
      <c r="AJ75">
        <v>43.468200000000003</v>
      </c>
      <c r="AK75">
        <v>-76.496499999999997</v>
      </c>
      <c r="AL75">
        <v>850</v>
      </c>
    </row>
    <row r="76" spans="1:38" x14ac:dyDescent="0.25">
      <c r="A76" s="14" t="s">
        <v>200</v>
      </c>
      <c r="B76" s="14">
        <v>23791</v>
      </c>
      <c r="C76" s="14" t="s">
        <v>200</v>
      </c>
      <c r="D76" s="14">
        <v>54041</v>
      </c>
      <c r="E76" s="14">
        <v>11854</v>
      </c>
      <c r="G76">
        <v>2019</v>
      </c>
      <c r="H76" t="s">
        <v>39</v>
      </c>
      <c r="I76">
        <v>1311.51</v>
      </c>
      <c r="J76">
        <v>12</v>
      </c>
      <c r="K76">
        <v>49182.66</v>
      </c>
      <c r="M76">
        <v>0.19500000000000001</v>
      </c>
      <c r="N76">
        <v>0.1226</v>
      </c>
      <c r="O76">
        <v>38.506</v>
      </c>
      <c r="P76">
        <v>38221.794999999998</v>
      </c>
      <c r="Q76">
        <v>643046.90399999998</v>
      </c>
      <c r="R76">
        <v>2</v>
      </c>
      <c r="S76" t="s">
        <v>40</v>
      </c>
      <c r="T76" t="s">
        <v>163</v>
      </c>
      <c r="U76" t="s">
        <v>102</v>
      </c>
      <c r="V76" t="s">
        <v>201</v>
      </c>
      <c r="W76" t="s">
        <v>201</v>
      </c>
      <c r="X76" t="s">
        <v>202</v>
      </c>
      <c r="Y76" t="s">
        <v>203</v>
      </c>
      <c r="Z76" t="s">
        <v>75</v>
      </c>
      <c r="AB76" t="s">
        <v>45</v>
      </c>
      <c r="AC76" s="9" t="s">
        <v>63</v>
      </c>
      <c r="AD76" s="4" t="s">
        <v>64</v>
      </c>
      <c r="AE76" t="s">
        <v>65</v>
      </c>
      <c r="AG76" t="s">
        <v>147</v>
      </c>
      <c r="AJ76">
        <v>43.162199999999999</v>
      </c>
      <c r="AK76">
        <v>-78.7453</v>
      </c>
      <c r="AL76">
        <v>1325</v>
      </c>
    </row>
    <row r="77" spans="1:38" x14ac:dyDescent="0.25">
      <c r="A77" s="14" t="s">
        <v>200</v>
      </c>
      <c r="B77" s="14">
        <v>23791</v>
      </c>
      <c r="C77" s="14" t="s">
        <v>200</v>
      </c>
      <c r="D77" s="14">
        <v>54041</v>
      </c>
      <c r="E77" s="14">
        <v>11855</v>
      </c>
      <c r="G77">
        <v>2019</v>
      </c>
      <c r="H77" t="s">
        <v>39</v>
      </c>
      <c r="I77">
        <v>1383.67</v>
      </c>
      <c r="J77">
        <v>12</v>
      </c>
      <c r="K77">
        <v>51092.53</v>
      </c>
      <c r="M77">
        <v>0.19800000000000001</v>
      </c>
      <c r="N77">
        <v>0.14710000000000001</v>
      </c>
      <c r="O77">
        <v>46.807000000000002</v>
      </c>
      <c r="P77">
        <v>38229.495000000003</v>
      </c>
      <c r="Q77">
        <v>643178.94799999997</v>
      </c>
      <c r="R77">
        <v>2</v>
      </c>
      <c r="S77" t="s">
        <v>40</v>
      </c>
      <c r="T77" t="s">
        <v>163</v>
      </c>
      <c r="U77" t="s">
        <v>102</v>
      </c>
      <c r="V77" t="s">
        <v>201</v>
      </c>
      <c r="W77" t="s">
        <v>201</v>
      </c>
      <c r="X77" t="s">
        <v>204</v>
      </c>
      <c r="Y77" t="s">
        <v>205</v>
      </c>
      <c r="Z77" t="s">
        <v>75</v>
      </c>
      <c r="AB77" t="s">
        <v>45</v>
      </c>
      <c r="AC77" s="9" t="s">
        <v>63</v>
      </c>
      <c r="AD77" s="4" t="s">
        <v>64</v>
      </c>
      <c r="AE77" t="s">
        <v>65</v>
      </c>
      <c r="AG77" t="s">
        <v>147</v>
      </c>
      <c r="AJ77">
        <v>43.162199999999999</v>
      </c>
      <c r="AK77">
        <v>-78.7453</v>
      </c>
      <c r="AL77">
        <v>470</v>
      </c>
    </row>
    <row r="78" spans="1:38" x14ac:dyDescent="0.25">
      <c r="A78" s="14" t="s">
        <v>200</v>
      </c>
      <c r="B78" s="14">
        <v>23791</v>
      </c>
      <c r="C78" s="14" t="s">
        <v>200</v>
      </c>
      <c r="D78" s="14">
        <v>54041</v>
      </c>
      <c r="E78" s="14">
        <v>11856</v>
      </c>
      <c r="G78">
        <v>2019</v>
      </c>
      <c r="H78" t="s">
        <v>39</v>
      </c>
      <c r="I78">
        <v>1309.92</v>
      </c>
      <c r="J78">
        <v>12</v>
      </c>
      <c r="K78">
        <v>48433.48</v>
      </c>
      <c r="M78">
        <v>0.193</v>
      </c>
      <c r="N78">
        <v>0.10299999999999999</v>
      </c>
      <c r="O78">
        <v>31.577999999999999</v>
      </c>
      <c r="P78">
        <v>37565.616999999998</v>
      </c>
      <c r="Q78">
        <v>631977.76399999997</v>
      </c>
      <c r="R78">
        <v>2</v>
      </c>
      <c r="S78" t="s">
        <v>40</v>
      </c>
      <c r="T78" t="s">
        <v>163</v>
      </c>
      <c r="U78" t="s">
        <v>102</v>
      </c>
      <c r="V78" t="s">
        <v>201</v>
      </c>
      <c r="W78" t="s">
        <v>201</v>
      </c>
      <c r="X78" t="s">
        <v>206</v>
      </c>
      <c r="Y78" t="s">
        <v>207</v>
      </c>
      <c r="Z78" t="s">
        <v>75</v>
      </c>
      <c r="AB78" t="s">
        <v>45</v>
      </c>
      <c r="AC78" s="9" t="s">
        <v>63</v>
      </c>
      <c r="AD78" s="4" t="s">
        <v>64</v>
      </c>
      <c r="AE78" t="s">
        <v>65</v>
      </c>
      <c r="AG78" t="s">
        <v>147</v>
      </c>
      <c r="AJ78">
        <v>43.162199999999999</v>
      </c>
      <c r="AK78">
        <v>-78.7453</v>
      </c>
      <c r="AL78">
        <v>488</v>
      </c>
    </row>
    <row r="79" spans="1:38" x14ac:dyDescent="0.25">
      <c r="A79" s="14" t="s">
        <v>869</v>
      </c>
      <c r="B79" s="14">
        <v>23793</v>
      </c>
      <c r="C79" s="14" t="s">
        <v>316</v>
      </c>
      <c r="D79" s="14">
        <v>54574</v>
      </c>
      <c r="E79" s="14">
        <v>1</v>
      </c>
      <c r="G79">
        <v>2019</v>
      </c>
      <c r="H79" t="s">
        <v>39</v>
      </c>
      <c r="I79">
        <v>686.88</v>
      </c>
      <c r="J79">
        <v>12</v>
      </c>
      <c r="K79">
        <v>72748.62</v>
      </c>
      <c r="M79">
        <v>0.19800000000000001</v>
      </c>
      <c r="N79">
        <v>3.78E-2</v>
      </c>
      <c r="O79">
        <v>9.3390000000000004</v>
      </c>
      <c r="P79">
        <v>39149.357000000004</v>
      </c>
      <c r="Q79">
        <v>658762.97900000005</v>
      </c>
      <c r="R79">
        <v>2</v>
      </c>
      <c r="T79" t="s">
        <v>317</v>
      </c>
      <c r="U79" t="s">
        <v>102</v>
      </c>
      <c r="V79" t="s">
        <v>316</v>
      </c>
      <c r="W79" t="s">
        <v>318</v>
      </c>
      <c r="X79" t="s">
        <v>319</v>
      </c>
      <c r="Y79" t="s">
        <v>320</v>
      </c>
      <c r="Z79" t="s">
        <v>75</v>
      </c>
      <c r="AB79" t="s">
        <v>45</v>
      </c>
      <c r="AC79" s="9" t="s">
        <v>63</v>
      </c>
      <c r="AD79" s="4" t="s">
        <v>64</v>
      </c>
      <c r="AG79" t="s">
        <v>261</v>
      </c>
      <c r="AJ79">
        <v>44.713200000000001</v>
      </c>
      <c r="AK79">
        <v>-73.455699999999993</v>
      </c>
      <c r="AL79">
        <v>583</v>
      </c>
    </row>
    <row r="80" spans="1:38" x14ac:dyDescent="0.25">
      <c r="A80" s="14" t="s">
        <v>869</v>
      </c>
      <c r="B80" s="14">
        <v>23793</v>
      </c>
      <c r="C80" s="14" t="s">
        <v>316</v>
      </c>
      <c r="D80" s="14">
        <v>54574</v>
      </c>
      <c r="E80" s="14">
        <v>2</v>
      </c>
      <c r="G80">
        <v>2019</v>
      </c>
      <c r="H80" t="s">
        <v>39</v>
      </c>
      <c r="I80">
        <v>112.06</v>
      </c>
      <c r="J80">
        <v>12</v>
      </c>
      <c r="K80">
        <v>12395.39</v>
      </c>
      <c r="M80">
        <v>3.3000000000000002E-2</v>
      </c>
      <c r="N80">
        <v>4.0300000000000002E-2</v>
      </c>
      <c r="O80">
        <v>1.605</v>
      </c>
      <c r="P80">
        <v>6598.8249999999998</v>
      </c>
      <c r="Q80">
        <v>111039.749</v>
      </c>
      <c r="R80">
        <v>2</v>
      </c>
      <c r="T80" t="s">
        <v>317</v>
      </c>
      <c r="U80" t="s">
        <v>102</v>
      </c>
      <c r="V80" t="s">
        <v>316</v>
      </c>
      <c r="W80" t="s">
        <v>318</v>
      </c>
      <c r="X80" t="s">
        <v>321</v>
      </c>
      <c r="Y80" t="s">
        <v>322</v>
      </c>
      <c r="Z80" t="s">
        <v>75</v>
      </c>
      <c r="AB80" t="s">
        <v>45</v>
      </c>
      <c r="AC80" s="9" t="s">
        <v>63</v>
      </c>
      <c r="AD80" s="4" t="s">
        <v>64</v>
      </c>
      <c r="AG80" t="s">
        <v>261</v>
      </c>
      <c r="AJ80">
        <v>44.713200000000001</v>
      </c>
      <c r="AK80">
        <v>-73.455699999999993</v>
      </c>
      <c r="AL80">
        <v>551</v>
      </c>
    </row>
    <row r="81" spans="1:38" x14ac:dyDescent="0.25">
      <c r="A81" t="s">
        <v>780</v>
      </c>
      <c r="B81" s="15">
        <v>23794</v>
      </c>
      <c r="C81" t="s">
        <v>238</v>
      </c>
      <c r="D81">
        <v>7314</v>
      </c>
      <c r="E81">
        <v>1</v>
      </c>
      <c r="G81">
        <v>2019</v>
      </c>
      <c r="H81" t="s">
        <v>39</v>
      </c>
      <c r="I81">
        <v>3358.92</v>
      </c>
      <c r="J81">
        <v>12</v>
      </c>
      <c r="K81">
        <v>258380.92</v>
      </c>
      <c r="M81">
        <v>1.0409999999999999</v>
      </c>
      <c r="N81">
        <v>4.4900000000000002E-2</v>
      </c>
      <c r="O81">
        <v>62.942</v>
      </c>
      <c r="P81">
        <v>198820.283</v>
      </c>
      <c r="Q81">
        <v>3307903.8369999998</v>
      </c>
      <c r="R81">
        <v>2</v>
      </c>
      <c r="S81" t="s">
        <v>40</v>
      </c>
      <c r="T81" t="s">
        <v>125</v>
      </c>
      <c r="U81" t="s">
        <v>42</v>
      </c>
      <c r="V81" t="s">
        <v>221</v>
      </c>
      <c r="W81" t="s">
        <v>221</v>
      </c>
      <c r="X81" t="s">
        <v>239</v>
      </c>
      <c r="Y81" t="s">
        <v>240</v>
      </c>
      <c r="Z81" t="s">
        <v>75</v>
      </c>
      <c r="AB81" t="s">
        <v>45</v>
      </c>
      <c r="AC81" s="9" t="s">
        <v>63</v>
      </c>
      <c r="AD81" s="4" t="s">
        <v>64</v>
      </c>
      <c r="AE81" t="s">
        <v>65</v>
      </c>
      <c r="AJ81">
        <v>40.815300000000001</v>
      </c>
      <c r="AK81">
        <v>-73.064400000000006</v>
      </c>
      <c r="AL81">
        <v>2550</v>
      </c>
    </row>
    <row r="82" spans="1:38" x14ac:dyDescent="0.25">
      <c r="A82" t="s">
        <v>823</v>
      </c>
      <c r="B82" s="15">
        <v>23796</v>
      </c>
      <c r="C82" t="s">
        <v>233</v>
      </c>
      <c r="D82">
        <v>54034</v>
      </c>
      <c r="E82" t="s">
        <v>234</v>
      </c>
      <c r="G82">
        <v>2019</v>
      </c>
      <c r="H82" t="s">
        <v>39</v>
      </c>
      <c r="I82">
        <v>48.02</v>
      </c>
      <c r="J82">
        <v>12</v>
      </c>
      <c r="K82">
        <v>3466.1</v>
      </c>
      <c r="M82">
        <v>8.9999999999999993E-3</v>
      </c>
      <c r="N82">
        <v>4.9599999999999998E-2</v>
      </c>
      <c r="O82">
        <v>0.52700000000000002</v>
      </c>
      <c r="P82">
        <v>1824.405</v>
      </c>
      <c r="Q82">
        <v>30699.642</v>
      </c>
      <c r="R82">
        <v>2</v>
      </c>
      <c r="S82" t="s">
        <v>40</v>
      </c>
      <c r="T82" t="s">
        <v>149</v>
      </c>
      <c r="U82" t="s">
        <v>42</v>
      </c>
      <c r="V82" t="s">
        <v>235</v>
      </c>
      <c r="W82" t="s">
        <v>235</v>
      </c>
      <c r="X82" t="s">
        <v>236</v>
      </c>
      <c r="Y82" t="s">
        <v>237</v>
      </c>
      <c r="Z82" t="s">
        <v>75</v>
      </c>
      <c r="AB82" t="s">
        <v>45</v>
      </c>
      <c r="AC82" s="9" t="s">
        <v>63</v>
      </c>
      <c r="AD82" s="4" t="s">
        <v>64</v>
      </c>
      <c r="AE82" t="s">
        <v>65</v>
      </c>
      <c r="AG82" t="s">
        <v>106</v>
      </c>
      <c r="AJ82">
        <v>42.63</v>
      </c>
      <c r="AK82">
        <v>-73.75</v>
      </c>
      <c r="AL82">
        <v>2550</v>
      </c>
    </row>
    <row r="83" spans="1:38" x14ac:dyDescent="0.25">
      <c r="A83" s="14" t="s">
        <v>810</v>
      </c>
      <c r="B83" s="14">
        <v>23799</v>
      </c>
      <c r="C83" s="14" t="s">
        <v>241</v>
      </c>
      <c r="D83" s="14">
        <v>10725</v>
      </c>
      <c r="E83" s="14" t="s">
        <v>246</v>
      </c>
      <c r="G83">
        <v>2019</v>
      </c>
      <c r="H83" t="s">
        <v>39</v>
      </c>
      <c r="I83">
        <v>613.66999999999996</v>
      </c>
      <c r="J83">
        <v>12</v>
      </c>
      <c r="K83">
        <v>67241.600000000006</v>
      </c>
      <c r="M83">
        <v>0.17</v>
      </c>
      <c r="N83">
        <v>2.9100000000000001E-2</v>
      </c>
      <c r="O83">
        <v>7.73</v>
      </c>
      <c r="P83">
        <v>33594.03</v>
      </c>
      <c r="Q83">
        <v>565267.55599999998</v>
      </c>
      <c r="R83">
        <v>2</v>
      </c>
      <c r="T83" t="s">
        <v>108</v>
      </c>
      <c r="U83" t="s">
        <v>102</v>
      </c>
      <c r="V83" t="s">
        <v>243</v>
      </c>
      <c r="W83" t="s">
        <v>243</v>
      </c>
      <c r="X83" t="s">
        <v>247</v>
      </c>
      <c r="Y83" t="s">
        <v>248</v>
      </c>
      <c r="Z83" t="s">
        <v>75</v>
      </c>
      <c r="AB83" t="s">
        <v>45</v>
      </c>
      <c r="AC83" s="9" t="s">
        <v>63</v>
      </c>
      <c r="AD83" s="4" t="s">
        <v>64</v>
      </c>
      <c r="AE83" t="s">
        <v>65</v>
      </c>
      <c r="AG83" t="s">
        <v>106</v>
      </c>
      <c r="AJ83">
        <v>42.574399999999997</v>
      </c>
      <c r="AK83">
        <v>-73.859200000000001</v>
      </c>
      <c r="AL83">
        <v>2550</v>
      </c>
    </row>
    <row r="84" spans="1:38" x14ac:dyDescent="0.25">
      <c r="A84" s="14" t="s">
        <v>810</v>
      </c>
      <c r="B84" s="14">
        <v>23799</v>
      </c>
      <c r="C84" s="14" t="s">
        <v>241</v>
      </c>
      <c r="D84" s="14">
        <v>10725</v>
      </c>
      <c r="E84" s="14" t="s">
        <v>249</v>
      </c>
      <c r="G84">
        <v>2019</v>
      </c>
      <c r="H84" t="s">
        <v>39</v>
      </c>
      <c r="I84">
        <v>519.01</v>
      </c>
      <c r="J84">
        <v>12</v>
      </c>
      <c r="K84">
        <v>53030.43</v>
      </c>
      <c r="M84">
        <v>0.13400000000000001</v>
      </c>
      <c r="N84">
        <v>2.81E-2</v>
      </c>
      <c r="O84">
        <v>5.9109999999999996</v>
      </c>
      <c r="P84">
        <v>26460.728999999999</v>
      </c>
      <c r="Q84">
        <v>445271.76799999998</v>
      </c>
      <c r="R84">
        <v>2</v>
      </c>
      <c r="T84" t="s">
        <v>108</v>
      </c>
      <c r="U84" t="s">
        <v>102</v>
      </c>
      <c r="V84" t="s">
        <v>243</v>
      </c>
      <c r="W84" t="s">
        <v>243</v>
      </c>
      <c r="X84" t="s">
        <v>250</v>
      </c>
      <c r="Y84" t="s">
        <v>251</v>
      </c>
      <c r="Z84" t="s">
        <v>75</v>
      </c>
      <c r="AB84" t="s">
        <v>45</v>
      </c>
      <c r="AC84" s="9" t="s">
        <v>63</v>
      </c>
      <c r="AD84" s="4" t="s">
        <v>64</v>
      </c>
      <c r="AE84" t="s">
        <v>65</v>
      </c>
      <c r="AG84" t="s">
        <v>106</v>
      </c>
      <c r="AJ84">
        <v>42.574399999999997</v>
      </c>
      <c r="AK84">
        <v>-73.859200000000001</v>
      </c>
      <c r="AL84">
        <v>1279</v>
      </c>
    </row>
    <row r="85" spans="1:38" x14ac:dyDescent="0.25">
      <c r="A85" t="s">
        <v>811</v>
      </c>
      <c r="B85" s="15">
        <v>23801</v>
      </c>
      <c r="C85" t="s">
        <v>241</v>
      </c>
      <c r="D85">
        <v>10725</v>
      </c>
      <c r="E85" t="s">
        <v>242</v>
      </c>
      <c r="G85">
        <v>2019</v>
      </c>
      <c r="H85" t="s">
        <v>39</v>
      </c>
      <c r="I85">
        <v>206.67</v>
      </c>
      <c r="J85">
        <v>12</v>
      </c>
      <c r="K85">
        <v>22212.41</v>
      </c>
      <c r="M85">
        <v>5.3999999999999999E-2</v>
      </c>
      <c r="N85">
        <v>8.48E-2</v>
      </c>
      <c r="O85">
        <v>7.351</v>
      </c>
      <c r="P85">
        <v>10713.424999999999</v>
      </c>
      <c r="Q85">
        <v>180260.147</v>
      </c>
      <c r="R85">
        <v>2</v>
      </c>
      <c r="T85" t="s">
        <v>108</v>
      </c>
      <c r="U85" t="s">
        <v>102</v>
      </c>
      <c r="V85" t="s">
        <v>243</v>
      </c>
      <c r="W85" t="s">
        <v>243</v>
      </c>
      <c r="X85" t="s">
        <v>244</v>
      </c>
      <c r="Y85" t="s">
        <v>245</v>
      </c>
      <c r="Z85" t="s">
        <v>75</v>
      </c>
      <c r="AB85" t="s">
        <v>45</v>
      </c>
      <c r="AC85" s="9" t="s">
        <v>63</v>
      </c>
      <c r="AD85" s="4" t="s">
        <v>64</v>
      </c>
      <c r="AE85" t="s">
        <v>65</v>
      </c>
      <c r="AG85" t="s">
        <v>147</v>
      </c>
      <c r="AJ85">
        <v>42.574399999999997</v>
      </c>
      <c r="AK85">
        <v>-73.859200000000001</v>
      </c>
      <c r="AL85">
        <v>2550</v>
      </c>
    </row>
    <row r="86" spans="1:38" x14ac:dyDescent="0.25">
      <c r="A86" t="s">
        <v>818</v>
      </c>
      <c r="B86" s="15">
        <v>23802</v>
      </c>
      <c r="C86" t="s">
        <v>167</v>
      </c>
      <c r="D86">
        <v>50458</v>
      </c>
      <c r="E86">
        <v>1</v>
      </c>
      <c r="G86">
        <v>2019</v>
      </c>
      <c r="H86" t="s">
        <v>39</v>
      </c>
      <c r="I86">
        <v>4519.25</v>
      </c>
      <c r="J86">
        <v>12</v>
      </c>
      <c r="K86">
        <v>583751.25</v>
      </c>
      <c r="M86">
        <v>1.4239999999999999</v>
      </c>
      <c r="N86">
        <v>2.7099999999999999E-2</v>
      </c>
      <c r="O86">
        <v>61.893000000000001</v>
      </c>
      <c r="P86">
        <v>284004.22499999998</v>
      </c>
      <c r="Q86">
        <v>4748012.8250000002</v>
      </c>
      <c r="R86">
        <v>2</v>
      </c>
      <c r="S86" t="s">
        <v>40</v>
      </c>
      <c r="T86" t="s">
        <v>168</v>
      </c>
      <c r="U86" t="s">
        <v>102</v>
      </c>
      <c r="V86" t="s">
        <v>169</v>
      </c>
      <c r="W86" t="s">
        <v>169</v>
      </c>
      <c r="X86" t="s">
        <v>170</v>
      </c>
      <c r="Y86" t="s">
        <v>171</v>
      </c>
      <c r="Z86" t="s">
        <v>75</v>
      </c>
      <c r="AB86" t="s">
        <v>45</v>
      </c>
      <c r="AC86" s="9" t="s">
        <v>63</v>
      </c>
      <c r="AD86" s="4" t="s">
        <v>64</v>
      </c>
      <c r="AE86" t="s">
        <v>65</v>
      </c>
      <c r="AG86" t="s">
        <v>76</v>
      </c>
      <c r="AJ86">
        <v>43.25</v>
      </c>
      <c r="AK86">
        <v>-73.8125</v>
      </c>
      <c r="AL86">
        <v>3100</v>
      </c>
    </row>
    <row r="87" spans="1:38" x14ac:dyDescent="0.25">
      <c r="A87" t="s">
        <v>857</v>
      </c>
      <c r="B87" s="15">
        <v>23814</v>
      </c>
      <c r="C87" t="s">
        <v>341</v>
      </c>
      <c r="D87">
        <v>55969</v>
      </c>
      <c r="E87" t="s">
        <v>342</v>
      </c>
      <c r="G87">
        <v>2019</v>
      </c>
      <c r="H87" t="s">
        <v>39</v>
      </c>
      <c r="I87">
        <v>642.33000000000004</v>
      </c>
      <c r="J87">
        <v>12</v>
      </c>
      <c r="K87">
        <v>31760.59</v>
      </c>
      <c r="M87">
        <v>0.11899999999999999</v>
      </c>
      <c r="N87">
        <v>4.3799999999999999E-2</v>
      </c>
      <c r="O87">
        <v>4.0919999999999996</v>
      </c>
      <c r="P87">
        <v>25446.458999999999</v>
      </c>
      <c r="Q87">
        <v>313598.48499999999</v>
      </c>
      <c r="R87">
        <v>2</v>
      </c>
      <c r="T87" t="s">
        <v>125</v>
      </c>
      <c r="U87" t="s">
        <v>42</v>
      </c>
      <c r="V87" t="s">
        <v>343</v>
      </c>
      <c r="W87" t="s">
        <v>343</v>
      </c>
      <c r="X87" t="s">
        <v>344</v>
      </c>
      <c r="Y87" t="s">
        <v>345</v>
      </c>
      <c r="Z87" t="s">
        <v>75</v>
      </c>
      <c r="AB87" t="s">
        <v>45</v>
      </c>
      <c r="AC87" s="5" t="s">
        <v>67</v>
      </c>
      <c r="AD87" s="10" t="s">
        <v>65</v>
      </c>
      <c r="AG87" t="s">
        <v>66</v>
      </c>
      <c r="AJ87">
        <v>41.105600000000003</v>
      </c>
      <c r="AK87">
        <v>-72.3767</v>
      </c>
      <c r="AL87">
        <v>625</v>
      </c>
    </row>
    <row r="88" spans="1:38" x14ac:dyDescent="0.25">
      <c r="A88" t="s">
        <v>851</v>
      </c>
      <c r="B88" s="15">
        <v>23815</v>
      </c>
      <c r="C88" t="s">
        <v>328</v>
      </c>
      <c r="D88">
        <v>55699</v>
      </c>
      <c r="E88">
        <v>2</v>
      </c>
      <c r="G88">
        <v>2019</v>
      </c>
      <c r="H88" t="s">
        <v>39</v>
      </c>
      <c r="I88">
        <v>166.99</v>
      </c>
      <c r="J88">
        <v>12</v>
      </c>
      <c r="K88">
        <v>8267.41</v>
      </c>
      <c r="M88">
        <v>3.6999999999999998E-2</v>
      </c>
      <c r="N88">
        <v>3.49E-2</v>
      </c>
      <c r="O88">
        <v>1.1559999999999999</v>
      </c>
      <c r="P88">
        <v>7234.8209999999999</v>
      </c>
      <c r="Q88">
        <v>89162.667000000001</v>
      </c>
      <c r="R88">
        <v>2</v>
      </c>
      <c r="T88" t="s">
        <v>70</v>
      </c>
      <c r="U88" t="s">
        <v>42</v>
      </c>
      <c r="V88" t="s">
        <v>329</v>
      </c>
      <c r="W88" t="s">
        <v>329</v>
      </c>
      <c r="X88" t="s">
        <v>330</v>
      </c>
      <c r="Y88" t="s">
        <v>331</v>
      </c>
      <c r="Z88" t="s">
        <v>75</v>
      </c>
      <c r="AB88" t="s">
        <v>45</v>
      </c>
      <c r="AC88" s="5" t="s">
        <v>67</v>
      </c>
      <c r="AD88" s="10" t="s">
        <v>65</v>
      </c>
      <c r="AE88" t="s">
        <v>64</v>
      </c>
      <c r="AG88" t="s">
        <v>66</v>
      </c>
      <c r="AJ88">
        <v>40.610599999999998</v>
      </c>
      <c r="AK88">
        <v>-73.761399999999995</v>
      </c>
      <c r="AL88">
        <v>560</v>
      </c>
    </row>
    <row r="89" spans="1:38" x14ac:dyDescent="0.25">
      <c r="A89" t="s">
        <v>825</v>
      </c>
      <c r="B89" s="15">
        <v>23816</v>
      </c>
      <c r="C89" t="s">
        <v>192</v>
      </c>
      <c r="D89">
        <v>54114</v>
      </c>
      <c r="E89" t="s">
        <v>193</v>
      </c>
      <c r="G89">
        <v>2019</v>
      </c>
      <c r="H89" t="s">
        <v>39</v>
      </c>
      <c r="I89">
        <v>4186.16</v>
      </c>
      <c r="J89">
        <v>12</v>
      </c>
      <c r="K89">
        <v>184571.88</v>
      </c>
      <c r="M89">
        <v>0.54800000000000004</v>
      </c>
      <c r="N89">
        <v>2.8400000000000002E-2</v>
      </c>
      <c r="O89">
        <v>23.77</v>
      </c>
      <c r="P89">
        <v>108561.272</v>
      </c>
      <c r="Q89">
        <v>1826754.9620000001</v>
      </c>
      <c r="R89">
        <v>2</v>
      </c>
      <c r="S89" t="s">
        <v>40</v>
      </c>
      <c r="T89" t="s">
        <v>70</v>
      </c>
      <c r="U89" t="s">
        <v>102</v>
      </c>
      <c r="V89" t="s">
        <v>194</v>
      </c>
      <c r="W89" t="s">
        <v>194</v>
      </c>
      <c r="X89" t="s">
        <v>195</v>
      </c>
      <c r="Y89" t="s">
        <v>196</v>
      </c>
      <c r="AB89" t="s">
        <v>45</v>
      </c>
      <c r="AC89" s="9" t="s">
        <v>63</v>
      </c>
      <c r="AD89" s="4" t="s">
        <v>64</v>
      </c>
      <c r="AE89" t="s">
        <v>65</v>
      </c>
      <c r="AG89" t="s">
        <v>66</v>
      </c>
      <c r="AJ89">
        <v>40.6417</v>
      </c>
      <c r="AK89">
        <v>-73.777799999999999</v>
      </c>
      <c r="AL89">
        <v>2080</v>
      </c>
    </row>
    <row r="90" spans="1:38" x14ac:dyDescent="0.25">
      <c r="A90" t="s">
        <v>826</v>
      </c>
      <c r="B90" s="15">
        <v>23817</v>
      </c>
      <c r="C90" t="s">
        <v>192</v>
      </c>
      <c r="D90">
        <v>54114</v>
      </c>
      <c r="E90" t="s">
        <v>197</v>
      </c>
      <c r="G90">
        <v>2019</v>
      </c>
      <c r="H90" t="s">
        <v>39</v>
      </c>
      <c r="I90">
        <v>6665.37</v>
      </c>
      <c r="J90">
        <v>12</v>
      </c>
      <c r="K90">
        <v>278665.19</v>
      </c>
      <c r="M90">
        <v>0.81399999999999995</v>
      </c>
      <c r="N90">
        <v>2.5499999999999998E-2</v>
      </c>
      <c r="O90">
        <v>34.756</v>
      </c>
      <c r="P90">
        <v>161033.78599999999</v>
      </c>
      <c r="Q90">
        <v>2709653.1839999999</v>
      </c>
      <c r="R90">
        <v>2</v>
      </c>
      <c r="S90" t="s">
        <v>40</v>
      </c>
      <c r="T90" t="s">
        <v>70</v>
      </c>
      <c r="U90" t="s">
        <v>102</v>
      </c>
      <c r="V90" t="s">
        <v>194</v>
      </c>
      <c r="W90" t="s">
        <v>194</v>
      </c>
      <c r="X90" t="s">
        <v>198</v>
      </c>
      <c r="Y90" t="s">
        <v>199</v>
      </c>
      <c r="AB90" t="s">
        <v>45</v>
      </c>
      <c r="AC90" s="9" t="s">
        <v>63</v>
      </c>
      <c r="AD90" s="4" t="s">
        <v>64</v>
      </c>
      <c r="AE90" t="s">
        <v>65</v>
      </c>
      <c r="AG90" t="s">
        <v>66</v>
      </c>
      <c r="AJ90">
        <v>40.6417</v>
      </c>
      <c r="AK90">
        <v>-73.777799999999999</v>
      </c>
      <c r="AL90">
        <v>2041</v>
      </c>
    </row>
    <row r="91" spans="1:38" x14ac:dyDescent="0.25">
      <c r="A91" t="s">
        <v>774</v>
      </c>
      <c r="B91" s="15">
        <v>23818</v>
      </c>
      <c r="C91" t="s">
        <v>475</v>
      </c>
      <c r="D91">
        <v>2679</v>
      </c>
      <c r="E91">
        <v>5</v>
      </c>
      <c r="G91">
        <v>2019</v>
      </c>
      <c r="H91" t="s">
        <v>39</v>
      </c>
      <c r="I91">
        <v>379.5</v>
      </c>
      <c r="J91">
        <v>12</v>
      </c>
      <c r="K91">
        <v>13872.75</v>
      </c>
      <c r="M91">
        <v>5.2999999999999999E-2</v>
      </c>
      <c r="N91">
        <v>5.9700000000000003E-2</v>
      </c>
      <c r="O91">
        <v>1.165</v>
      </c>
      <c r="P91">
        <v>8428.9500000000007</v>
      </c>
      <c r="Q91">
        <v>140612</v>
      </c>
      <c r="R91">
        <v>2</v>
      </c>
      <c r="T91" t="s">
        <v>215</v>
      </c>
      <c r="U91" t="s">
        <v>42</v>
      </c>
      <c r="V91" t="s">
        <v>476</v>
      </c>
      <c r="W91" t="s">
        <v>476</v>
      </c>
      <c r="X91" t="s">
        <v>477</v>
      </c>
      <c r="Y91" t="s">
        <v>478</v>
      </c>
      <c r="Z91" t="s">
        <v>75</v>
      </c>
      <c r="AB91" t="s">
        <v>45</v>
      </c>
      <c r="AC91" s="5" t="s">
        <v>67</v>
      </c>
      <c r="AD91" s="4" t="s">
        <v>64</v>
      </c>
      <c r="AE91" t="s">
        <v>65</v>
      </c>
      <c r="AG91" t="s">
        <v>66</v>
      </c>
      <c r="AJ91">
        <v>40.6447</v>
      </c>
      <c r="AK91">
        <v>-73.568299999999994</v>
      </c>
      <c r="AL91">
        <v>486</v>
      </c>
    </row>
    <row r="92" spans="1:38" x14ac:dyDescent="0.25">
      <c r="A92" t="s">
        <v>736</v>
      </c>
      <c r="B92" s="15">
        <v>23820</v>
      </c>
      <c r="C92" t="s">
        <v>227</v>
      </c>
      <c r="D92">
        <v>2500</v>
      </c>
      <c r="E92" t="s">
        <v>228</v>
      </c>
      <c r="G92">
        <v>2019</v>
      </c>
      <c r="H92" t="s">
        <v>39</v>
      </c>
      <c r="I92">
        <v>6890.63</v>
      </c>
      <c r="J92">
        <v>12</v>
      </c>
      <c r="K92">
        <v>1594237.21</v>
      </c>
      <c r="M92">
        <v>3.54</v>
      </c>
      <c r="N92">
        <v>8.3999999999999995E-3</v>
      </c>
      <c r="O92">
        <v>42.05</v>
      </c>
      <c r="P92">
        <v>701844.30099999998</v>
      </c>
      <c r="Q92" s="1">
        <v>11800000</v>
      </c>
      <c r="R92">
        <v>2</v>
      </c>
      <c r="S92" t="s">
        <v>40</v>
      </c>
      <c r="T92" t="s">
        <v>70</v>
      </c>
      <c r="U92" t="s">
        <v>42</v>
      </c>
      <c r="V92" t="s">
        <v>229</v>
      </c>
      <c r="W92" t="s">
        <v>229</v>
      </c>
      <c r="X92" t="s">
        <v>230</v>
      </c>
      <c r="Y92" t="s">
        <v>231</v>
      </c>
      <c r="Z92" t="s">
        <v>75</v>
      </c>
      <c r="AB92" t="s">
        <v>45</v>
      </c>
      <c r="AC92" s="9" t="s">
        <v>63</v>
      </c>
      <c r="AD92" s="4" t="s">
        <v>64</v>
      </c>
      <c r="AE92" t="s">
        <v>65</v>
      </c>
      <c r="AG92" t="s">
        <v>232</v>
      </c>
      <c r="AJ92">
        <v>40.758499999999998</v>
      </c>
      <c r="AK92">
        <v>-73.945099999999996</v>
      </c>
      <c r="AL92">
        <v>786.8</v>
      </c>
    </row>
    <row r="93" spans="1:38" x14ac:dyDescent="0.25">
      <c r="A93" s="14" t="s">
        <v>812</v>
      </c>
      <c r="B93" s="14">
        <v>23823</v>
      </c>
      <c r="C93" s="14" t="s">
        <v>279</v>
      </c>
      <c r="D93" s="14">
        <v>50292</v>
      </c>
      <c r="E93" s="14" t="s">
        <v>193</v>
      </c>
      <c r="G93">
        <v>2019</v>
      </c>
      <c r="H93" t="s">
        <v>39</v>
      </c>
      <c r="I93">
        <v>3781.53</v>
      </c>
      <c r="J93">
        <v>12</v>
      </c>
      <c r="K93">
        <v>97011.41</v>
      </c>
      <c r="M93">
        <v>0.222</v>
      </c>
      <c r="N93">
        <v>0.12470000000000001</v>
      </c>
      <c r="O93">
        <v>45.136000000000003</v>
      </c>
      <c r="P93">
        <v>43998.226999999999</v>
      </c>
      <c r="Q93">
        <v>740376.48699999996</v>
      </c>
      <c r="R93">
        <v>2</v>
      </c>
      <c r="T93" t="s">
        <v>215</v>
      </c>
      <c r="U93" t="s">
        <v>42</v>
      </c>
      <c r="V93" t="s">
        <v>280</v>
      </c>
      <c r="W93" t="s">
        <v>281</v>
      </c>
      <c r="X93" t="s">
        <v>282</v>
      </c>
      <c r="Y93" t="s">
        <v>283</v>
      </c>
      <c r="Z93" t="s">
        <v>75</v>
      </c>
      <c r="AB93" t="s">
        <v>45</v>
      </c>
      <c r="AC93" s="9" t="s">
        <v>63</v>
      </c>
      <c r="AD93" s="4" t="s">
        <v>64</v>
      </c>
      <c r="AG93" t="s">
        <v>147</v>
      </c>
      <c r="AJ93">
        <v>40.746899999999997</v>
      </c>
      <c r="AK93">
        <v>-73.499399999999994</v>
      </c>
      <c r="AL93">
        <v>1676</v>
      </c>
    </row>
    <row r="94" spans="1:38" x14ac:dyDescent="0.25">
      <c r="A94" s="14" t="s">
        <v>812</v>
      </c>
      <c r="B94" s="14">
        <v>23823</v>
      </c>
      <c r="C94" s="14" t="s">
        <v>279</v>
      </c>
      <c r="D94" s="14">
        <v>50292</v>
      </c>
      <c r="E94" s="14" t="s">
        <v>197</v>
      </c>
      <c r="G94">
        <v>2019</v>
      </c>
      <c r="H94" t="s">
        <v>39</v>
      </c>
      <c r="I94">
        <v>4029.46</v>
      </c>
      <c r="J94">
        <v>12</v>
      </c>
      <c r="K94">
        <v>105120.43</v>
      </c>
      <c r="M94">
        <v>0.25</v>
      </c>
      <c r="N94">
        <v>0.1268</v>
      </c>
      <c r="O94">
        <v>50.000999999999998</v>
      </c>
      <c r="P94">
        <v>49582.569000000003</v>
      </c>
      <c r="Q94">
        <v>834316.57900000003</v>
      </c>
      <c r="R94">
        <v>2</v>
      </c>
      <c r="T94" t="s">
        <v>215</v>
      </c>
      <c r="U94" t="s">
        <v>42</v>
      </c>
      <c r="V94" t="s">
        <v>280</v>
      </c>
      <c r="W94" t="s">
        <v>281</v>
      </c>
      <c r="X94" t="s">
        <v>284</v>
      </c>
      <c r="Y94" t="s">
        <v>285</v>
      </c>
      <c r="Z94" t="s">
        <v>75</v>
      </c>
      <c r="AB94" t="s">
        <v>45</v>
      </c>
      <c r="AC94" s="9" t="s">
        <v>63</v>
      </c>
      <c r="AD94" s="4" t="s">
        <v>64</v>
      </c>
      <c r="AG94" t="s">
        <v>147</v>
      </c>
      <c r="AJ94">
        <v>40.746899999999997</v>
      </c>
      <c r="AK94">
        <v>-73.499399999999994</v>
      </c>
      <c r="AL94">
        <v>633</v>
      </c>
    </row>
    <row r="95" spans="1:38" x14ac:dyDescent="0.25">
      <c r="A95" t="s">
        <v>142</v>
      </c>
      <c r="B95" s="15">
        <v>23857</v>
      </c>
      <c r="C95" t="s">
        <v>142</v>
      </c>
      <c r="D95">
        <v>10620</v>
      </c>
      <c r="E95">
        <v>1</v>
      </c>
      <c r="G95">
        <v>2019</v>
      </c>
      <c r="H95" t="s">
        <v>39</v>
      </c>
      <c r="I95">
        <v>78.08</v>
      </c>
      <c r="J95">
        <v>12</v>
      </c>
      <c r="K95">
        <v>3207.75</v>
      </c>
      <c r="M95">
        <v>8.9999999999999993E-3</v>
      </c>
      <c r="N95">
        <v>0.14069999999999999</v>
      </c>
      <c r="O95">
        <v>1.9690000000000001</v>
      </c>
      <c r="P95">
        <v>1747.2539999999999</v>
      </c>
      <c r="Q95">
        <v>29396.528999999999</v>
      </c>
      <c r="R95">
        <v>2</v>
      </c>
      <c r="S95" t="s">
        <v>40</v>
      </c>
      <c r="T95" t="s">
        <v>41</v>
      </c>
      <c r="U95" t="s">
        <v>102</v>
      </c>
      <c r="V95" t="s">
        <v>143</v>
      </c>
      <c r="W95" t="s">
        <v>144</v>
      </c>
      <c r="X95" t="s">
        <v>145</v>
      </c>
      <c r="Y95" t="s">
        <v>146</v>
      </c>
      <c r="Z95" t="s">
        <v>75</v>
      </c>
      <c r="AB95" t="s">
        <v>45</v>
      </c>
      <c r="AC95" s="9" t="s">
        <v>63</v>
      </c>
      <c r="AD95" s="4" t="s">
        <v>64</v>
      </c>
      <c r="AE95" t="s">
        <v>65</v>
      </c>
      <c r="AG95" t="s">
        <v>147</v>
      </c>
      <c r="AJ95">
        <v>43.984200000000001</v>
      </c>
      <c r="AK95">
        <v>-75.622500000000002</v>
      </c>
      <c r="AL95">
        <v>628</v>
      </c>
    </row>
    <row r="96" spans="1:38" x14ac:dyDescent="0.25">
      <c r="A96" t="s">
        <v>806</v>
      </c>
      <c r="B96" s="15">
        <v>23900</v>
      </c>
      <c r="C96" t="s">
        <v>148</v>
      </c>
      <c r="D96">
        <v>10190</v>
      </c>
      <c r="E96">
        <v>1</v>
      </c>
      <c r="G96">
        <v>2019</v>
      </c>
      <c r="H96" t="s">
        <v>39</v>
      </c>
      <c r="I96">
        <v>2372.31</v>
      </c>
      <c r="J96">
        <v>12</v>
      </c>
      <c r="K96">
        <v>135263.35999999999</v>
      </c>
      <c r="M96">
        <v>0.36499999999999999</v>
      </c>
      <c r="N96">
        <v>7.8700000000000006E-2</v>
      </c>
      <c r="O96">
        <v>44.832000000000001</v>
      </c>
      <c r="P96">
        <v>72312.39</v>
      </c>
      <c r="Q96">
        <v>1216663.4820000001</v>
      </c>
      <c r="R96">
        <v>2</v>
      </c>
      <c r="S96" t="s">
        <v>40</v>
      </c>
      <c r="T96" t="s">
        <v>149</v>
      </c>
      <c r="U96" t="s">
        <v>42</v>
      </c>
      <c r="V96" t="s">
        <v>148</v>
      </c>
      <c r="W96" t="s">
        <v>150</v>
      </c>
      <c r="X96" t="s">
        <v>151</v>
      </c>
      <c r="Y96" t="s">
        <v>152</v>
      </c>
      <c r="Z96" t="s">
        <v>75</v>
      </c>
      <c r="AB96" t="s">
        <v>45</v>
      </c>
      <c r="AC96" s="9" t="s">
        <v>63</v>
      </c>
      <c r="AD96" s="4" t="s">
        <v>64</v>
      </c>
      <c r="AE96" t="s">
        <v>65</v>
      </c>
      <c r="AG96" t="s">
        <v>147</v>
      </c>
      <c r="AJ96">
        <v>42.537500000000001</v>
      </c>
      <c r="AK96">
        <v>-73.743300000000005</v>
      </c>
      <c r="AL96">
        <v>2650</v>
      </c>
    </row>
    <row r="97" spans="1:38" x14ac:dyDescent="0.25">
      <c r="A97" t="s">
        <v>829</v>
      </c>
      <c r="B97" s="15">
        <v>23902</v>
      </c>
      <c r="C97" t="s">
        <v>208</v>
      </c>
      <c r="D97">
        <v>54592</v>
      </c>
      <c r="E97">
        <v>1</v>
      </c>
      <c r="G97">
        <v>2019</v>
      </c>
      <c r="H97" t="s">
        <v>39</v>
      </c>
      <c r="I97">
        <v>23.41</v>
      </c>
      <c r="J97">
        <v>12</v>
      </c>
      <c r="K97">
        <v>956.03</v>
      </c>
      <c r="M97">
        <v>4.0000000000000001E-3</v>
      </c>
      <c r="N97">
        <v>0.15559999999999999</v>
      </c>
      <c r="O97">
        <v>0.52100000000000002</v>
      </c>
      <c r="P97">
        <v>803.55799999999999</v>
      </c>
      <c r="Q97">
        <v>13519.895</v>
      </c>
      <c r="R97">
        <v>2</v>
      </c>
      <c r="T97" t="s">
        <v>209</v>
      </c>
      <c r="U97" t="s">
        <v>102</v>
      </c>
      <c r="V97" t="s">
        <v>210</v>
      </c>
      <c r="W97" t="s">
        <v>211</v>
      </c>
      <c r="X97" t="s">
        <v>212</v>
      </c>
      <c r="Y97" t="s">
        <v>213</v>
      </c>
      <c r="Z97" t="s">
        <v>75</v>
      </c>
      <c r="AB97" t="s">
        <v>45</v>
      </c>
      <c r="AC97" s="9" t="s">
        <v>63</v>
      </c>
      <c r="AD97" s="4" t="s">
        <v>64</v>
      </c>
      <c r="AE97" t="s">
        <v>65</v>
      </c>
      <c r="AG97" t="s">
        <v>106</v>
      </c>
      <c r="AJ97">
        <v>44.950299999999999</v>
      </c>
      <c r="AK97">
        <v>-74.892799999999994</v>
      </c>
      <c r="AL97">
        <v>585</v>
      </c>
    </row>
    <row r="98" spans="1:38" x14ac:dyDescent="0.25">
      <c r="A98" s="14" t="s">
        <v>298</v>
      </c>
      <c r="B98" s="14">
        <v>23970</v>
      </c>
      <c r="C98" s="14" t="s">
        <v>298</v>
      </c>
      <c r="D98" s="14">
        <v>54547</v>
      </c>
      <c r="E98" s="14">
        <v>1</v>
      </c>
      <c r="G98">
        <v>2019</v>
      </c>
      <c r="H98" t="s">
        <v>39</v>
      </c>
      <c r="I98">
        <v>5957.8</v>
      </c>
      <c r="J98">
        <v>12</v>
      </c>
      <c r="K98">
        <v>1377612.86</v>
      </c>
      <c r="M98">
        <v>2.9089999999999998</v>
      </c>
      <c r="N98">
        <v>2.4799999999999999E-2</v>
      </c>
      <c r="O98">
        <v>83.707999999999998</v>
      </c>
      <c r="P98">
        <v>576321.37699999998</v>
      </c>
      <c r="Q98">
        <v>9697750.4100000001</v>
      </c>
      <c r="R98">
        <v>2</v>
      </c>
      <c r="T98" t="s">
        <v>178</v>
      </c>
      <c r="U98" t="s">
        <v>102</v>
      </c>
      <c r="V98" t="s">
        <v>299</v>
      </c>
      <c r="W98" t="s">
        <v>300</v>
      </c>
      <c r="X98" t="s">
        <v>301</v>
      </c>
      <c r="Y98" t="s">
        <v>302</v>
      </c>
      <c r="Z98" t="s">
        <v>75</v>
      </c>
      <c r="AB98" t="s">
        <v>45</v>
      </c>
      <c r="AC98" s="9" t="s">
        <v>63</v>
      </c>
      <c r="AD98" s="4" t="s">
        <v>64</v>
      </c>
      <c r="AG98" t="s">
        <v>303</v>
      </c>
      <c r="AJ98">
        <v>43.494999999999997</v>
      </c>
      <c r="AK98">
        <v>-76.450800000000001</v>
      </c>
      <c r="AL98">
        <v>812</v>
      </c>
    </row>
    <row r="99" spans="1:38" x14ac:dyDescent="0.25">
      <c r="A99" s="14" t="s">
        <v>298</v>
      </c>
      <c r="B99" s="14">
        <v>23970</v>
      </c>
      <c r="C99" s="14" t="s">
        <v>298</v>
      </c>
      <c r="D99" s="14">
        <v>54547</v>
      </c>
      <c r="E99" s="14">
        <v>2</v>
      </c>
      <c r="G99">
        <v>2019</v>
      </c>
      <c r="H99" t="s">
        <v>39</v>
      </c>
      <c r="I99">
        <v>5669.01</v>
      </c>
      <c r="J99">
        <v>12</v>
      </c>
      <c r="K99">
        <v>1272722.7</v>
      </c>
      <c r="M99">
        <v>2.698</v>
      </c>
      <c r="N99">
        <v>2.6200000000000001E-2</v>
      </c>
      <c r="O99">
        <v>81.066000000000003</v>
      </c>
      <c r="P99">
        <v>534463.78200000001</v>
      </c>
      <c r="Q99">
        <v>8993427.7170000002</v>
      </c>
      <c r="R99">
        <v>2</v>
      </c>
      <c r="T99" t="s">
        <v>178</v>
      </c>
      <c r="U99" t="s">
        <v>102</v>
      </c>
      <c r="V99" t="s">
        <v>299</v>
      </c>
      <c r="W99" t="s">
        <v>300</v>
      </c>
      <c r="X99" t="s">
        <v>304</v>
      </c>
      <c r="Y99" t="s">
        <v>305</v>
      </c>
      <c r="Z99" t="s">
        <v>75</v>
      </c>
      <c r="AB99" t="s">
        <v>45</v>
      </c>
      <c r="AC99" s="9" t="s">
        <v>63</v>
      </c>
      <c r="AD99" s="4" t="s">
        <v>64</v>
      </c>
      <c r="AG99" t="s">
        <v>303</v>
      </c>
      <c r="AJ99">
        <v>43.494999999999997</v>
      </c>
      <c r="AK99">
        <v>-76.450800000000001</v>
      </c>
      <c r="AL99">
        <v>800</v>
      </c>
    </row>
    <row r="100" spans="1:38" x14ac:dyDescent="0.25">
      <c r="A100" s="14" t="s">
        <v>298</v>
      </c>
      <c r="B100" s="14">
        <v>23970</v>
      </c>
      <c r="C100" s="14" t="s">
        <v>298</v>
      </c>
      <c r="D100" s="14">
        <v>54547</v>
      </c>
      <c r="E100" s="14">
        <v>3</v>
      </c>
      <c r="G100">
        <v>2019</v>
      </c>
      <c r="H100" t="s">
        <v>39</v>
      </c>
      <c r="I100">
        <v>5696.89</v>
      </c>
      <c r="J100">
        <v>12</v>
      </c>
      <c r="K100">
        <v>1259071.31</v>
      </c>
      <c r="M100">
        <v>2.617</v>
      </c>
      <c r="N100">
        <v>2.8000000000000001E-2</v>
      </c>
      <c r="O100">
        <v>82.203000000000003</v>
      </c>
      <c r="P100">
        <v>518361.25</v>
      </c>
      <c r="Q100">
        <v>8722408.1170000006</v>
      </c>
      <c r="R100">
        <v>2</v>
      </c>
      <c r="T100" t="s">
        <v>178</v>
      </c>
      <c r="U100" t="s">
        <v>102</v>
      </c>
      <c r="V100" t="s">
        <v>299</v>
      </c>
      <c r="W100" t="s">
        <v>300</v>
      </c>
      <c r="X100" t="s">
        <v>306</v>
      </c>
      <c r="Y100" t="s">
        <v>307</v>
      </c>
      <c r="Z100" t="s">
        <v>75</v>
      </c>
      <c r="AB100" t="s">
        <v>45</v>
      </c>
      <c r="AC100" s="9" t="s">
        <v>63</v>
      </c>
      <c r="AD100" s="4" t="s">
        <v>64</v>
      </c>
      <c r="AG100" t="s">
        <v>303</v>
      </c>
      <c r="AJ100">
        <v>43.494999999999997</v>
      </c>
      <c r="AK100">
        <v>-76.450800000000001</v>
      </c>
      <c r="AL100">
        <v>2156</v>
      </c>
    </row>
    <row r="101" spans="1:38" x14ac:dyDescent="0.25">
      <c r="A101" s="14" t="s">
        <v>298</v>
      </c>
      <c r="B101" s="14">
        <v>23970</v>
      </c>
      <c r="C101" s="14" t="s">
        <v>298</v>
      </c>
      <c r="D101" s="14">
        <v>54547</v>
      </c>
      <c r="E101" s="14">
        <v>4</v>
      </c>
      <c r="G101">
        <v>2019</v>
      </c>
      <c r="H101" t="s">
        <v>39</v>
      </c>
      <c r="I101">
        <v>5639.2</v>
      </c>
      <c r="J101">
        <v>12</v>
      </c>
      <c r="K101">
        <v>1228221.8899999999</v>
      </c>
      <c r="M101">
        <v>2.589</v>
      </c>
      <c r="N101">
        <v>2.8199999999999999E-2</v>
      </c>
      <c r="O101">
        <v>79.488</v>
      </c>
      <c r="P101">
        <v>512897.397</v>
      </c>
      <c r="Q101">
        <v>8630472.2129999995</v>
      </c>
      <c r="R101">
        <v>2</v>
      </c>
      <c r="T101" t="s">
        <v>178</v>
      </c>
      <c r="U101" t="s">
        <v>102</v>
      </c>
      <c r="V101" t="s">
        <v>299</v>
      </c>
      <c r="W101" t="s">
        <v>300</v>
      </c>
      <c r="X101" t="s">
        <v>308</v>
      </c>
      <c r="Y101" t="s">
        <v>309</v>
      </c>
      <c r="Z101" t="s">
        <v>75</v>
      </c>
      <c r="AB101" t="s">
        <v>45</v>
      </c>
      <c r="AC101" s="9" t="s">
        <v>63</v>
      </c>
      <c r="AD101" s="4" t="s">
        <v>64</v>
      </c>
      <c r="AG101" t="s">
        <v>303</v>
      </c>
      <c r="AJ101">
        <v>43.494999999999997</v>
      </c>
      <c r="AK101">
        <v>-76.450800000000001</v>
      </c>
      <c r="AL101">
        <v>536</v>
      </c>
    </row>
    <row r="102" spans="1:38" x14ac:dyDescent="0.25">
      <c r="A102" t="s">
        <v>824</v>
      </c>
      <c r="B102" s="15">
        <v>23982</v>
      </c>
      <c r="C102" t="s">
        <v>172</v>
      </c>
      <c r="D102">
        <v>54076</v>
      </c>
      <c r="E102">
        <v>1</v>
      </c>
      <c r="G102">
        <v>2019</v>
      </c>
      <c r="H102" t="s">
        <v>39</v>
      </c>
      <c r="I102">
        <v>1927.25</v>
      </c>
      <c r="J102">
        <v>12</v>
      </c>
      <c r="K102">
        <v>120542</v>
      </c>
      <c r="M102">
        <v>0.314</v>
      </c>
      <c r="N102">
        <v>4.2200000000000001E-2</v>
      </c>
      <c r="O102">
        <v>19.395</v>
      </c>
      <c r="P102">
        <v>62272.6</v>
      </c>
      <c r="Q102">
        <v>1047455.95</v>
      </c>
      <c r="R102">
        <v>2</v>
      </c>
      <c r="S102" t="s">
        <v>40</v>
      </c>
      <c r="T102" t="s">
        <v>173</v>
      </c>
      <c r="U102" t="s">
        <v>102</v>
      </c>
      <c r="V102" t="s">
        <v>174</v>
      </c>
      <c r="W102" t="s">
        <v>174</v>
      </c>
      <c r="X102" t="s">
        <v>175</v>
      </c>
      <c r="Y102" t="s">
        <v>176</v>
      </c>
      <c r="Z102" t="s">
        <v>75</v>
      </c>
      <c r="AB102" t="s">
        <v>45</v>
      </c>
      <c r="AC102" s="9" t="s">
        <v>63</v>
      </c>
      <c r="AD102" s="4" t="s">
        <v>64</v>
      </c>
      <c r="AE102" t="s">
        <v>65</v>
      </c>
      <c r="AG102" t="s">
        <v>106</v>
      </c>
      <c r="AJ102">
        <v>42.087499999999999</v>
      </c>
      <c r="AK102">
        <v>-78.457800000000006</v>
      </c>
      <c r="AL102">
        <v>3100</v>
      </c>
    </row>
    <row r="103" spans="1:38" x14ac:dyDescent="0.25">
      <c r="A103" t="s">
        <v>808</v>
      </c>
      <c r="B103" s="15">
        <v>23983</v>
      </c>
      <c r="C103" t="s">
        <v>100</v>
      </c>
      <c r="D103">
        <v>10617</v>
      </c>
      <c r="E103">
        <v>1</v>
      </c>
      <c r="G103">
        <v>2019</v>
      </c>
      <c r="H103" t="s">
        <v>39</v>
      </c>
      <c r="I103">
        <v>33</v>
      </c>
      <c r="J103">
        <v>12</v>
      </c>
      <c r="K103">
        <v>2166.1</v>
      </c>
      <c r="M103">
        <v>6.0000000000000001E-3</v>
      </c>
      <c r="N103">
        <v>0.18379999999999999</v>
      </c>
      <c r="O103">
        <v>0.51400000000000001</v>
      </c>
      <c r="P103">
        <v>1091.1110000000001</v>
      </c>
      <c r="Q103">
        <v>18357.198</v>
      </c>
      <c r="R103">
        <v>2</v>
      </c>
      <c r="T103" t="s">
        <v>101</v>
      </c>
      <c r="U103" t="s">
        <v>102</v>
      </c>
      <c r="V103" t="s">
        <v>103</v>
      </c>
      <c r="W103" t="s">
        <v>103</v>
      </c>
      <c r="X103" t="s">
        <v>104</v>
      </c>
      <c r="Y103" t="s">
        <v>105</v>
      </c>
      <c r="AB103" t="s">
        <v>45</v>
      </c>
      <c r="AC103" s="9" t="s">
        <v>63</v>
      </c>
      <c r="AD103" s="4" t="s">
        <v>64</v>
      </c>
      <c r="AE103" t="s">
        <v>65</v>
      </c>
      <c r="AG103" t="s">
        <v>106</v>
      </c>
      <c r="AJ103">
        <v>43.886099999999999</v>
      </c>
      <c r="AK103">
        <v>-75.434200000000004</v>
      </c>
      <c r="AL103">
        <v>2133</v>
      </c>
    </row>
    <row r="104" spans="1:38" x14ac:dyDescent="0.25">
      <c r="A104" t="s">
        <v>870</v>
      </c>
      <c r="B104" s="15">
        <v>23985</v>
      </c>
      <c r="C104" s="15" t="s">
        <v>252</v>
      </c>
      <c r="D104">
        <v>10621</v>
      </c>
      <c r="E104">
        <v>1</v>
      </c>
      <c r="G104">
        <v>2019</v>
      </c>
      <c r="H104" t="s">
        <v>39</v>
      </c>
      <c r="I104">
        <v>273.32</v>
      </c>
      <c r="J104">
        <v>12</v>
      </c>
      <c r="K104">
        <v>15092.83</v>
      </c>
      <c r="M104">
        <v>3.6999999999999998E-2</v>
      </c>
      <c r="N104">
        <v>0.14230000000000001</v>
      </c>
      <c r="O104">
        <v>4.2460000000000004</v>
      </c>
      <c r="P104">
        <v>7409.8389999999999</v>
      </c>
      <c r="Q104">
        <v>124672.024</v>
      </c>
      <c r="R104">
        <v>2</v>
      </c>
      <c r="S104" t="s">
        <v>40</v>
      </c>
      <c r="T104" t="s">
        <v>133</v>
      </c>
      <c r="U104" t="s">
        <v>42</v>
      </c>
      <c r="V104" t="s">
        <v>103</v>
      </c>
      <c r="W104" t="s">
        <v>103</v>
      </c>
      <c r="X104" t="s">
        <v>253</v>
      </c>
      <c r="Y104" t="s">
        <v>254</v>
      </c>
      <c r="Z104" t="s">
        <v>75</v>
      </c>
      <c r="AB104" t="s">
        <v>45</v>
      </c>
      <c r="AC104" s="9" t="s">
        <v>63</v>
      </c>
      <c r="AD104" s="4" t="s">
        <v>64</v>
      </c>
      <c r="AE104" t="s">
        <v>65</v>
      </c>
      <c r="AG104" t="s">
        <v>106</v>
      </c>
      <c r="AJ104">
        <v>43.066699999999997</v>
      </c>
      <c r="AK104">
        <v>-76.224599999999995</v>
      </c>
      <c r="AL104">
        <v>416</v>
      </c>
    </row>
    <row r="105" spans="1:38" x14ac:dyDescent="0.25">
      <c r="A105" t="s">
        <v>819</v>
      </c>
      <c r="B105" s="15">
        <v>24010</v>
      </c>
      <c r="C105" t="s">
        <v>587</v>
      </c>
      <c r="D105">
        <v>50472</v>
      </c>
      <c r="E105" t="s">
        <v>588</v>
      </c>
      <c r="G105">
        <v>2019</v>
      </c>
      <c r="H105" t="s">
        <v>39</v>
      </c>
      <c r="I105">
        <v>2224</v>
      </c>
      <c r="J105">
        <v>12</v>
      </c>
      <c r="K105">
        <v>0</v>
      </c>
      <c r="L105">
        <v>247560.5</v>
      </c>
      <c r="M105">
        <v>0</v>
      </c>
      <c r="N105">
        <v>4.9599999999999998E-2</v>
      </c>
      <c r="O105">
        <v>8.8230000000000004</v>
      </c>
      <c r="P105">
        <v>21669.9</v>
      </c>
      <c r="Q105">
        <v>364659.17499999999</v>
      </c>
      <c r="R105">
        <v>2</v>
      </c>
      <c r="T105" t="s">
        <v>163</v>
      </c>
      <c r="U105" t="s">
        <v>102</v>
      </c>
      <c r="V105" t="s">
        <v>589</v>
      </c>
      <c r="W105" t="s">
        <v>589</v>
      </c>
      <c r="X105" t="s">
        <v>590</v>
      </c>
      <c r="Y105" t="s">
        <v>591</v>
      </c>
      <c r="AB105" t="s">
        <v>45</v>
      </c>
      <c r="AC105" s="6" t="s">
        <v>80</v>
      </c>
      <c r="AD105" s="13" t="s">
        <v>64</v>
      </c>
      <c r="AG105" t="s">
        <v>592</v>
      </c>
      <c r="AJ105">
        <v>43.0839</v>
      </c>
      <c r="AK105">
        <v>-79.005600000000001</v>
      </c>
      <c r="AL105">
        <v>440</v>
      </c>
    </row>
    <row r="106" spans="1:38" x14ac:dyDescent="0.25">
      <c r="A106" t="s">
        <v>820</v>
      </c>
      <c r="B106" s="15">
        <v>24010</v>
      </c>
      <c r="C106" t="s">
        <v>587</v>
      </c>
      <c r="D106">
        <v>50472</v>
      </c>
      <c r="E106" t="s">
        <v>620</v>
      </c>
      <c r="G106">
        <v>2019</v>
      </c>
      <c r="H106" t="s">
        <v>39</v>
      </c>
      <c r="I106" s="2">
        <v>0</v>
      </c>
      <c r="J106">
        <v>12</v>
      </c>
      <c r="K106">
        <v>0</v>
      </c>
      <c r="L106">
        <v>0</v>
      </c>
      <c r="M106">
        <v>0</v>
      </c>
      <c r="N106">
        <v>0</v>
      </c>
      <c r="O106">
        <v>0</v>
      </c>
      <c r="P106">
        <v>0</v>
      </c>
      <c r="Q106">
        <v>0</v>
      </c>
      <c r="R106">
        <v>2</v>
      </c>
      <c r="T106" t="s">
        <v>163</v>
      </c>
      <c r="U106" t="s">
        <v>102</v>
      </c>
      <c r="V106" t="s">
        <v>589</v>
      </c>
      <c r="W106" t="s">
        <v>589</v>
      </c>
      <c r="X106" t="s">
        <v>590</v>
      </c>
      <c r="Y106" t="s">
        <v>591</v>
      </c>
      <c r="AB106" t="s">
        <v>45</v>
      </c>
      <c r="AC106" s="6" t="s">
        <v>80</v>
      </c>
      <c r="AD106" s="4" t="s">
        <v>64</v>
      </c>
      <c r="AG106" t="s">
        <v>592</v>
      </c>
      <c r="AJ106">
        <v>43.0839</v>
      </c>
      <c r="AK106">
        <v>-79.005600000000001</v>
      </c>
      <c r="AL106">
        <v>440</v>
      </c>
    </row>
    <row r="107" spans="1:38" x14ac:dyDescent="0.25">
      <c r="A107" t="s">
        <v>830</v>
      </c>
      <c r="B107" s="15">
        <v>24024</v>
      </c>
      <c r="C107" t="s">
        <v>274</v>
      </c>
      <c r="D107">
        <v>54593</v>
      </c>
      <c r="E107">
        <v>1</v>
      </c>
      <c r="G107">
        <v>2019</v>
      </c>
      <c r="H107" t="s">
        <v>39</v>
      </c>
      <c r="I107">
        <v>192.19</v>
      </c>
      <c r="J107">
        <v>12</v>
      </c>
      <c r="K107">
        <v>7047.99</v>
      </c>
      <c r="M107">
        <v>2.5999999999999999E-2</v>
      </c>
      <c r="N107">
        <v>0.15959999999999999</v>
      </c>
      <c r="O107">
        <v>6.3840000000000003</v>
      </c>
      <c r="P107">
        <v>5086.2269999999999</v>
      </c>
      <c r="Q107">
        <v>85591.612999999998</v>
      </c>
      <c r="R107">
        <v>2</v>
      </c>
      <c r="S107" t="s">
        <v>40</v>
      </c>
      <c r="T107" t="s">
        <v>275</v>
      </c>
      <c r="U107" t="s">
        <v>102</v>
      </c>
      <c r="V107" t="s">
        <v>276</v>
      </c>
      <c r="W107" t="s">
        <v>276</v>
      </c>
      <c r="X107" t="s">
        <v>277</v>
      </c>
      <c r="Y107" t="s">
        <v>278</v>
      </c>
      <c r="Z107" t="s">
        <v>75</v>
      </c>
      <c r="AB107" t="s">
        <v>45</v>
      </c>
      <c r="AC107" s="9" t="s">
        <v>63</v>
      </c>
      <c r="AD107" s="4" t="s">
        <v>64</v>
      </c>
      <c r="AG107" t="s">
        <v>147</v>
      </c>
      <c r="AJ107">
        <v>42.982799999999997</v>
      </c>
      <c r="AK107">
        <v>-78.159199999999998</v>
      </c>
      <c r="AL107">
        <v>1676</v>
      </c>
    </row>
    <row r="108" spans="1:38" x14ac:dyDescent="0.25">
      <c r="A108" t="s">
        <v>827</v>
      </c>
      <c r="B108" s="15">
        <v>24026</v>
      </c>
      <c r="C108" t="s">
        <v>161</v>
      </c>
      <c r="D108">
        <v>54131</v>
      </c>
      <c r="E108" t="s">
        <v>162</v>
      </c>
      <c r="G108">
        <v>2019</v>
      </c>
      <c r="H108" t="s">
        <v>39</v>
      </c>
      <c r="I108">
        <v>333.68</v>
      </c>
      <c r="J108">
        <v>12</v>
      </c>
      <c r="K108">
        <v>13305.53</v>
      </c>
      <c r="M108">
        <v>4.7E-2</v>
      </c>
      <c r="N108">
        <v>9.5899999999999999E-2</v>
      </c>
      <c r="O108">
        <v>6.78</v>
      </c>
      <c r="P108">
        <v>9245.1669999999995</v>
      </c>
      <c r="Q108">
        <v>155575.42499999999</v>
      </c>
      <c r="R108">
        <v>2</v>
      </c>
      <c r="T108" t="s">
        <v>163</v>
      </c>
      <c r="U108" t="s">
        <v>102</v>
      </c>
      <c r="V108" t="s">
        <v>164</v>
      </c>
      <c r="W108" t="s">
        <v>91</v>
      </c>
      <c r="X108" t="s">
        <v>165</v>
      </c>
      <c r="Y108" t="s">
        <v>166</v>
      </c>
      <c r="AB108" t="s">
        <v>45</v>
      </c>
      <c r="AC108" s="9" t="s">
        <v>63</v>
      </c>
      <c r="AD108" s="4" t="s">
        <v>64</v>
      </c>
      <c r="AE108" t="s">
        <v>65</v>
      </c>
      <c r="AG108" t="s">
        <v>147</v>
      </c>
      <c r="AJ108">
        <v>43.048299999999998</v>
      </c>
      <c r="AK108">
        <v>-78.853899999999996</v>
      </c>
      <c r="AL108">
        <v>3100</v>
      </c>
    </row>
    <row r="109" spans="1:38" x14ac:dyDescent="0.25">
      <c r="A109" s="14" t="s">
        <v>822</v>
      </c>
      <c r="B109" s="14">
        <v>24060</v>
      </c>
      <c r="C109" s="14" t="s">
        <v>131</v>
      </c>
      <c r="D109" s="14">
        <v>50978</v>
      </c>
      <c r="E109" s="14" t="s">
        <v>132</v>
      </c>
      <c r="G109">
        <v>2019</v>
      </c>
      <c r="H109" t="s">
        <v>39</v>
      </c>
      <c r="I109">
        <v>710.69</v>
      </c>
      <c r="J109">
        <v>12</v>
      </c>
      <c r="K109">
        <v>19721.46</v>
      </c>
      <c r="M109">
        <v>7.2999999999999995E-2</v>
      </c>
      <c r="N109">
        <v>3.15E-2</v>
      </c>
      <c r="O109">
        <v>3.2669999999999999</v>
      </c>
      <c r="P109">
        <v>14483.704</v>
      </c>
      <c r="Q109">
        <v>243712.58499999999</v>
      </c>
      <c r="R109">
        <v>2</v>
      </c>
      <c r="T109" t="s">
        <v>133</v>
      </c>
      <c r="U109" t="s">
        <v>42</v>
      </c>
      <c r="V109" t="s">
        <v>134</v>
      </c>
      <c r="W109" t="s">
        <v>135</v>
      </c>
      <c r="X109" t="s">
        <v>136</v>
      </c>
      <c r="Y109" t="s">
        <v>137</v>
      </c>
      <c r="Z109" t="s">
        <v>75</v>
      </c>
      <c r="AB109" t="s">
        <v>45</v>
      </c>
      <c r="AC109" s="9" t="s">
        <v>63</v>
      </c>
      <c r="AD109" s="4" t="s">
        <v>64</v>
      </c>
      <c r="AE109" t="s">
        <v>65</v>
      </c>
      <c r="AG109" t="s">
        <v>138</v>
      </c>
      <c r="AJ109">
        <v>43.061100000000003</v>
      </c>
      <c r="AK109">
        <v>-76.081900000000005</v>
      </c>
      <c r="AL109">
        <v>1531</v>
      </c>
    </row>
    <row r="110" spans="1:38" x14ac:dyDescent="0.25">
      <c r="A110" s="14" t="s">
        <v>822</v>
      </c>
      <c r="B110" s="14">
        <v>24060</v>
      </c>
      <c r="C110" s="14" t="s">
        <v>131</v>
      </c>
      <c r="D110" s="14">
        <v>50978</v>
      </c>
      <c r="E110" s="14" t="s">
        <v>139</v>
      </c>
      <c r="G110">
        <v>2019</v>
      </c>
      <c r="H110" t="s">
        <v>39</v>
      </c>
      <c r="I110">
        <v>706.09</v>
      </c>
      <c r="J110">
        <v>12</v>
      </c>
      <c r="K110">
        <v>19578.080000000002</v>
      </c>
      <c r="M110">
        <v>7.3999999999999996E-2</v>
      </c>
      <c r="N110">
        <v>3.09E-2</v>
      </c>
      <c r="O110">
        <v>3.383</v>
      </c>
      <c r="P110">
        <v>14720.84</v>
      </c>
      <c r="Q110">
        <v>247726.848</v>
      </c>
      <c r="R110">
        <v>2</v>
      </c>
      <c r="T110" t="s">
        <v>133</v>
      </c>
      <c r="U110" t="s">
        <v>42</v>
      </c>
      <c r="V110" t="s">
        <v>134</v>
      </c>
      <c r="W110" t="s">
        <v>135</v>
      </c>
      <c r="X110" t="s">
        <v>140</v>
      </c>
      <c r="Y110" t="s">
        <v>141</v>
      </c>
      <c r="Z110" t="s">
        <v>75</v>
      </c>
      <c r="AB110" t="s">
        <v>45</v>
      </c>
      <c r="AC110" s="9" t="s">
        <v>63</v>
      </c>
      <c r="AD110" s="4" t="s">
        <v>64</v>
      </c>
      <c r="AE110" t="s">
        <v>65</v>
      </c>
      <c r="AG110" t="s">
        <v>138</v>
      </c>
      <c r="AJ110">
        <v>43.061100000000003</v>
      </c>
      <c r="AK110">
        <v>-76.081900000000005</v>
      </c>
      <c r="AL110">
        <v>789</v>
      </c>
    </row>
    <row r="111" spans="1:38" x14ac:dyDescent="0.25">
      <c r="A111" s="14" t="s">
        <v>832</v>
      </c>
      <c r="B111" s="14">
        <v>24094</v>
      </c>
      <c r="C111" s="14" t="s">
        <v>407</v>
      </c>
      <c r="D111" s="14">
        <v>55243</v>
      </c>
      <c r="E111" s="14" t="s">
        <v>408</v>
      </c>
      <c r="F111" t="s">
        <v>409</v>
      </c>
      <c r="G111">
        <v>2019</v>
      </c>
      <c r="H111" t="s">
        <v>39</v>
      </c>
      <c r="I111">
        <v>33.200000000000003</v>
      </c>
      <c r="J111">
        <v>12</v>
      </c>
      <c r="K111">
        <v>645.29999999999995</v>
      </c>
      <c r="M111">
        <v>0.08</v>
      </c>
      <c r="N111">
        <v>0.52049999999999996</v>
      </c>
      <c r="O111">
        <v>2.2280000000000002</v>
      </c>
      <c r="P111">
        <v>527.6</v>
      </c>
      <c r="Q111">
        <v>8822.4</v>
      </c>
      <c r="R111">
        <v>2</v>
      </c>
      <c r="S111" t="s">
        <v>40</v>
      </c>
      <c r="T111" t="s">
        <v>70</v>
      </c>
      <c r="U111" t="s">
        <v>42</v>
      </c>
      <c r="V111" t="s">
        <v>71</v>
      </c>
      <c r="W111" t="s">
        <v>71</v>
      </c>
      <c r="X111" t="s">
        <v>410</v>
      </c>
      <c r="Y111" t="s">
        <v>411</v>
      </c>
      <c r="AB111" t="s">
        <v>45</v>
      </c>
      <c r="AC111" s="5" t="s">
        <v>67</v>
      </c>
      <c r="AD111" s="4" t="s">
        <v>64</v>
      </c>
      <c r="AE111" t="s">
        <v>65</v>
      </c>
      <c r="AJ111">
        <v>40.7864</v>
      </c>
      <c r="AK111">
        <v>-73.913300000000007</v>
      </c>
      <c r="AL111">
        <v>255</v>
      </c>
    </row>
    <row r="112" spans="1:38" x14ac:dyDescent="0.25">
      <c r="A112" s="14" t="s">
        <v>832</v>
      </c>
      <c r="B112" s="14">
        <v>24094</v>
      </c>
      <c r="C112" s="14" t="s">
        <v>407</v>
      </c>
      <c r="D112" s="14">
        <v>55243</v>
      </c>
      <c r="E112" s="14" t="s">
        <v>412</v>
      </c>
      <c r="F112" t="s">
        <v>409</v>
      </c>
      <c r="G112">
        <v>2019</v>
      </c>
      <c r="H112" t="s">
        <v>39</v>
      </c>
      <c r="I112">
        <v>33.200000000000003</v>
      </c>
      <c r="J112">
        <v>12</v>
      </c>
      <c r="K112">
        <v>645.29999999999995</v>
      </c>
      <c r="M112">
        <v>0.08</v>
      </c>
      <c r="N112">
        <v>0.50900000000000001</v>
      </c>
      <c r="O112">
        <v>2.1970000000000001</v>
      </c>
      <c r="P112">
        <v>527.6</v>
      </c>
      <c r="Q112">
        <v>8822.4</v>
      </c>
      <c r="R112">
        <v>2</v>
      </c>
      <c r="S112" t="s">
        <v>40</v>
      </c>
      <c r="T112" t="s">
        <v>70</v>
      </c>
      <c r="U112" t="s">
        <v>42</v>
      </c>
      <c r="V112" t="s">
        <v>71</v>
      </c>
      <c r="W112" t="s">
        <v>71</v>
      </c>
      <c r="X112" t="s">
        <v>413</v>
      </c>
      <c r="Y112" t="s">
        <v>414</v>
      </c>
      <c r="AB112" t="s">
        <v>45</v>
      </c>
      <c r="AC112" s="5" t="s">
        <v>67</v>
      </c>
      <c r="AD112" s="4" t="s">
        <v>64</v>
      </c>
      <c r="AE112" t="s">
        <v>65</v>
      </c>
      <c r="AJ112">
        <v>40.7864</v>
      </c>
      <c r="AK112">
        <v>-73.913300000000007</v>
      </c>
      <c r="AL112">
        <v>255</v>
      </c>
    </row>
    <row r="113" spans="1:38" x14ac:dyDescent="0.25">
      <c r="A113" s="14" t="s">
        <v>833</v>
      </c>
      <c r="B113" s="14">
        <v>24095</v>
      </c>
      <c r="C113" s="14" t="s">
        <v>407</v>
      </c>
      <c r="D113" s="14">
        <v>55243</v>
      </c>
      <c r="E113" s="14" t="s">
        <v>415</v>
      </c>
      <c r="F113" t="s">
        <v>409</v>
      </c>
      <c r="G113">
        <v>2019</v>
      </c>
      <c r="H113" t="s">
        <v>39</v>
      </c>
      <c r="I113">
        <v>46.31</v>
      </c>
      <c r="J113">
        <v>12</v>
      </c>
      <c r="K113">
        <v>854.98</v>
      </c>
      <c r="M113">
        <v>1.4E-2</v>
      </c>
      <c r="N113">
        <v>0.49580000000000002</v>
      </c>
      <c r="O113">
        <v>2.8740000000000001</v>
      </c>
      <c r="P113">
        <v>689</v>
      </c>
      <c r="Q113">
        <v>11656.1</v>
      </c>
      <c r="R113">
        <v>2</v>
      </c>
      <c r="S113" t="s">
        <v>40</v>
      </c>
      <c r="T113" t="s">
        <v>70</v>
      </c>
      <c r="U113" t="s">
        <v>42</v>
      </c>
      <c r="V113" t="s">
        <v>71</v>
      </c>
      <c r="W113" t="s">
        <v>71</v>
      </c>
      <c r="X113" t="s">
        <v>416</v>
      </c>
      <c r="Y113" t="s">
        <v>417</v>
      </c>
      <c r="AB113" t="s">
        <v>45</v>
      </c>
      <c r="AC113" s="5" t="s">
        <v>67</v>
      </c>
      <c r="AD113" s="4" t="s">
        <v>64</v>
      </c>
      <c r="AE113" t="s">
        <v>65</v>
      </c>
      <c r="AJ113">
        <v>40.7864</v>
      </c>
      <c r="AK113">
        <v>-73.913300000000007</v>
      </c>
      <c r="AL113">
        <v>255</v>
      </c>
    </row>
    <row r="114" spans="1:38" x14ac:dyDescent="0.25">
      <c r="A114" s="14" t="s">
        <v>833</v>
      </c>
      <c r="B114" s="14">
        <v>24095</v>
      </c>
      <c r="C114" s="14" t="s">
        <v>407</v>
      </c>
      <c r="D114" s="14">
        <v>55243</v>
      </c>
      <c r="E114" s="14" t="s">
        <v>418</v>
      </c>
      <c r="F114" t="s">
        <v>409</v>
      </c>
      <c r="G114">
        <v>2019</v>
      </c>
      <c r="H114" t="s">
        <v>39</v>
      </c>
      <c r="I114">
        <v>46.31</v>
      </c>
      <c r="J114">
        <v>12</v>
      </c>
      <c r="K114">
        <v>854.98</v>
      </c>
      <c r="M114">
        <v>1.4E-2</v>
      </c>
      <c r="N114">
        <v>0.49280000000000002</v>
      </c>
      <c r="O114">
        <v>2.8570000000000002</v>
      </c>
      <c r="P114">
        <v>689</v>
      </c>
      <c r="Q114">
        <v>11656.1</v>
      </c>
      <c r="R114">
        <v>2</v>
      </c>
      <c r="S114" t="s">
        <v>40</v>
      </c>
      <c r="T114" t="s">
        <v>70</v>
      </c>
      <c r="U114" t="s">
        <v>42</v>
      </c>
      <c r="V114" t="s">
        <v>71</v>
      </c>
      <c r="W114" t="s">
        <v>71</v>
      </c>
      <c r="X114" t="s">
        <v>419</v>
      </c>
      <c r="Y114" t="s">
        <v>420</v>
      </c>
      <c r="AB114" t="s">
        <v>45</v>
      </c>
      <c r="AC114" s="5" t="s">
        <v>67</v>
      </c>
      <c r="AD114" s="4" t="s">
        <v>64</v>
      </c>
      <c r="AE114" t="s">
        <v>65</v>
      </c>
      <c r="AJ114">
        <v>40.7864</v>
      </c>
      <c r="AK114">
        <v>-73.913300000000007</v>
      </c>
      <c r="AL114">
        <v>255</v>
      </c>
    </row>
    <row r="115" spans="1:38" x14ac:dyDescent="0.25">
      <c r="A115" s="14" t="s">
        <v>834</v>
      </c>
      <c r="B115" s="14">
        <v>24096</v>
      </c>
      <c r="C115" s="14" t="s">
        <v>407</v>
      </c>
      <c r="D115" s="14">
        <v>55243</v>
      </c>
      <c r="E115" s="14" t="s">
        <v>421</v>
      </c>
      <c r="F115" t="s">
        <v>409</v>
      </c>
      <c r="G115">
        <v>2019</v>
      </c>
      <c r="H115" t="s">
        <v>39</v>
      </c>
      <c r="I115">
        <v>63.19</v>
      </c>
      <c r="J115">
        <v>12</v>
      </c>
      <c r="K115">
        <v>1155.44</v>
      </c>
      <c r="M115">
        <v>0.19700000000000001</v>
      </c>
      <c r="N115">
        <v>0.51229999999999998</v>
      </c>
      <c r="O115">
        <v>4.0579999999999998</v>
      </c>
      <c r="P115">
        <v>954.9</v>
      </c>
      <c r="Q115">
        <v>15889.1</v>
      </c>
      <c r="R115">
        <v>2</v>
      </c>
      <c r="S115" t="s">
        <v>40</v>
      </c>
      <c r="T115" t="s">
        <v>70</v>
      </c>
      <c r="U115" t="s">
        <v>42</v>
      </c>
      <c r="V115" t="s">
        <v>71</v>
      </c>
      <c r="W115" t="s">
        <v>71</v>
      </c>
      <c r="X115" t="s">
        <v>422</v>
      </c>
      <c r="Y115" t="s">
        <v>423</v>
      </c>
      <c r="AB115" t="s">
        <v>45</v>
      </c>
      <c r="AC115" s="5" t="s">
        <v>67</v>
      </c>
      <c r="AD115" s="4" t="s">
        <v>64</v>
      </c>
      <c r="AE115" t="s">
        <v>65</v>
      </c>
      <c r="AJ115">
        <v>40.7864</v>
      </c>
      <c r="AK115">
        <v>-73.913300000000007</v>
      </c>
      <c r="AL115">
        <v>255</v>
      </c>
    </row>
    <row r="116" spans="1:38" x14ac:dyDescent="0.25">
      <c r="A116" s="14" t="s">
        <v>834</v>
      </c>
      <c r="B116" s="14">
        <v>24096</v>
      </c>
      <c r="C116" s="14" t="s">
        <v>407</v>
      </c>
      <c r="D116" s="14">
        <v>55243</v>
      </c>
      <c r="E116" s="14" t="s">
        <v>424</v>
      </c>
      <c r="F116" t="s">
        <v>409</v>
      </c>
      <c r="G116">
        <v>2019</v>
      </c>
      <c r="H116" t="s">
        <v>39</v>
      </c>
      <c r="I116">
        <v>63.19</v>
      </c>
      <c r="J116">
        <v>12</v>
      </c>
      <c r="K116">
        <v>1155.44</v>
      </c>
      <c r="M116">
        <v>0.19700000000000001</v>
      </c>
      <c r="N116">
        <v>0.51459999999999995</v>
      </c>
      <c r="O116">
        <v>4.07</v>
      </c>
      <c r="P116">
        <v>954.9</v>
      </c>
      <c r="Q116">
        <v>15889.1</v>
      </c>
      <c r="R116">
        <v>2</v>
      </c>
      <c r="S116" t="s">
        <v>40</v>
      </c>
      <c r="T116" t="s">
        <v>70</v>
      </c>
      <c r="U116" t="s">
        <v>42</v>
      </c>
      <c r="V116" t="s">
        <v>71</v>
      </c>
      <c r="W116" t="s">
        <v>71</v>
      </c>
      <c r="X116" t="s">
        <v>416</v>
      </c>
      <c r="Y116" t="s">
        <v>417</v>
      </c>
      <c r="AB116" t="s">
        <v>45</v>
      </c>
      <c r="AC116" s="5" t="s">
        <v>67</v>
      </c>
      <c r="AD116" s="4" t="s">
        <v>64</v>
      </c>
      <c r="AE116" t="s">
        <v>65</v>
      </c>
      <c r="AJ116">
        <v>40.7864</v>
      </c>
      <c r="AK116">
        <v>-73.913300000000007</v>
      </c>
      <c r="AL116">
        <v>255</v>
      </c>
    </row>
    <row r="117" spans="1:38" x14ac:dyDescent="0.25">
      <c r="A117" s="14" t="s">
        <v>835</v>
      </c>
      <c r="B117" s="14">
        <v>24097</v>
      </c>
      <c r="C117" s="14" t="s">
        <v>407</v>
      </c>
      <c r="D117" s="14">
        <v>55243</v>
      </c>
      <c r="E117" s="14" t="s">
        <v>425</v>
      </c>
      <c r="F117" t="s">
        <v>409</v>
      </c>
      <c r="G117">
        <v>2019</v>
      </c>
      <c r="H117" t="s">
        <v>39</v>
      </c>
      <c r="I117">
        <v>42.05</v>
      </c>
      <c r="J117">
        <v>12</v>
      </c>
      <c r="K117">
        <v>802.87</v>
      </c>
      <c r="M117">
        <v>0.114</v>
      </c>
      <c r="N117">
        <v>0.51419999999999999</v>
      </c>
      <c r="O117">
        <v>2.7519999999999998</v>
      </c>
      <c r="P117">
        <v>648.9</v>
      </c>
      <c r="Q117">
        <v>10832.3</v>
      </c>
      <c r="R117">
        <v>2</v>
      </c>
      <c r="S117" t="s">
        <v>40</v>
      </c>
      <c r="T117" t="s">
        <v>70</v>
      </c>
      <c r="U117" t="s">
        <v>42</v>
      </c>
      <c r="V117" t="s">
        <v>71</v>
      </c>
      <c r="W117" t="s">
        <v>71</v>
      </c>
      <c r="X117" t="s">
        <v>426</v>
      </c>
      <c r="Y117" t="s">
        <v>427</v>
      </c>
      <c r="AB117" t="s">
        <v>45</v>
      </c>
      <c r="AC117" s="5" t="s">
        <v>67</v>
      </c>
      <c r="AD117" s="4" t="s">
        <v>64</v>
      </c>
      <c r="AE117" t="s">
        <v>65</v>
      </c>
      <c r="AJ117">
        <v>40.7864</v>
      </c>
      <c r="AK117">
        <v>-73.913300000000007</v>
      </c>
      <c r="AL117">
        <v>255</v>
      </c>
    </row>
    <row r="118" spans="1:38" x14ac:dyDescent="0.25">
      <c r="A118" s="14" t="s">
        <v>835</v>
      </c>
      <c r="B118" s="14">
        <v>24097</v>
      </c>
      <c r="C118" s="14" t="s">
        <v>407</v>
      </c>
      <c r="D118" s="14">
        <v>55243</v>
      </c>
      <c r="E118" s="14" t="s">
        <v>428</v>
      </c>
      <c r="F118" t="s">
        <v>409</v>
      </c>
      <c r="G118">
        <v>2019</v>
      </c>
      <c r="H118" t="s">
        <v>39</v>
      </c>
      <c r="I118">
        <v>42.05</v>
      </c>
      <c r="J118">
        <v>12</v>
      </c>
      <c r="K118">
        <v>802.87</v>
      </c>
      <c r="M118">
        <v>0.114</v>
      </c>
      <c r="N118">
        <v>0.51659999999999995</v>
      </c>
      <c r="O118">
        <v>2.7559999999999998</v>
      </c>
      <c r="P118">
        <v>648.9</v>
      </c>
      <c r="Q118">
        <v>10832.3</v>
      </c>
      <c r="R118">
        <v>2</v>
      </c>
      <c r="S118" t="s">
        <v>40</v>
      </c>
      <c r="T118" t="s">
        <v>70</v>
      </c>
      <c r="U118" t="s">
        <v>42</v>
      </c>
      <c r="V118" t="s">
        <v>71</v>
      </c>
      <c r="W118" t="s">
        <v>71</v>
      </c>
      <c r="X118" t="s">
        <v>416</v>
      </c>
      <c r="Y118" t="s">
        <v>417</v>
      </c>
      <c r="AB118" t="s">
        <v>45</v>
      </c>
      <c r="AC118" s="5" t="s">
        <v>67</v>
      </c>
      <c r="AD118" s="4" t="s">
        <v>64</v>
      </c>
      <c r="AE118" t="s">
        <v>65</v>
      </c>
      <c r="AJ118">
        <v>40.7864</v>
      </c>
      <c r="AK118">
        <v>-73.913300000000007</v>
      </c>
      <c r="AL118">
        <v>255</v>
      </c>
    </row>
    <row r="119" spans="1:38" x14ac:dyDescent="0.25">
      <c r="A119" s="14" t="s">
        <v>836</v>
      </c>
      <c r="B119" s="14">
        <v>24098</v>
      </c>
      <c r="C119" s="14" t="s">
        <v>407</v>
      </c>
      <c r="D119" s="14">
        <v>55243</v>
      </c>
      <c r="E119" s="14" t="s">
        <v>429</v>
      </c>
      <c r="F119" t="s">
        <v>430</v>
      </c>
      <c r="G119">
        <v>2019</v>
      </c>
      <c r="H119" t="s">
        <v>39</v>
      </c>
      <c r="I119">
        <v>16.149999999999999</v>
      </c>
      <c r="J119">
        <v>12</v>
      </c>
      <c r="K119">
        <v>301.06</v>
      </c>
      <c r="M119">
        <v>1.9E-2</v>
      </c>
      <c r="N119">
        <v>0.5151</v>
      </c>
      <c r="O119">
        <v>0.98799999999999999</v>
      </c>
      <c r="P119">
        <v>238.5</v>
      </c>
      <c r="Q119">
        <v>4016.2</v>
      </c>
      <c r="R119">
        <v>2</v>
      </c>
      <c r="S119" t="s">
        <v>40</v>
      </c>
      <c r="T119" t="s">
        <v>70</v>
      </c>
      <c r="U119" t="s">
        <v>42</v>
      </c>
      <c r="V119" t="s">
        <v>71</v>
      </c>
      <c r="W119" t="s">
        <v>71</v>
      </c>
      <c r="X119" t="s">
        <v>410</v>
      </c>
      <c r="Y119" t="s">
        <v>411</v>
      </c>
      <c r="AB119" t="s">
        <v>45</v>
      </c>
      <c r="AC119" s="5" t="s">
        <v>67</v>
      </c>
      <c r="AD119" s="4" t="s">
        <v>64</v>
      </c>
      <c r="AE119" t="s">
        <v>65</v>
      </c>
      <c r="AJ119">
        <v>40.7864</v>
      </c>
      <c r="AK119">
        <v>-73.913300000000007</v>
      </c>
      <c r="AL119">
        <v>255</v>
      </c>
    </row>
    <row r="120" spans="1:38" x14ac:dyDescent="0.25">
      <c r="A120" s="14" t="s">
        <v>836</v>
      </c>
      <c r="B120" s="14">
        <v>24098</v>
      </c>
      <c r="C120" s="14" t="s">
        <v>407</v>
      </c>
      <c r="D120" s="14">
        <v>55243</v>
      </c>
      <c r="E120" s="14" t="s">
        <v>431</v>
      </c>
      <c r="F120" t="s">
        <v>430</v>
      </c>
      <c r="G120">
        <v>2019</v>
      </c>
      <c r="H120" t="s">
        <v>39</v>
      </c>
      <c r="I120">
        <v>16.149999999999999</v>
      </c>
      <c r="J120">
        <v>12</v>
      </c>
      <c r="K120">
        <v>301.06</v>
      </c>
      <c r="M120">
        <v>1.9E-2</v>
      </c>
      <c r="N120">
        <v>0.51780000000000004</v>
      </c>
      <c r="O120">
        <v>0.996</v>
      </c>
      <c r="P120">
        <v>238.5</v>
      </c>
      <c r="Q120">
        <v>4016.2</v>
      </c>
      <c r="R120">
        <v>2</v>
      </c>
      <c r="S120" t="s">
        <v>40</v>
      </c>
      <c r="T120" t="s">
        <v>70</v>
      </c>
      <c r="U120" t="s">
        <v>42</v>
      </c>
      <c r="V120" t="s">
        <v>71</v>
      </c>
      <c r="W120" t="s">
        <v>71</v>
      </c>
      <c r="X120" t="s">
        <v>432</v>
      </c>
      <c r="Y120" t="s">
        <v>433</v>
      </c>
      <c r="AB120" t="s">
        <v>45</v>
      </c>
      <c r="AC120" s="5" t="s">
        <v>67</v>
      </c>
      <c r="AD120" s="4" t="s">
        <v>64</v>
      </c>
      <c r="AE120" t="s">
        <v>65</v>
      </c>
      <c r="AJ120">
        <v>40.7864</v>
      </c>
      <c r="AK120">
        <v>-73.913300000000007</v>
      </c>
      <c r="AL120">
        <v>255</v>
      </c>
    </row>
    <row r="121" spans="1:38" x14ac:dyDescent="0.25">
      <c r="A121" s="14" t="s">
        <v>837</v>
      </c>
      <c r="B121" s="14">
        <v>24099</v>
      </c>
      <c r="C121" s="14" t="s">
        <v>407</v>
      </c>
      <c r="D121" s="14">
        <v>55243</v>
      </c>
      <c r="E121" s="14" t="s">
        <v>434</v>
      </c>
      <c r="F121" t="s">
        <v>430</v>
      </c>
      <c r="G121">
        <v>2019</v>
      </c>
      <c r="H121" t="s">
        <v>39</v>
      </c>
      <c r="I121">
        <v>36.24</v>
      </c>
      <c r="J121">
        <v>12</v>
      </c>
      <c r="K121">
        <v>685.55</v>
      </c>
      <c r="M121">
        <v>3.3000000000000002E-2</v>
      </c>
      <c r="N121">
        <v>0.52449999999999997</v>
      </c>
      <c r="O121">
        <v>2.3420000000000001</v>
      </c>
      <c r="P121">
        <v>558.1</v>
      </c>
      <c r="Q121">
        <v>9425.9</v>
      </c>
      <c r="R121">
        <v>2</v>
      </c>
      <c r="S121" t="s">
        <v>40</v>
      </c>
      <c r="T121" t="s">
        <v>70</v>
      </c>
      <c r="U121" t="s">
        <v>42</v>
      </c>
      <c r="V121" t="s">
        <v>71</v>
      </c>
      <c r="W121" t="s">
        <v>71</v>
      </c>
      <c r="X121" t="s">
        <v>435</v>
      </c>
      <c r="Y121" t="s">
        <v>436</v>
      </c>
      <c r="AB121" t="s">
        <v>45</v>
      </c>
      <c r="AC121" s="5" t="s">
        <v>67</v>
      </c>
      <c r="AD121" s="4" t="s">
        <v>64</v>
      </c>
      <c r="AE121" t="s">
        <v>65</v>
      </c>
      <c r="AJ121">
        <v>40.7864</v>
      </c>
      <c r="AK121">
        <v>-73.913300000000007</v>
      </c>
      <c r="AL121">
        <v>255</v>
      </c>
    </row>
    <row r="122" spans="1:38" x14ac:dyDescent="0.25">
      <c r="A122" s="14" t="s">
        <v>837</v>
      </c>
      <c r="B122" s="14">
        <v>24099</v>
      </c>
      <c r="C122" s="14" t="s">
        <v>407</v>
      </c>
      <c r="D122" s="14">
        <v>55243</v>
      </c>
      <c r="E122" s="14" t="s">
        <v>437</v>
      </c>
      <c r="F122" t="s">
        <v>430</v>
      </c>
      <c r="G122">
        <v>2019</v>
      </c>
      <c r="H122" t="s">
        <v>39</v>
      </c>
      <c r="I122">
        <v>36.24</v>
      </c>
      <c r="J122">
        <v>12</v>
      </c>
      <c r="K122">
        <v>685.55</v>
      </c>
      <c r="M122">
        <v>3.3000000000000002E-2</v>
      </c>
      <c r="N122">
        <v>0.52510000000000001</v>
      </c>
      <c r="O122">
        <v>2.3010000000000002</v>
      </c>
      <c r="P122">
        <v>558.1</v>
      </c>
      <c r="Q122">
        <v>9425.9</v>
      </c>
      <c r="R122">
        <v>2</v>
      </c>
      <c r="S122" t="s">
        <v>40</v>
      </c>
      <c r="T122" t="s">
        <v>70</v>
      </c>
      <c r="U122" t="s">
        <v>42</v>
      </c>
      <c r="V122" t="s">
        <v>71</v>
      </c>
      <c r="W122" t="s">
        <v>71</v>
      </c>
      <c r="X122" t="s">
        <v>438</v>
      </c>
      <c r="Y122" t="s">
        <v>439</v>
      </c>
      <c r="AB122" t="s">
        <v>45</v>
      </c>
      <c r="AC122" s="5" t="s">
        <v>67</v>
      </c>
      <c r="AD122" s="4" t="s">
        <v>64</v>
      </c>
      <c r="AE122" t="s">
        <v>65</v>
      </c>
      <c r="AJ122">
        <v>40.7864</v>
      </c>
      <c r="AK122">
        <v>-73.913300000000007</v>
      </c>
      <c r="AL122">
        <v>255</v>
      </c>
    </row>
    <row r="123" spans="1:38" x14ac:dyDescent="0.25">
      <c r="A123" s="14" t="s">
        <v>838</v>
      </c>
      <c r="B123" s="14">
        <v>24100</v>
      </c>
      <c r="C123" s="14" t="s">
        <v>407</v>
      </c>
      <c r="D123" s="14">
        <v>55243</v>
      </c>
      <c r="E123" s="14" t="s">
        <v>440</v>
      </c>
      <c r="F123" t="s">
        <v>430</v>
      </c>
      <c r="G123">
        <v>2019</v>
      </c>
      <c r="H123" t="s">
        <v>39</v>
      </c>
      <c r="I123">
        <v>18.309999999999999</v>
      </c>
      <c r="J123">
        <v>12</v>
      </c>
      <c r="K123">
        <v>345.88</v>
      </c>
      <c r="M123">
        <v>1.7000000000000001E-2</v>
      </c>
      <c r="N123">
        <v>0.52139999999999997</v>
      </c>
      <c r="O123">
        <v>1.1459999999999999</v>
      </c>
      <c r="P123">
        <v>273.3</v>
      </c>
      <c r="Q123">
        <v>4607.6000000000004</v>
      </c>
      <c r="R123">
        <v>2</v>
      </c>
      <c r="S123" t="s">
        <v>40</v>
      </c>
      <c r="T123" t="s">
        <v>70</v>
      </c>
      <c r="U123" t="s">
        <v>42</v>
      </c>
      <c r="V123" t="s">
        <v>71</v>
      </c>
      <c r="W123" t="s">
        <v>71</v>
      </c>
      <c r="X123" t="s">
        <v>441</v>
      </c>
      <c r="Y123" t="s">
        <v>442</v>
      </c>
      <c r="AB123" t="s">
        <v>45</v>
      </c>
      <c r="AC123" s="5" t="s">
        <v>67</v>
      </c>
      <c r="AD123" s="4" t="s">
        <v>64</v>
      </c>
      <c r="AE123" t="s">
        <v>65</v>
      </c>
      <c r="AJ123">
        <v>40.7864</v>
      </c>
      <c r="AK123">
        <v>-73.913300000000007</v>
      </c>
      <c r="AL123">
        <v>255</v>
      </c>
    </row>
    <row r="124" spans="1:38" x14ac:dyDescent="0.25">
      <c r="A124" s="14" t="s">
        <v>838</v>
      </c>
      <c r="B124" s="14">
        <v>24100</v>
      </c>
      <c r="C124" s="14" t="s">
        <v>407</v>
      </c>
      <c r="D124" s="14">
        <v>55243</v>
      </c>
      <c r="E124" s="14" t="s">
        <v>443</v>
      </c>
      <c r="F124" t="s">
        <v>430</v>
      </c>
      <c r="G124">
        <v>2019</v>
      </c>
      <c r="H124" t="s">
        <v>39</v>
      </c>
      <c r="I124">
        <v>18.309999999999999</v>
      </c>
      <c r="J124">
        <v>12</v>
      </c>
      <c r="K124">
        <v>345.88</v>
      </c>
      <c r="M124">
        <v>1.7000000000000001E-2</v>
      </c>
      <c r="N124">
        <v>0.5262</v>
      </c>
      <c r="O124">
        <v>1.1419999999999999</v>
      </c>
      <c r="P124">
        <v>273.3</v>
      </c>
      <c r="Q124">
        <v>4607.6000000000004</v>
      </c>
      <c r="R124">
        <v>2</v>
      </c>
      <c r="S124" t="s">
        <v>40</v>
      </c>
      <c r="T124" t="s">
        <v>70</v>
      </c>
      <c r="U124" t="s">
        <v>42</v>
      </c>
      <c r="V124" t="s">
        <v>71</v>
      </c>
      <c r="W124" t="s">
        <v>71</v>
      </c>
      <c r="X124" t="s">
        <v>426</v>
      </c>
      <c r="Y124" t="s">
        <v>427</v>
      </c>
      <c r="AB124" t="s">
        <v>45</v>
      </c>
      <c r="AC124" s="5" t="s">
        <v>67</v>
      </c>
      <c r="AD124" s="4" t="s">
        <v>64</v>
      </c>
      <c r="AE124" t="s">
        <v>65</v>
      </c>
      <c r="AJ124">
        <v>40.7864</v>
      </c>
      <c r="AK124">
        <v>-73.913300000000007</v>
      </c>
      <c r="AL124">
        <v>255</v>
      </c>
    </row>
    <row r="125" spans="1:38" x14ac:dyDescent="0.25">
      <c r="A125" s="14" t="s">
        <v>839</v>
      </c>
      <c r="B125" s="14">
        <v>24101</v>
      </c>
      <c r="C125" s="14" t="s">
        <v>407</v>
      </c>
      <c r="D125" s="14">
        <v>55243</v>
      </c>
      <c r="E125" s="14" t="s">
        <v>444</v>
      </c>
      <c r="F125" t="s">
        <v>430</v>
      </c>
      <c r="G125">
        <v>2019</v>
      </c>
      <c r="H125" t="s">
        <v>39</v>
      </c>
      <c r="I125">
        <v>67.61</v>
      </c>
      <c r="J125">
        <v>12</v>
      </c>
      <c r="K125">
        <v>1294.28</v>
      </c>
      <c r="M125">
        <v>2.1999999999999999E-2</v>
      </c>
      <c r="N125">
        <v>0.5101</v>
      </c>
      <c r="O125">
        <v>4.2859999999999996</v>
      </c>
      <c r="P125">
        <v>1025.3</v>
      </c>
      <c r="Q125">
        <v>17371.8</v>
      </c>
      <c r="R125">
        <v>2</v>
      </c>
      <c r="S125" t="s">
        <v>40</v>
      </c>
      <c r="T125" t="s">
        <v>70</v>
      </c>
      <c r="U125" t="s">
        <v>42</v>
      </c>
      <c r="V125" t="s">
        <v>71</v>
      </c>
      <c r="W125" t="s">
        <v>71</v>
      </c>
      <c r="X125" t="s">
        <v>445</v>
      </c>
      <c r="Y125" t="s">
        <v>446</v>
      </c>
      <c r="AB125" t="s">
        <v>45</v>
      </c>
      <c r="AC125" s="5" t="s">
        <v>67</v>
      </c>
      <c r="AD125" s="4" t="s">
        <v>64</v>
      </c>
      <c r="AE125" t="s">
        <v>65</v>
      </c>
      <c r="AJ125">
        <v>40.7864</v>
      </c>
      <c r="AK125">
        <v>-73.913300000000007</v>
      </c>
      <c r="AL125">
        <v>255</v>
      </c>
    </row>
    <row r="126" spans="1:38" x14ac:dyDescent="0.25">
      <c r="A126" s="14" t="s">
        <v>839</v>
      </c>
      <c r="B126" s="14">
        <v>24101</v>
      </c>
      <c r="C126" s="14" t="s">
        <v>407</v>
      </c>
      <c r="D126" s="14">
        <v>55243</v>
      </c>
      <c r="E126" s="14" t="s">
        <v>447</v>
      </c>
      <c r="F126" t="s">
        <v>430</v>
      </c>
      <c r="G126">
        <v>2019</v>
      </c>
      <c r="H126" t="s">
        <v>39</v>
      </c>
      <c r="I126">
        <v>67.61</v>
      </c>
      <c r="J126">
        <v>12</v>
      </c>
      <c r="K126">
        <v>1294.28</v>
      </c>
      <c r="M126">
        <v>2.1999999999999999E-2</v>
      </c>
      <c r="N126">
        <v>0.51080000000000003</v>
      </c>
      <c r="O126">
        <v>4.2629999999999999</v>
      </c>
      <c r="P126">
        <v>1025.3</v>
      </c>
      <c r="Q126">
        <v>17371.8</v>
      </c>
      <c r="R126">
        <v>2</v>
      </c>
      <c r="S126" t="s">
        <v>40</v>
      </c>
      <c r="T126" t="s">
        <v>70</v>
      </c>
      <c r="U126" t="s">
        <v>42</v>
      </c>
      <c r="V126" t="s">
        <v>71</v>
      </c>
      <c r="W126" t="s">
        <v>71</v>
      </c>
      <c r="X126" t="s">
        <v>448</v>
      </c>
      <c r="Y126" t="s">
        <v>449</v>
      </c>
      <c r="AB126" t="s">
        <v>45</v>
      </c>
      <c r="AC126" s="5" t="s">
        <v>67</v>
      </c>
      <c r="AD126" s="4" t="s">
        <v>64</v>
      </c>
      <c r="AE126" t="s">
        <v>65</v>
      </c>
      <c r="AJ126">
        <v>40.7864</v>
      </c>
      <c r="AK126">
        <v>-73.913300000000007</v>
      </c>
      <c r="AL126">
        <v>255</v>
      </c>
    </row>
    <row r="127" spans="1:38" x14ac:dyDescent="0.25">
      <c r="A127" s="14" t="s">
        <v>840</v>
      </c>
      <c r="B127" s="14">
        <v>24102</v>
      </c>
      <c r="C127" s="14" t="s">
        <v>407</v>
      </c>
      <c r="D127" s="14">
        <v>55243</v>
      </c>
      <c r="E127" s="14" t="s">
        <v>450</v>
      </c>
      <c r="F127" t="s">
        <v>451</v>
      </c>
      <c r="G127">
        <v>2019</v>
      </c>
      <c r="H127" t="s">
        <v>39</v>
      </c>
      <c r="I127">
        <v>57.46</v>
      </c>
      <c r="J127">
        <v>12</v>
      </c>
      <c r="K127">
        <v>972.95</v>
      </c>
      <c r="M127">
        <v>5.2999999999999999E-2</v>
      </c>
      <c r="N127">
        <v>0.48420000000000002</v>
      </c>
      <c r="O127">
        <v>3.2709999999999999</v>
      </c>
      <c r="P127">
        <v>816.1</v>
      </c>
      <c r="Q127">
        <v>13776</v>
      </c>
      <c r="R127">
        <v>2</v>
      </c>
      <c r="S127" t="s">
        <v>40</v>
      </c>
      <c r="T127" t="s">
        <v>70</v>
      </c>
      <c r="U127" t="s">
        <v>42</v>
      </c>
      <c r="V127" t="s">
        <v>71</v>
      </c>
      <c r="W127" t="s">
        <v>71</v>
      </c>
      <c r="X127" t="s">
        <v>432</v>
      </c>
      <c r="Y127" t="s">
        <v>433</v>
      </c>
      <c r="AB127" t="s">
        <v>45</v>
      </c>
      <c r="AC127" s="5" t="s">
        <v>67</v>
      </c>
      <c r="AD127" s="4" t="s">
        <v>64</v>
      </c>
      <c r="AE127" t="s">
        <v>65</v>
      </c>
      <c r="AJ127">
        <v>40.7864</v>
      </c>
      <c r="AK127">
        <v>-73.913300000000007</v>
      </c>
      <c r="AL127">
        <v>255</v>
      </c>
    </row>
    <row r="128" spans="1:38" x14ac:dyDescent="0.25">
      <c r="A128" s="14" t="s">
        <v>840</v>
      </c>
      <c r="B128" s="14">
        <v>24102</v>
      </c>
      <c r="C128" s="14" t="s">
        <v>407</v>
      </c>
      <c r="D128" s="14">
        <v>55243</v>
      </c>
      <c r="E128" s="14" t="s">
        <v>452</v>
      </c>
      <c r="F128" t="s">
        <v>451</v>
      </c>
      <c r="G128">
        <v>2019</v>
      </c>
      <c r="H128" t="s">
        <v>39</v>
      </c>
      <c r="I128">
        <v>57.46</v>
      </c>
      <c r="J128">
        <v>12</v>
      </c>
      <c r="K128">
        <v>972.95</v>
      </c>
      <c r="M128">
        <v>5.2999999999999999E-2</v>
      </c>
      <c r="N128">
        <v>0.48630000000000001</v>
      </c>
      <c r="O128">
        <v>3.266</v>
      </c>
      <c r="P128">
        <v>816.1</v>
      </c>
      <c r="Q128">
        <v>13776</v>
      </c>
      <c r="R128">
        <v>2</v>
      </c>
      <c r="S128" t="s">
        <v>40</v>
      </c>
      <c r="T128" t="s">
        <v>70</v>
      </c>
      <c r="U128" t="s">
        <v>42</v>
      </c>
      <c r="V128" t="s">
        <v>71</v>
      </c>
      <c r="W128" t="s">
        <v>71</v>
      </c>
      <c r="X128" t="s">
        <v>453</v>
      </c>
      <c r="Y128" t="s">
        <v>454</v>
      </c>
      <c r="AB128" t="s">
        <v>45</v>
      </c>
      <c r="AC128" s="5" t="s">
        <v>67</v>
      </c>
      <c r="AD128" s="4" t="s">
        <v>64</v>
      </c>
      <c r="AE128" t="s">
        <v>65</v>
      </c>
      <c r="AJ128">
        <v>40.7864</v>
      </c>
      <c r="AK128">
        <v>-73.913300000000007</v>
      </c>
      <c r="AL128">
        <v>255</v>
      </c>
    </row>
    <row r="129" spans="1:38" x14ac:dyDescent="0.25">
      <c r="A129" s="14" t="s">
        <v>841</v>
      </c>
      <c r="B129" s="14">
        <v>24103</v>
      </c>
      <c r="C129" s="14" t="s">
        <v>407</v>
      </c>
      <c r="D129" s="14">
        <v>55243</v>
      </c>
      <c r="E129" s="14" t="s">
        <v>455</v>
      </c>
      <c r="F129" t="s">
        <v>451</v>
      </c>
      <c r="G129">
        <v>2019</v>
      </c>
      <c r="H129" t="s">
        <v>39</v>
      </c>
      <c r="I129">
        <v>49.96</v>
      </c>
      <c r="J129">
        <v>12</v>
      </c>
      <c r="K129">
        <v>873.5</v>
      </c>
      <c r="M129">
        <v>2.1999999999999999E-2</v>
      </c>
      <c r="N129">
        <v>0.4652</v>
      </c>
      <c r="O129">
        <v>2.7450000000000001</v>
      </c>
      <c r="P129">
        <v>737.8</v>
      </c>
      <c r="Q129">
        <v>12487.7</v>
      </c>
      <c r="R129">
        <v>2</v>
      </c>
      <c r="S129" t="s">
        <v>40</v>
      </c>
      <c r="T129" t="s">
        <v>70</v>
      </c>
      <c r="U129" t="s">
        <v>42</v>
      </c>
      <c r="V129" t="s">
        <v>71</v>
      </c>
      <c r="W129" t="s">
        <v>71</v>
      </c>
      <c r="X129" t="s">
        <v>422</v>
      </c>
      <c r="Y129" t="s">
        <v>423</v>
      </c>
      <c r="AB129" t="s">
        <v>45</v>
      </c>
      <c r="AC129" s="5" t="s">
        <v>67</v>
      </c>
      <c r="AD129" s="4" t="s">
        <v>64</v>
      </c>
      <c r="AE129" t="s">
        <v>65</v>
      </c>
      <c r="AJ129">
        <v>40.7864</v>
      </c>
      <c r="AK129">
        <v>-73.913300000000007</v>
      </c>
      <c r="AL129">
        <v>255</v>
      </c>
    </row>
    <row r="130" spans="1:38" x14ac:dyDescent="0.25">
      <c r="A130" s="14" t="s">
        <v>841</v>
      </c>
      <c r="B130" s="14">
        <v>24103</v>
      </c>
      <c r="C130" s="14" t="s">
        <v>407</v>
      </c>
      <c r="D130" s="14">
        <v>55243</v>
      </c>
      <c r="E130" s="14" t="s">
        <v>456</v>
      </c>
      <c r="F130" t="s">
        <v>451</v>
      </c>
      <c r="G130">
        <v>2019</v>
      </c>
      <c r="H130" t="s">
        <v>39</v>
      </c>
      <c r="I130">
        <v>49.96</v>
      </c>
      <c r="J130">
        <v>12</v>
      </c>
      <c r="K130">
        <v>873.5</v>
      </c>
      <c r="M130">
        <v>2.1999999999999999E-2</v>
      </c>
      <c r="N130">
        <v>0.48959999999999998</v>
      </c>
      <c r="O130">
        <v>2.8719999999999999</v>
      </c>
      <c r="P130">
        <v>737.8</v>
      </c>
      <c r="Q130">
        <v>12487.7</v>
      </c>
      <c r="R130">
        <v>2</v>
      </c>
      <c r="S130" t="s">
        <v>40</v>
      </c>
      <c r="T130" t="s">
        <v>70</v>
      </c>
      <c r="U130" t="s">
        <v>42</v>
      </c>
      <c r="V130" t="s">
        <v>71</v>
      </c>
      <c r="W130" t="s">
        <v>71</v>
      </c>
      <c r="X130" t="s">
        <v>410</v>
      </c>
      <c r="Y130" t="s">
        <v>411</v>
      </c>
      <c r="AB130" t="s">
        <v>45</v>
      </c>
      <c r="AC130" s="5" t="s">
        <v>67</v>
      </c>
      <c r="AD130" s="4" t="s">
        <v>64</v>
      </c>
      <c r="AE130" t="s">
        <v>65</v>
      </c>
      <c r="AJ130">
        <v>40.7864</v>
      </c>
      <c r="AK130">
        <v>-73.913300000000007</v>
      </c>
      <c r="AL130">
        <v>255</v>
      </c>
    </row>
    <row r="131" spans="1:38" x14ac:dyDescent="0.25">
      <c r="A131" s="14" t="s">
        <v>842</v>
      </c>
      <c r="B131" s="14">
        <v>24104</v>
      </c>
      <c r="C131" s="14" t="s">
        <v>407</v>
      </c>
      <c r="D131" s="14">
        <v>55243</v>
      </c>
      <c r="E131" s="14" t="s">
        <v>457</v>
      </c>
      <c r="F131" t="s">
        <v>451</v>
      </c>
      <c r="G131">
        <v>2019</v>
      </c>
      <c r="H131" t="s">
        <v>39</v>
      </c>
      <c r="I131">
        <v>41.14</v>
      </c>
      <c r="J131">
        <v>12</v>
      </c>
      <c r="K131">
        <v>748.81</v>
      </c>
      <c r="M131">
        <v>3.6999999999999998E-2</v>
      </c>
      <c r="N131">
        <v>0.51529999999999998</v>
      </c>
      <c r="O131">
        <v>2.605</v>
      </c>
      <c r="P131">
        <v>621.20000000000005</v>
      </c>
      <c r="Q131">
        <v>10483</v>
      </c>
      <c r="R131">
        <v>2</v>
      </c>
      <c r="S131" t="s">
        <v>40</v>
      </c>
      <c r="T131" t="s">
        <v>70</v>
      </c>
      <c r="U131" t="s">
        <v>42</v>
      </c>
      <c r="V131" t="s">
        <v>71</v>
      </c>
      <c r="W131" t="s">
        <v>71</v>
      </c>
      <c r="X131" t="s">
        <v>458</v>
      </c>
      <c r="Y131" t="s">
        <v>459</v>
      </c>
      <c r="AB131" t="s">
        <v>45</v>
      </c>
      <c r="AC131" s="5" t="s">
        <v>67</v>
      </c>
      <c r="AD131" s="4" t="s">
        <v>64</v>
      </c>
      <c r="AE131" t="s">
        <v>65</v>
      </c>
      <c r="AJ131">
        <v>40.7864</v>
      </c>
      <c r="AK131">
        <v>-73.913300000000007</v>
      </c>
      <c r="AL131">
        <v>255</v>
      </c>
    </row>
    <row r="132" spans="1:38" x14ac:dyDescent="0.25">
      <c r="A132" s="14" t="s">
        <v>842</v>
      </c>
      <c r="B132" s="14">
        <v>24104</v>
      </c>
      <c r="C132" s="14" t="s">
        <v>407</v>
      </c>
      <c r="D132" s="14">
        <v>55243</v>
      </c>
      <c r="E132" s="14" t="s">
        <v>460</v>
      </c>
      <c r="F132" t="s">
        <v>451</v>
      </c>
      <c r="G132">
        <v>2019</v>
      </c>
      <c r="H132" t="s">
        <v>39</v>
      </c>
      <c r="I132">
        <v>41.14</v>
      </c>
      <c r="J132">
        <v>12</v>
      </c>
      <c r="K132">
        <v>748.81</v>
      </c>
      <c r="M132">
        <v>3.6999999999999998E-2</v>
      </c>
      <c r="N132">
        <v>0.51849999999999996</v>
      </c>
      <c r="O132">
        <v>2.5960000000000001</v>
      </c>
      <c r="P132">
        <v>621.20000000000005</v>
      </c>
      <c r="Q132">
        <v>10483</v>
      </c>
      <c r="R132">
        <v>2</v>
      </c>
      <c r="S132" t="s">
        <v>40</v>
      </c>
      <c r="T132" t="s">
        <v>70</v>
      </c>
      <c r="U132" t="s">
        <v>42</v>
      </c>
      <c r="V132" t="s">
        <v>71</v>
      </c>
      <c r="W132" t="s">
        <v>71</v>
      </c>
      <c r="X132" t="s">
        <v>432</v>
      </c>
      <c r="Y132" t="s">
        <v>433</v>
      </c>
      <c r="AB132" t="s">
        <v>45</v>
      </c>
      <c r="AC132" s="5" t="s">
        <v>67</v>
      </c>
      <c r="AD132" s="4" t="s">
        <v>64</v>
      </c>
      <c r="AE132" t="s">
        <v>65</v>
      </c>
      <c r="AJ132">
        <v>40.7864</v>
      </c>
      <c r="AK132">
        <v>-73.913300000000007</v>
      </c>
      <c r="AL132">
        <v>255</v>
      </c>
    </row>
    <row r="133" spans="1:38" x14ac:dyDescent="0.25">
      <c r="A133" s="14" t="s">
        <v>843</v>
      </c>
      <c r="B133" s="14">
        <v>24105</v>
      </c>
      <c r="C133" s="14" t="s">
        <v>407</v>
      </c>
      <c r="D133" s="14">
        <v>55243</v>
      </c>
      <c r="E133" s="14" t="s">
        <v>461</v>
      </c>
      <c r="F133" t="s">
        <v>451</v>
      </c>
      <c r="G133">
        <v>2019</v>
      </c>
      <c r="H133" t="s">
        <v>39</v>
      </c>
      <c r="I133">
        <v>34.020000000000003</v>
      </c>
      <c r="J133">
        <v>12</v>
      </c>
      <c r="K133">
        <v>596.34</v>
      </c>
      <c r="M133">
        <v>3.7999999999999999E-2</v>
      </c>
      <c r="N133">
        <v>0.5232</v>
      </c>
      <c r="O133">
        <v>2.1219999999999999</v>
      </c>
      <c r="P133">
        <v>504.9</v>
      </c>
      <c r="Q133">
        <v>8515</v>
      </c>
      <c r="R133">
        <v>2</v>
      </c>
      <c r="S133" t="s">
        <v>40</v>
      </c>
      <c r="T133" t="s">
        <v>70</v>
      </c>
      <c r="U133" t="s">
        <v>42</v>
      </c>
      <c r="V133" t="s">
        <v>71</v>
      </c>
      <c r="W133" t="s">
        <v>71</v>
      </c>
      <c r="X133" t="s">
        <v>462</v>
      </c>
      <c r="Y133" t="s">
        <v>463</v>
      </c>
      <c r="AB133" t="s">
        <v>45</v>
      </c>
      <c r="AC133" s="5" t="s">
        <v>67</v>
      </c>
      <c r="AD133" s="4" t="s">
        <v>64</v>
      </c>
      <c r="AE133" t="s">
        <v>65</v>
      </c>
      <c r="AJ133">
        <v>40.7864</v>
      </c>
      <c r="AK133">
        <v>-73.913300000000007</v>
      </c>
      <c r="AL133">
        <v>255</v>
      </c>
    </row>
    <row r="134" spans="1:38" x14ac:dyDescent="0.25">
      <c r="A134" s="14" t="s">
        <v>843</v>
      </c>
      <c r="B134" s="14">
        <v>24105</v>
      </c>
      <c r="C134" s="14" t="s">
        <v>407</v>
      </c>
      <c r="D134" s="14">
        <v>55243</v>
      </c>
      <c r="E134" s="14" t="s">
        <v>464</v>
      </c>
      <c r="F134" t="s">
        <v>451</v>
      </c>
      <c r="G134">
        <v>2019</v>
      </c>
      <c r="H134" t="s">
        <v>39</v>
      </c>
      <c r="I134">
        <v>34.020000000000003</v>
      </c>
      <c r="J134">
        <v>12</v>
      </c>
      <c r="K134">
        <v>596.34</v>
      </c>
      <c r="M134">
        <v>0.113</v>
      </c>
      <c r="N134">
        <v>0.54469999999999996</v>
      </c>
      <c r="O134">
        <v>2.1880000000000002</v>
      </c>
      <c r="P134">
        <v>511.5</v>
      </c>
      <c r="Q134">
        <v>8515</v>
      </c>
      <c r="R134">
        <v>2</v>
      </c>
      <c r="S134" t="s">
        <v>40</v>
      </c>
      <c r="T134" t="s">
        <v>70</v>
      </c>
      <c r="U134" t="s">
        <v>42</v>
      </c>
      <c r="V134" t="s">
        <v>71</v>
      </c>
      <c r="W134" t="s">
        <v>71</v>
      </c>
      <c r="X134" t="s">
        <v>419</v>
      </c>
      <c r="Y134" t="s">
        <v>420</v>
      </c>
      <c r="AB134" t="s">
        <v>45</v>
      </c>
      <c r="AC134" s="5" t="s">
        <v>67</v>
      </c>
      <c r="AD134" s="4" t="s">
        <v>64</v>
      </c>
      <c r="AE134" t="s">
        <v>65</v>
      </c>
      <c r="AJ134">
        <v>40.7864</v>
      </c>
      <c r="AK134">
        <v>-73.913300000000007</v>
      </c>
      <c r="AL134">
        <v>255</v>
      </c>
    </row>
    <row r="135" spans="1:38" x14ac:dyDescent="0.25">
      <c r="A135" t="s">
        <v>805</v>
      </c>
      <c r="B135" s="15">
        <v>24149</v>
      </c>
      <c r="C135" t="s">
        <v>593</v>
      </c>
      <c r="D135">
        <v>8906</v>
      </c>
      <c r="E135">
        <v>20</v>
      </c>
      <c r="G135">
        <v>2019</v>
      </c>
      <c r="H135" t="s">
        <v>39</v>
      </c>
      <c r="I135">
        <v>128.16999999999999</v>
      </c>
      <c r="J135">
        <v>12</v>
      </c>
      <c r="K135">
        <v>7370.61</v>
      </c>
      <c r="M135">
        <v>2.9000000000000001E-2</v>
      </c>
      <c r="N135">
        <v>7.1999999999999995E-2</v>
      </c>
      <c r="O135">
        <v>3.8519999999999999</v>
      </c>
      <c r="P135">
        <v>5789.1689999999999</v>
      </c>
      <c r="Q135">
        <v>97407.986999999994</v>
      </c>
      <c r="R135">
        <v>2</v>
      </c>
      <c r="T135" t="s">
        <v>70</v>
      </c>
      <c r="U135" t="s">
        <v>42</v>
      </c>
      <c r="V135" t="s">
        <v>596</v>
      </c>
      <c r="W135" t="s">
        <v>597</v>
      </c>
      <c r="X135" t="s">
        <v>618</v>
      </c>
      <c r="Y135" t="s">
        <v>619</v>
      </c>
      <c r="Z135" t="s">
        <v>75</v>
      </c>
      <c r="AB135" t="s">
        <v>45</v>
      </c>
      <c r="AC135" s="6" t="s">
        <v>80</v>
      </c>
      <c r="AD135" s="4" t="s">
        <v>64</v>
      </c>
      <c r="AJ135">
        <v>40.786900000000003</v>
      </c>
      <c r="AK135">
        <v>-73.912199999999999</v>
      </c>
      <c r="AL135">
        <v>3984</v>
      </c>
    </row>
    <row r="136" spans="1:38" x14ac:dyDescent="0.25">
      <c r="A136" t="s">
        <v>828</v>
      </c>
      <c r="B136" s="15">
        <v>24151</v>
      </c>
      <c r="C136" t="s">
        <v>491</v>
      </c>
      <c r="D136">
        <v>54149</v>
      </c>
      <c r="E136">
        <v>1</v>
      </c>
      <c r="G136">
        <v>2019</v>
      </c>
      <c r="H136" t="s">
        <v>39</v>
      </c>
      <c r="I136">
        <v>7972.95</v>
      </c>
      <c r="J136">
        <v>12</v>
      </c>
      <c r="K136">
        <v>300526.82</v>
      </c>
      <c r="M136">
        <v>0.996</v>
      </c>
      <c r="N136">
        <v>7.8799999999999995E-2</v>
      </c>
      <c r="O136">
        <v>130.25299999999999</v>
      </c>
      <c r="P136">
        <v>197236.769</v>
      </c>
      <c r="Q136">
        <v>3318798.5559999999</v>
      </c>
      <c r="R136">
        <v>2</v>
      </c>
      <c r="T136" t="s">
        <v>125</v>
      </c>
      <c r="U136" t="s">
        <v>102</v>
      </c>
      <c r="V136" t="s">
        <v>492</v>
      </c>
      <c r="W136" t="s">
        <v>281</v>
      </c>
      <c r="X136" t="s">
        <v>493</v>
      </c>
      <c r="Y136" t="s">
        <v>494</v>
      </c>
      <c r="AB136" t="s">
        <v>45</v>
      </c>
      <c r="AC136" s="5" t="s">
        <v>67</v>
      </c>
      <c r="AD136" s="4" t="s">
        <v>64</v>
      </c>
      <c r="AE136" t="s">
        <v>65</v>
      </c>
      <c r="AG136" t="s">
        <v>315</v>
      </c>
      <c r="AJ136">
        <v>40.916800000000002</v>
      </c>
      <c r="AK136">
        <v>-73.129199999999997</v>
      </c>
      <c r="AL136">
        <v>455</v>
      </c>
    </row>
    <row r="137" spans="1:38" x14ac:dyDescent="0.25">
      <c r="A137" t="s">
        <v>791</v>
      </c>
      <c r="B137" s="15">
        <v>24152</v>
      </c>
      <c r="C137" t="s">
        <v>565</v>
      </c>
      <c r="D137">
        <v>7915</v>
      </c>
      <c r="E137" t="s">
        <v>566</v>
      </c>
      <c r="G137">
        <v>2019</v>
      </c>
      <c r="H137" t="s">
        <v>39</v>
      </c>
      <c r="I137">
        <v>754.12</v>
      </c>
      <c r="J137">
        <v>12</v>
      </c>
      <c r="K137">
        <v>33613.53</v>
      </c>
      <c r="M137">
        <v>0.10199999999999999</v>
      </c>
      <c r="N137">
        <v>1.84E-2</v>
      </c>
      <c r="O137">
        <v>1.7210000000000001</v>
      </c>
      <c r="P137">
        <v>20278.177</v>
      </c>
      <c r="Q137">
        <v>341197.42599999998</v>
      </c>
      <c r="R137">
        <v>2</v>
      </c>
      <c r="S137" t="s">
        <v>40</v>
      </c>
      <c r="T137" t="s">
        <v>118</v>
      </c>
      <c r="U137" t="s">
        <v>42</v>
      </c>
      <c r="V137" t="s">
        <v>221</v>
      </c>
      <c r="W137" t="s">
        <v>221</v>
      </c>
      <c r="X137" t="s">
        <v>567</v>
      </c>
      <c r="Y137" t="s">
        <v>568</v>
      </c>
      <c r="Z137" t="s">
        <v>75</v>
      </c>
      <c r="AB137" t="s">
        <v>45</v>
      </c>
      <c r="AC137" s="5" t="s">
        <v>67</v>
      </c>
      <c r="AD137" s="4" t="s">
        <v>64</v>
      </c>
      <c r="AG137" t="s">
        <v>261</v>
      </c>
      <c r="AJ137">
        <v>40.716799999999999</v>
      </c>
      <c r="AK137">
        <v>-73.966499999999996</v>
      </c>
      <c r="AL137">
        <v>457</v>
      </c>
    </row>
    <row r="138" spans="1:38" x14ac:dyDescent="0.25">
      <c r="A138" t="s">
        <v>802</v>
      </c>
      <c r="B138" s="15">
        <v>24155</v>
      </c>
      <c r="C138" t="s">
        <v>569</v>
      </c>
      <c r="D138">
        <v>8053</v>
      </c>
      <c r="E138" t="s">
        <v>570</v>
      </c>
      <c r="G138">
        <v>2019</v>
      </c>
      <c r="H138" t="s">
        <v>39</v>
      </c>
      <c r="I138">
        <v>1173.05</v>
      </c>
      <c r="J138">
        <v>12</v>
      </c>
      <c r="K138">
        <v>52945.52</v>
      </c>
      <c r="M138">
        <v>0.161</v>
      </c>
      <c r="N138">
        <v>1.52E-2</v>
      </c>
      <c r="O138">
        <v>2.6030000000000002</v>
      </c>
      <c r="P138">
        <v>31967.695</v>
      </c>
      <c r="Q138">
        <v>537918.90500000003</v>
      </c>
      <c r="R138">
        <v>2</v>
      </c>
      <c r="S138" t="s">
        <v>40</v>
      </c>
      <c r="T138" t="s">
        <v>571</v>
      </c>
      <c r="U138" t="s">
        <v>42</v>
      </c>
      <c r="V138" t="s">
        <v>221</v>
      </c>
      <c r="W138" t="s">
        <v>221</v>
      </c>
      <c r="X138" t="s">
        <v>572</v>
      </c>
      <c r="Y138" t="s">
        <v>573</v>
      </c>
      <c r="Z138" t="s">
        <v>75</v>
      </c>
      <c r="AB138" t="s">
        <v>45</v>
      </c>
      <c r="AC138" s="5" t="s">
        <v>67</v>
      </c>
      <c r="AD138" s="4" t="s">
        <v>64</v>
      </c>
      <c r="AG138" t="s">
        <v>261</v>
      </c>
      <c r="AJ138">
        <v>40.6188</v>
      </c>
      <c r="AK138">
        <v>-74.069000000000003</v>
      </c>
      <c r="AL138">
        <v>457</v>
      </c>
    </row>
    <row r="139" spans="1:38" x14ac:dyDescent="0.25">
      <c r="A139" t="s">
        <v>785</v>
      </c>
      <c r="B139" s="15">
        <v>24156</v>
      </c>
      <c r="C139" t="s">
        <v>528</v>
      </c>
      <c r="D139">
        <v>7910</v>
      </c>
      <c r="E139">
        <v>2301</v>
      </c>
      <c r="G139">
        <v>2019</v>
      </c>
      <c r="H139" t="s">
        <v>39</v>
      </c>
      <c r="I139">
        <v>1107.4100000000001</v>
      </c>
      <c r="J139">
        <v>12</v>
      </c>
      <c r="K139">
        <v>45779.839999999997</v>
      </c>
      <c r="M139">
        <v>0.13800000000000001</v>
      </c>
      <c r="N139">
        <v>1.4200000000000001E-2</v>
      </c>
      <c r="O139">
        <v>2.2280000000000002</v>
      </c>
      <c r="P139">
        <v>27302.86</v>
      </c>
      <c r="Q139">
        <v>459403.16</v>
      </c>
      <c r="R139">
        <v>2</v>
      </c>
      <c r="S139" t="s">
        <v>40</v>
      </c>
      <c r="T139" t="s">
        <v>118</v>
      </c>
      <c r="U139" t="s">
        <v>42</v>
      </c>
      <c r="V139" t="s">
        <v>221</v>
      </c>
      <c r="W139" t="s">
        <v>221</v>
      </c>
      <c r="X139" t="s">
        <v>529</v>
      </c>
      <c r="Y139" t="s">
        <v>530</v>
      </c>
      <c r="Z139" t="s">
        <v>75</v>
      </c>
      <c r="AB139" t="s">
        <v>45</v>
      </c>
      <c r="AC139" s="5" t="s">
        <v>67</v>
      </c>
      <c r="AD139" s="4" t="s">
        <v>64</v>
      </c>
      <c r="AG139" t="s">
        <v>261</v>
      </c>
      <c r="AJ139">
        <v>40.662999999999997</v>
      </c>
      <c r="AK139">
        <v>-74</v>
      </c>
      <c r="AL139">
        <v>524</v>
      </c>
    </row>
    <row r="140" spans="1:38" x14ac:dyDescent="0.25">
      <c r="A140" t="s">
        <v>786</v>
      </c>
      <c r="B140" s="15">
        <v>24157</v>
      </c>
      <c r="C140" t="s">
        <v>528</v>
      </c>
      <c r="D140">
        <v>7910</v>
      </c>
      <c r="E140">
        <v>2302</v>
      </c>
      <c r="G140">
        <v>2019</v>
      </c>
      <c r="H140" t="s">
        <v>39</v>
      </c>
      <c r="I140">
        <v>871.46</v>
      </c>
      <c r="J140">
        <v>12</v>
      </c>
      <c r="K140">
        <v>35913.339999999997</v>
      </c>
      <c r="M140">
        <v>0.11</v>
      </c>
      <c r="N140">
        <v>1.9400000000000001E-2</v>
      </c>
      <c r="O140">
        <v>1.857</v>
      </c>
      <c r="P140">
        <v>21804.344000000001</v>
      </c>
      <c r="Q140">
        <v>366949.48</v>
      </c>
      <c r="R140">
        <v>2</v>
      </c>
      <c r="S140" t="s">
        <v>40</v>
      </c>
      <c r="T140" t="s">
        <v>118</v>
      </c>
      <c r="U140" t="s">
        <v>42</v>
      </c>
      <c r="V140" t="s">
        <v>221</v>
      </c>
      <c r="W140" t="s">
        <v>221</v>
      </c>
      <c r="X140" t="s">
        <v>531</v>
      </c>
      <c r="Y140" t="s">
        <v>532</v>
      </c>
      <c r="Z140" t="s">
        <v>75</v>
      </c>
      <c r="AB140" t="s">
        <v>45</v>
      </c>
      <c r="AC140" s="5" t="s">
        <v>67</v>
      </c>
      <c r="AD140" s="4" t="s">
        <v>64</v>
      </c>
      <c r="AG140" t="s">
        <v>261</v>
      </c>
      <c r="AJ140">
        <v>40.662999999999997</v>
      </c>
      <c r="AK140">
        <v>-74</v>
      </c>
      <c r="AL140">
        <v>650</v>
      </c>
    </row>
    <row r="141" spans="1:38" x14ac:dyDescent="0.25">
      <c r="A141" t="s">
        <v>787</v>
      </c>
      <c r="B141" s="15">
        <v>24158</v>
      </c>
      <c r="C141" t="s">
        <v>558</v>
      </c>
      <c r="D141">
        <v>7913</v>
      </c>
      <c r="E141" t="s">
        <v>559</v>
      </c>
      <c r="G141">
        <v>2019</v>
      </c>
      <c r="H141" t="s">
        <v>39</v>
      </c>
      <c r="I141">
        <v>463.15</v>
      </c>
      <c r="J141">
        <v>12</v>
      </c>
      <c r="K141">
        <v>18355.98</v>
      </c>
      <c r="M141">
        <v>5.5E-2</v>
      </c>
      <c r="N141">
        <v>2.41E-2</v>
      </c>
      <c r="O141">
        <v>1.0680000000000001</v>
      </c>
      <c r="P141">
        <v>10963.147999999999</v>
      </c>
      <c r="Q141">
        <v>184488.76199999999</v>
      </c>
      <c r="R141">
        <v>2</v>
      </c>
      <c r="T141" t="s">
        <v>552</v>
      </c>
      <c r="U141" t="s">
        <v>42</v>
      </c>
      <c r="V141" t="s">
        <v>221</v>
      </c>
      <c r="W141" t="s">
        <v>221</v>
      </c>
      <c r="X141" t="s">
        <v>560</v>
      </c>
      <c r="Y141" t="s">
        <v>561</v>
      </c>
      <c r="Z141" t="s">
        <v>75</v>
      </c>
      <c r="AB141" t="s">
        <v>45</v>
      </c>
      <c r="AC141" s="5" t="s">
        <v>67</v>
      </c>
      <c r="AD141" s="4" t="s">
        <v>64</v>
      </c>
      <c r="AG141" t="s">
        <v>261</v>
      </c>
      <c r="AJ141">
        <v>40.7988</v>
      </c>
      <c r="AK141">
        <v>-73.909300000000002</v>
      </c>
      <c r="AL141">
        <v>270</v>
      </c>
    </row>
    <row r="142" spans="1:38" x14ac:dyDescent="0.25">
      <c r="A142" t="s">
        <v>788</v>
      </c>
      <c r="B142" s="15">
        <v>24159</v>
      </c>
      <c r="C142" t="s">
        <v>558</v>
      </c>
      <c r="D142">
        <v>7913</v>
      </c>
      <c r="E142" t="s">
        <v>562</v>
      </c>
      <c r="G142">
        <v>2019</v>
      </c>
      <c r="H142" t="s">
        <v>39</v>
      </c>
      <c r="I142">
        <v>307.37</v>
      </c>
      <c r="J142">
        <v>12</v>
      </c>
      <c r="K142">
        <v>12092.64</v>
      </c>
      <c r="M142">
        <v>3.9E-2</v>
      </c>
      <c r="N142">
        <v>2.4199999999999999E-2</v>
      </c>
      <c r="O142">
        <v>0.749</v>
      </c>
      <c r="P142">
        <v>7711.3270000000002</v>
      </c>
      <c r="Q142">
        <v>129754.01</v>
      </c>
      <c r="R142">
        <v>2</v>
      </c>
      <c r="T142" t="s">
        <v>552</v>
      </c>
      <c r="U142" t="s">
        <v>42</v>
      </c>
      <c r="V142" t="s">
        <v>221</v>
      </c>
      <c r="W142" t="s">
        <v>221</v>
      </c>
      <c r="X142" t="s">
        <v>563</v>
      </c>
      <c r="Y142" t="s">
        <v>564</v>
      </c>
      <c r="Z142" t="s">
        <v>75</v>
      </c>
      <c r="AB142" t="s">
        <v>45</v>
      </c>
      <c r="AC142" s="5" t="s">
        <v>67</v>
      </c>
      <c r="AD142" s="4" t="s">
        <v>64</v>
      </c>
      <c r="AG142" t="s">
        <v>261</v>
      </c>
      <c r="AJ142">
        <v>40.7988</v>
      </c>
      <c r="AK142">
        <v>-73.909300000000002</v>
      </c>
      <c r="AL142">
        <v>270</v>
      </c>
    </row>
    <row r="143" spans="1:38" x14ac:dyDescent="0.25">
      <c r="A143" t="s">
        <v>789</v>
      </c>
      <c r="B143" s="15">
        <v>24160</v>
      </c>
      <c r="C143" t="s">
        <v>550</v>
      </c>
      <c r="D143">
        <v>7914</v>
      </c>
      <c r="E143" t="s">
        <v>551</v>
      </c>
      <c r="G143">
        <v>2019</v>
      </c>
      <c r="H143" t="s">
        <v>39</v>
      </c>
      <c r="I143">
        <v>469.87</v>
      </c>
      <c r="J143">
        <v>12</v>
      </c>
      <c r="K143">
        <v>18534.66</v>
      </c>
      <c r="M143">
        <v>5.7000000000000002E-2</v>
      </c>
      <c r="N143">
        <v>1.95E-2</v>
      </c>
      <c r="O143">
        <v>1.032</v>
      </c>
      <c r="P143">
        <v>11348.23</v>
      </c>
      <c r="Q143">
        <v>190972.95600000001</v>
      </c>
      <c r="R143">
        <v>2</v>
      </c>
      <c r="T143" t="s">
        <v>552</v>
      </c>
      <c r="U143" t="s">
        <v>42</v>
      </c>
      <c r="V143" t="s">
        <v>221</v>
      </c>
      <c r="W143" t="s">
        <v>221</v>
      </c>
      <c r="X143" t="s">
        <v>553</v>
      </c>
      <c r="Y143" t="s">
        <v>554</v>
      </c>
      <c r="Z143" t="s">
        <v>75</v>
      </c>
      <c r="AB143" t="s">
        <v>45</v>
      </c>
      <c r="AC143" s="5" t="s">
        <v>67</v>
      </c>
      <c r="AD143" s="4" t="s">
        <v>64</v>
      </c>
      <c r="AG143" t="s">
        <v>261</v>
      </c>
      <c r="AJ143">
        <v>40.798900000000003</v>
      </c>
      <c r="AK143">
        <v>-73.914699999999996</v>
      </c>
      <c r="AL143">
        <v>270</v>
      </c>
    </row>
    <row r="144" spans="1:38" x14ac:dyDescent="0.25">
      <c r="A144" t="s">
        <v>790</v>
      </c>
      <c r="B144" s="15">
        <v>24161</v>
      </c>
      <c r="C144" t="s">
        <v>550</v>
      </c>
      <c r="D144">
        <v>7914</v>
      </c>
      <c r="E144" t="s">
        <v>555</v>
      </c>
      <c r="G144">
        <v>2019</v>
      </c>
      <c r="H144" t="s">
        <v>39</v>
      </c>
      <c r="I144">
        <v>307.14</v>
      </c>
      <c r="J144">
        <v>12</v>
      </c>
      <c r="K144">
        <v>12348.17</v>
      </c>
      <c r="M144">
        <v>3.6999999999999998E-2</v>
      </c>
      <c r="N144">
        <v>2.5499999999999998E-2</v>
      </c>
      <c r="O144">
        <v>0.70599999999999996</v>
      </c>
      <c r="P144">
        <v>7309.8289999999997</v>
      </c>
      <c r="Q144">
        <v>123000.963</v>
      </c>
      <c r="R144">
        <v>2</v>
      </c>
      <c r="T144" t="s">
        <v>552</v>
      </c>
      <c r="U144" t="s">
        <v>42</v>
      </c>
      <c r="V144" t="s">
        <v>221</v>
      </c>
      <c r="W144" t="s">
        <v>221</v>
      </c>
      <c r="X144" t="s">
        <v>556</v>
      </c>
      <c r="Y144" t="s">
        <v>557</v>
      </c>
      <c r="Z144" t="s">
        <v>75</v>
      </c>
      <c r="AB144" t="s">
        <v>45</v>
      </c>
      <c r="AC144" s="5" t="s">
        <v>67</v>
      </c>
      <c r="AD144" s="4" t="s">
        <v>64</v>
      </c>
      <c r="AG144" t="s">
        <v>261</v>
      </c>
      <c r="AJ144">
        <v>40.798900000000003</v>
      </c>
      <c r="AK144">
        <v>-73.914699999999996</v>
      </c>
      <c r="AL144">
        <v>270</v>
      </c>
    </row>
    <row r="145" spans="1:38" x14ac:dyDescent="0.25">
      <c r="A145" t="s">
        <v>783</v>
      </c>
      <c r="B145" s="15">
        <v>24162</v>
      </c>
      <c r="C145" t="s">
        <v>574</v>
      </c>
      <c r="D145">
        <v>7909</v>
      </c>
      <c r="E145" t="s">
        <v>575</v>
      </c>
      <c r="G145">
        <v>2019</v>
      </c>
      <c r="H145" t="s">
        <v>39</v>
      </c>
      <c r="I145">
        <v>380.9</v>
      </c>
      <c r="J145">
        <v>12</v>
      </c>
      <c r="K145">
        <v>14635.77</v>
      </c>
      <c r="M145">
        <v>4.2999999999999997E-2</v>
      </c>
      <c r="N145">
        <v>3.3700000000000001E-2</v>
      </c>
      <c r="O145">
        <v>1.0109999999999999</v>
      </c>
      <c r="P145">
        <v>8567.5040000000008</v>
      </c>
      <c r="Q145">
        <v>144159.06700000001</v>
      </c>
      <c r="R145">
        <v>2</v>
      </c>
      <c r="T145" t="s">
        <v>70</v>
      </c>
      <c r="U145" t="s">
        <v>42</v>
      </c>
      <c r="V145" t="s">
        <v>221</v>
      </c>
      <c r="W145" t="s">
        <v>221</v>
      </c>
      <c r="X145" t="s">
        <v>576</v>
      </c>
      <c r="Y145" t="s">
        <v>577</v>
      </c>
      <c r="Z145" t="s">
        <v>75</v>
      </c>
      <c r="AB145" t="s">
        <v>45</v>
      </c>
      <c r="AC145" s="5" t="s">
        <v>67</v>
      </c>
      <c r="AD145" s="4" t="s">
        <v>64</v>
      </c>
      <c r="AG145" t="s">
        <v>261</v>
      </c>
      <c r="AJ145">
        <v>40.753900000000002</v>
      </c>
      <c r="AK145">
        <v>-73.950599999999994</v>
      </c>
      <c r="AL145">
        <v>480</v>
      </c>
    </row>
    <row r="146" spans="1:38" x14ac:dyDescent="0.25">
      <c r="A146" t="s">
        <v>784</v>
      </c>
      <c r="B146" s="15">
        <v>24163</v>
      </c>
      <c r="C146" t="s">
        <v>574</v>
      </c>
      <c r="D146">
        <v>7909</v>
      </c>
      <c r="E146" t="s">
        <v>578</v>
      </c>
      <c r="G146">
        <v>2019</v>
      </c>
      <c r="H146" t="s">
        <v>39</v>
      </c>
      <c r="I146">
        <v>582.72</v>
      </c>
      <c r="J146">
        <v>12</v>
      </c>
      <c r="K146">
        <v>22668.47</v>
      </c>
      <c r="M146">
        <v>6.6000000000000003E-2</v>
      </c>
      <c r="N146">
        <v>3.5099999999999999E-2</v>
      </c>
      <c r="O146">
        <v>1.619</v>
      </c>
      <c r="P146">
        <v>13057.428</v>
      </c>
      <c r="Q146">
        <v>219708.79500000001</v>
      </c>
      <c r="R146">
        <v>2</v>
      </c>
      <c r="T146" t="s">
        <v>70</v>
      </c>
      <c r="U146" t="s">
        <v>42</v>
      </c>
      <c r="V146" t="s">
        <v>221</v>
      </c>
      <c r="W146" t="s">
        <v>221</v>
      </c>
      <c r="X146" t="s">
        <v>225</v>
      </c>
      <c r="Y146" t="s">
        <v>226</v>
      </c>
      <c r="Z146" t="s">
        <v>75</v>
      </c>
      <c r="AB146" t="s">
        <v>45</v>
      </c>
      <c r="AC146" s="5" t="s">
        <v>67</v>
      </c>
      <c r="AD146" s="4" t="s">
        <v>64</v>
      </c>
      <c r="AG146" t="s">
        <v>261</v>
      </c>
      <c r="AJ146">
        <v>40.753900000000002</v>
      </c>
      <c r="AK146">
        <v>-73.950599999999994</v>
      </c>
      <c r="AL146">
        <v>457</v>
      </c>
    </row>
    <row r="147" spans="1:38" x14ac:dyDescent="0.25">
      <c r="A147" t="s">
        <v>541</v>
      </c>
      <c r="B147" s="15">
        <v>24164</v>
      </c>
      <c r="C147" t="s">
        <v>541</v>
      </c>
      <c r="D147">
        <v>7912</v>
      </c>
      <c r="E147" t="s">
        <v>542</v>
      </c>
      <c r="G147">
        <v>2019</v>
      </c>
      <c r="H147" t="s">
        <v>39</v>
      </c>
      <c r="I147">
        <v>1262.95</v>
      </c>
      <c r="J147">
        <v>12</v>
      </c>
      <c r="K147">
        <v>55602.77</v>
      </c>
      <c r="M147">
        <v>0.16300000000000001</v>
      </c>
      <c r="N147">
        <v>2.92E-2</v>
      </c>
      <c r="O147">
        <v>3.3170000000000002</v>
      </c>
      <c r="P147">
        <v>32189.954000000002</v>
      </c>
      <c r="Q147">
        <v>541649.26300000004</v>
      </c>
      <c r="R147">
        <v>2</v>
      </c>
      <c r="T147" t="s">
        <v>125</v>
      </c>
      <c r="U147" t="s">
        <v>42</v>
      </c>
      <c r="V147" t="s">
        <v>221</v>
      </c>
      <c r="W147" t="s">
        <v>221</v>
      </c>
      <c r="X147" t="s">
        <v>543</v>
      </c>
      <c r="Y147" t="s">
        <v>544</v>
      </c>
      <c r="Z147" t="s">
        <v>75</v>
      </c>
      <c r="AB147" t="s">
        <v>45</v>
      </c>
      <c r="AC147" s="5" t="s">
        <v>67</v>
      </c>
      <c r="AD147" s="4" t="s">
        <v>64</v>
      </c>
      <c r="AG147" t="s">
        <v>261</v>
      </c>
      <c r="AJ147">
        <v>40.786999999999999</v>
      </c>
      <c r="AK147">
        <v>-73.293300000000002</v>
      </c>
      <c r="AL147">
        <v>270</v>
      </c>
    </row>
    <row r="148" spans="1:38" x14ac:dyDescent="0.25">
      <c r="A148" t="s">
        <v>762</v>
      </c>
      <c r="B148" s="15">
        <v>24210</v>
      </c>
      <c r="C148" t="s">
        <v>495</v>
      </c>
      <c r="D148">
        <v>2517</v>
      </c>
      <c r="E148" t="s">
        <v>496</v>
      </c>
      <c r="G148">
        <v>2019</v>
      </c>
      <c r="H148" t="s">
        <v>39</v>
      </c>
      <c r="I148">
        <v>620.75</v>
      </c>
      <c r="J148">
        <v>12</v>
      </c>
      <c r="K148">
        <v>24021.25</v>
      </c>
      <c r="M148">
        <v>7.9000000000000001E-2</v>
      </c>
      <c r="N148">
        <v>5.2400000000000002E-2</v>
      </c>
      <c r="O148">
        <v>1.9590000000000001</v>
      </c>
      <c r="P148">
        <v>14674.8</v>
      </c>
      <c r="Q148">
        <v>244138.42499999999</v>
      </c>
      <c r="R148">
        <v>2</v>
      </c>
      <c r="T148" t="s">
        <v>125</v>
      </c>
      <c r="U148" t="s">
        <v>42</v>
      </c>
      <c r="V148" t="s">
        <v>497</v>
      </c>
      <c r="W148" t="s">
        <v>497</v>
      </c>
      <c r="X148" t="s">
        <v>498</v>
      </c>
      <c r="Y148" t="s">
        <v>499</v>
      </c>
      <c r="Z148" t="s">
        <v>75</v>
      </c>
      <c r="AB148" t="s">
        <v>45</v>
      </c>
      <c r="AC148" s="5" t="s">
        <v>67</v>
      </c>
      <c r="AD148" s="4" t="s">
        <v>64</v>
      </c>
      <c r="AE148" t="s">
        <v>65</v>
      </c>
      <c r="AG148" t="s">
        <v>66</v>
      </c>
      <c r="AJ148">
        <v>40.950299999999999</v>
      </c>
      <c r="AK148">
        <v>-73.078599999999994</v>
      </c>
      <c r="AL148">
        <v>487</v>
      </c>
    </row>
    <row r="149" spans="1:38" x14ac:dyDescent="0.25">
      <c r="A149" t="s">
        <v>763</v>
      </c>
      <c r="B149" s="15">
        <v>24211</v>
      </c>
      <c r="C149" t="s">
        <v>495</v>
      </c>
      <c r="D149">
        <v>2517</v>
      </c>
      <c r="E149" t="s">
        <v>500</v>
      </c>
      <c r="G149">
        <v>2019</v>
      </c>
      <c r="H149" t="s">
        <v>39</v>
      </c>
      <c r="I149">
        <v>632.75</v>
      </c>
      <c r="J149">
        <v>12</v>
      </c>
      <c r="K149">
        <v>24544.75</v>
      </c>
      <c r="M149">
        <v>6.2E-2</v>
      </c>
      <c r="N149">
        <v>4.9399999999999999E-2</v>
      </c>
      <c r="O149">
        <v>1.93</v>
      </c>
      <c r="P149">
        <v>13850.475</v>
      </c>
      <c r="Q149">
        <v>232429.4</v>
      </c>
      <c r="R149">
        <v>2</v>
      </c>
      <c r="T149" t="s">
        <v>125</v>
      </c>
      <c r="U149" t="s">
        <v>42</v>
      </c>
      <c r="V149" t="s">
        <v>497</v>
      </c>
      <c r="W149" t="s">
        <v>497</v>
      </c>
      <c r="X149" t="s">
        <v>501</v>
      </c>
      <c r="Y149" t="s">
        <v>502</v>
      </c>
      <c r="Z149" t="s">
        <v>75</v>
      </c>
      <c r="AB149" t="s">
        <v>45</v>
      </c>
      <c r="AC149" s="5" t="s">
        <v>67</v>
      </c>
      <c r="AD149" s="4" t="s">
        <v>64</v>
      </c>
      <c r="AE149" t="s">
        <v>65</v>
      </c>
      <c r="AG149" t="s">
        <v>66</v>
      </c>
      <c r="AJ149">
        <v>40.950299999999999</v>
      </c>
      <c r="AK149">
        <v>-73.078599999999994</v>
      </c>
      <c r="AL149">
        <v>545</v>
      </c>
    </row>
    <row r="150" spans="1:38" x14ac:dyDescent="0.25">
      <c r="A150" t="s">
        <v>852</v>
      </c>
      <c r="B150" s="15">
        <v>24212</v>
      </c>
      <c r="C150" t="s">
        <v>328</v>
      </c>
      <c r="D150">
        <v>55699</v>
      </c>
      <c r="E150">
        <v>1</v>
      </c>
      <c r="G150">
        <v>2019</v>
      </c>
      <c r="H150" t="s">
        <v>39</v>
      </c>
      <c r="I150">
        <v>2308.71</v>
      </c>
      <c r="J150">
        <v>12</v>
      </c>
      <c r="K150">
        <v>126793.7</v>
      </c>
      <c r="M150">
        <v>0.40899999999999997</v>
      </c>
      <c r="N150">
        <v>1.18E-2</v>
      </c>
      <c r="O150">
        <v>6.5129999999999999</v>
      </c>
      <c r="P150">
        <v>81081.649000000005</v>
      </c>
      <c r="Q150">
        <v>1364364.19</v>
      </c>
      <c r="R150">
        <v>2</v>
      </c>
      <c r="T150" t="s">
        <v>70</v>
      </c>
      <c r="U150" t="s">
        <v>42</v>
      </c>
      <c r="V150" t="s">
        <v>533</v>
      </c>
      <c r="W150" t="s">
        <v>533</v>
      </c>
      <c r="X150" t="s">
        <v>534</v>
      </c>
      <c r="Y150" t="s">
        <v>535</v>
      </c>
      <c r="Z150" t="s">
        <v>75</v>
      </c>
      <c r="AB150" t="s">
        <v>45</v>
      </c>
      <c r="AC150" s="5" t="s">
        <v>67</v>
      </c>
      <c r="AD150" s="4" t="s">
        <v>64</v>
      </c>
      <c r="AG150" t="s">
        <v>536</v>
      </c>
      <c r="AJ150">
        <v>40.610599999999998</v>
      </c>
      <c r="AK150">
        <v>-73.761399999999995</v>
      </c>
      <c r="AL150">
        <v>650</v>
      </c>
    </row>
    <row r="151" spans="1:38" x14ac:dyDescent="0.25">
      <c r="A151" t="s">
        <v>855</v>
      </c>
      <c r="B151" s="15">
        <v>24213</v>
      </c>
      <c r="C151" t="s">
        <v>390</v>
      </c>
      <c r="D151">
        <v>55787</v>
      </c>
      <c r="E151" t="s">
        <v>391</v>
      </c>
      <c r="G151">
        <v>2019</v>
      </c>
      <c r="H151" t="s">
        <v>39</v>
      </c>
      <c r="I151">
        <v>61.2</v>
      </c>
      <c r="J151">
        <v>12</v>
      </c>
      <c r="K151">
        <v>2482.12</v>
      </c>
      <c r="M151">
        <v>7.0000000000000001E-3</v>
      </c>
      <c r="N151">
        <v>0.1298</v>
      </c>
      <c r="O151">
        <v>0.91800000000000004</v>
      </c>
      <c r="P151">
        <v>1814.03</v>
      </c>
      <c r="Q151">
        <v>22358.032999999999</v>
      </c>
      <c r="R151">
        <v>2</v>
      </c>
      <c r="T151" t="s">
        <v>125</v>
      </c>
      <c r="U151" t="s">
        <v>42</v>
      </c>
      <c r="V151" t="s">
        <v>265</v>
      </c>
      <c r="W151" t="s">
        <v>265</v>
      </c>
      <c r="X151" t="s">
        <v>392</v>
      </c>
      <c r="Y151" t="s">
        <v>393</v>
      </c>
      <c r="Z151" t="s">
        <v>75</v>
      </c>
      <c r="AB151" t="s">
        <v>45</v>
      </c>
      <c r="AC151" s="5" t="s">
        <v>67</v>
      </c>
      <c r="AD151" s="10" t="s">
        <v>65</v>
      </c>
      <c r="AG151" t="s">
        <v>66</v>
      </c>
      <c r="AJ151">
        <v>40.9572</v>
      </c>
      <c r="AK151">
        <v>-72.866399999999999</v>
      </c>
      <c r="AL151">
        <v>416</v>
      </c>
    </row>
    <row r="152" spans="1:38" x14ac:dyDescent="0.25">
      <c r="A152" t="s">
        <v>856</v>
      </c>
      <c r="B152" s="15">
        <v>24214</v>
      </c>
      <c r="C152" t="s">
        <v>390</v>
      </c>
      <c r="D152">
        <v>55787</v>
      </c>
      <c r="E152" t="s">
        <v>394</v>
      </c>
      <c r="G152">
        <v>2019</v>
      </c>
      <c r="H152" t="s">
        <v>39</v>
      </c>
      <c r="I152">
        <v>59.91</v>
      </c>
      <c r="J152">
        <v>12</v>
      </c>
      <c r="K152">
        <v>2381.6799999999998</v>
      </c>
      <c r="M152">
        <v>7.0000000000000001E-3</v>
      </c>
      <c r="N152">
        <v>0.12770000000000001</v>
      </c>
      <c r="O152">
        <v>0.90100000000000002</v>
      </c>
      <c r="P152">
        <v>1876.5139999999999</v>
      </c>
      <c r="Q152">
        <v>23127.633999999998</v>
      </c>
      <c r="R152">
        <v>2</v>
      </c>
      <c r="T152" t="s">
        <v>125</v>
      </c>
      <c r="U152" t="s">
        <v>42</v>
      </c>
      <c r="V152" t="s">
        <v>265</v>
      </c>
      <c r="W152" t="s">
        <v>265</v>
      </c>
      <c r="X152" t="s">
        <v>395</v>
      </c>
      <c r="Y152" t="s">
        <v>396</v>
      </c>
      <c r="Z152" t="s">
        <v>75</v>
      </c>
      <c r="AB152" t="s">
        <v>45</v>
      </c>
      <c r="AC152" s="5" t="s">
        <v>67</v>
      </c>
      <c r="AD152" s="10" t="s">
        <v>65</v>
      </c>
      <c r="AG152" t="s">
        <v>66</v>
      </c>
      <c r="AJ152">
        <v>40.9572</v>
      </c>
      <c r="AK152">
        <v>-72.866399999999999</v>
      </c>
      <c r="AL152">
        <v>416</v>
      </c>
    </row>
    <row r="153" spans="1:38" x14ac:dyDescent="0.25">
      <c r="A153" t="s">
        <v>853</v>
      </c>
      <c r="B153" s="15">
        <v>24216</v>
      </c>
      <c r="C153" t="s">
        <v>545</v>
      </c>
      <c r="D153">
        <v>55786</v>
      </c>
      <c r="E153" t="s">
        <v>391</v>
      </c>
      <c r="G153">
        <v>2019</v>
      </c>
      <c r="H153" t="s">
        <v>39</v>
      </c>
      <c r="I153">
        <v>809.97</v>
      </c>
      <c r="J153">
        <v>12</v>
      </c>
      <c r="K153">
        <v>33333.18</v>
      </c>
      <c r="M153">
        <v>9.9000000000000005E-2</v>
      </c>
      <c r="N153">
        <v>2.07E-2</v>
      </c>
      <c r="O153">
        <v>1.9510000000000001</v>
      </c>
      <c r="P153">
        <v>19551.553</v>
      </c>
      <c r="Q153">
        <v>328953.19099999999</v>
      </c>
      <c r="R153">
        <v>2</v>
      </c>
      <c r="T153" t="s">
        <v>125</v>
      </c>
      <c r="U153" t="s">
        <v>42</v>
      </c>
      <c r="V153" t="s">
        <v>265</v>
      </c>
      <c r="W153" t="s">
        <v>265</v>
      </c>
      <c r="X153" t="s">
        <v>546</v>
      </c>
      <c r="Y153" t="s">
        <v>547</v>
      </c>
      <c r="Z153" t="s">
        <v>75</v>
      </c>
      <c r="AB153" t="s">
        <v>45</v>
      </c>
      <c r="AC153" s="5" t="s">
        <v>67</v>
      </c>
      <c r="AD153" s="4" t="s">
        <v>64</v>
      </c>
      <c r="AG153" t="s">
        <v>66</v>
      </c>
      <c r="AJ153">
        <v>40.786099999999998</v>
      </c>
      <c r="AK153">
        <v>-73.293099999999995</v>
      </c>
      <c r="AL153">
        <v>270</v>
      </c>
    </row>
    <row r="154" spans="1:38" x14ac:dyDescent="0.25">
      <c r="A154" t="s">
        <v>854</v>
      </c>
      <c r="B154" s="15">
        <v>24217</v>
      </c>
      <c r="C154" t="s">
        <v>545</v>
      </c>
      <c r="D154">
        <v>55786</v>
      </c>
      <c r="E154" t="s">
        <v>394</v>
      </c>
      <c r="G154">
        <v>2019</v>
      </c>
      <c r="H154" t="s">
        <v>39</v>
      </c>
      <c r="I154">
        <v>711.83</v>
      </c>
      <c r="J154">
        <v>12</v>
      </c>
      <c r="K154">
        <v>29828.41</v>
      </c>
      <c r="M154">
        <v>9.1999999999999998E-2</v>
      </c>
      <c r="N154">
        <v>2.2599999999999999E-2</v>
      </c>
      <c r="O154">
        <v>2.0830000000000002</v>
      </c>
      <c r="P154">
        <v>18282.302</v>
      </c>
      <c r="Q154">
        <v>307624.49</v>
      </c>
      <c r="R154">
        <v>2</v>
      </c>
      <c r="T154" t="s">
        <v>125</v>
      </c>
      <c r="U154" t="s">
        <v>42</v>
      </c>
      <c r="V154" t="s">
        <v>265</v>
      </c>
      <c r="W154" t="s">
        <v>265</v>
      </c>
      <c r="X154" t="s">
        <v>548</v>
      </c>
      <c r="Y154" t="s">
        <v>549</v>
      </c>
      <c r="Z154" t="s">
        <v>75</v>
      </c>
      <c r="AB154" t="s">
        <v>45</v>
      </c>
      <c r="AC154" s="5" t="s">
        <v>67</v>
      </c>
      <c r="AD154" s="4" t="s">
        <v>64</v>
      </c>
      <c r="AG154" t="s">
        <v>66</v>
      </c>
      <c r="AJ154">
        <v>40.786099999999998</v>
      </c>
      <c r="AK154">
        <v>-73.293099999999995</v>
      </c>
      <c r="AL154">
        <v>270</v>
      </c>
    </row>
    <row r="155" spans="1:38" x14ac:dyDescent="0.25">
      <c r="A155" t="s">
        <v>781</v>
      </c>
      <c r="B155" s="15">
        <v>24219</v>
      </c>
      <c r="C155" t="s">
        <v>479</v>
      </c>
      <c r="D155">
        <v>7869</v>
      </c>
      <c r="E155" t="s">
        <v>480</v>
      </c>
      <c r="G155">
        <v>2019</v>
      </c>
      <c r="H155" t="s">
        <v>39</v>
      </c>
      <c r="I155">
        <v>1039.75</v>
      </c>
      <c r="J155">
        <v>12</v>
      </c>
      <c r="K155">
        <v>41861.25</v>
      </c>
      <c r="M155">
        <v>0.13500000000000001</v>
      </c>
      <c r="N155">
        <v>4.9000000000000002E-2</v>
      </c>
      <c r="O155">
        <v>3.0350000000000001</v>
      </c>
      <c r="P155">
        <v>24364.1</v>
      </c>
      <c r="Q155">
        <v>409541.6</v>
      </c>
      <c r="R155">
        <v>2</v>
      </c>
      <c r="T155" t="s">
        <v>215</v>
      </c>
      <c r="U155" t="s">
        <v>42</v>
      </c>
      <c r="V155" t="s">
        <v>481</v>
      </c>
      <c r="W155" t="s">
        <v>481</v>
      </c>
      <c r="X155" t="s">
        <v>482</v>
      </c>
      <c r="Y155" t="s">
        <v>483</v>
      </c>
      <c r="Z155" t="s">
        <v>75</v>
      </c>
      <c r="AB155" t="s">
        <v>45</v>
      </c>
      <c r="AC155" s="5" t="s">
        <v>67</v>
      </c>
      <c r="AD155" s="4" t="s">
        <v>64</v>
      </c>
      <c r="AE155" t="s">
        <v>65</v>
      </c>
      <c r="AG155" t="s">
        <v>66</v>
      </c>
      <c r="AJ155">
        <v>40.827500000000001</v>
      </c>
      <c r="AK155">
        <v>-73.647800000000004</v>
      </c>
      <c r="AL155">
        <v>500</v>
      </c>
    </row>
    <row r="156" spans="1:38" x14ac:dyDescent="0.25">
      <c r="A156" t="s">
        <v>782</v>
      </c>
      <c r="B156" s="15">
        <v>24220</v>
      </c>
      <c r="C156" t="s">
        <v>479</v>
      </c>
      <c r="D156">
        <v>7869</v>
      </c>
      <c r="E156" t="s">
        <v>404</v>
      </c>
      <c r="G156">
        <v>2019</v>
      </c>
      <c r="H156" t="s">
        <v>39</v>
      </c>
      <c r="I156">
        <v>1088.75</v>
      </c>
      <c r="J156">
        <v>12</v>
      </c>
      <c r="K156">
        <v>43546.75</v>
      </c>
      <c r="M156">
        <v>0.14499999999999999</v>
      </c>
      <c r="N156">
        <v>5.4300000000000001E-2</v>
      </c>
      <c r="O156">
        <v>3.1110000000000002</v>
      </c>
      <c r="P156">
        <v>25542.224999999999</v>
      </c>
      <c r="Q156">
        <v>429373.05</v>
      </c>
      <c r="R156">
        <v>2</v>
      </c>
      <c r="T156" t="s">
        <v>215</v>
      </c>
      <c r="U156" t="s">
        <v>42</v>
      </c>
      <c r="V156" t="s">
        <v>481</v>
      </c>
      <c r="W156" t="s">
        <v>481</v>
      </c>
      <c r="X156" t="s">
        <v>484</v>
      </c>
      <c r="Y156" t="s">
        <v>485</v>
      </c>
      <c r="Z156" t="s">
        <v>75</v>
      </c>
      <c r="AB156" t="s">
        <v>45</v>
      </c>
      <c r="AC156" s="5" t="s">
        <v>67</v>
      </c>
      <c r="AD156" s="4" t="s">
        <v>64</v>
      </c>
      <c r="AE156" t="s">
        <v>65</v>
      </c>
      <c r="AG156" t="s">
        <v>66</v>
      </c>
      <c r="AJ156">
        <v>40.827500000000001</v>
      </c>
      <c r="AK156">
        <v>-73.647800000000004</v>
      </c>
      <c r="AL156">
        <v>517</v>
      </c>
    </row>
    <row r="157" spans="1:38" x14ac:dyDescent="0.25">
      <c r="A157" t="s">
        <v>737</v>
      </c>
      <c r="B157" s="15">
        <v>24244</v>
      </c>
      <c r="C157" t="s">
        <v>227</v>
      </c>
      <c r="D157">
        <v>2500</v>
      </c>
      <c r="E157" t="s">
        <v>503</v>
      </c>
      <c r="G157">
        <v>2019</v>
      </c>
      <c r="H157" t="s">
        <v>39</v>
      </c>
      <c r="I157" s="2">
        <v>0</v>
      </c>
      <c r="J157">
        <v>12</v>
      </c>
      <c r="K157">
        <v>0</v>
      </c>
      <c r="L157">
        <v>0</v>
      </c>
      <c r="M157">
        <v>0</v>
      </c>
      <c r="N157">
        <v>0</v>
      </c>
      <c r="O157">
        <v>0</v>
      </c>
      <c r="P157">
        <v>0</v>
      </c>
      <c r="Q157">
        <v>0</v>
      </c>
      <c r="R157">
        <v>2</v>
      </c>
      <c r="S157" t="s">
        <v>40</v>
      </c>
      <c r="T157" t="s">
        <v>70</v>
      </c>
      <c r="U157" t="s">
        <v>42</v>
      </c>
      <c r="V157" t="s">
        <v>229</v>
      </c>
      <c r="W157" t="s">
        <v>229</v>
      </c>
      <c r="X157" t="s">
        <v>504</v>
      </c>
      <c r="Y157" t="s">
        <v>505</v>
      </c>
      <c r="AB157" t="s">
        <v>45</v>
      </c>
      <c r="AC157" s="5" t="s">
        <v>67</v>
      </c>
      <c r="AD157" s="4" t="s">
        <v>64</v>
      </c>
      <c r="AE157" t="s">
        <v>65</v>
      </c>
      <c r="AJ157">
        <v>40.758499999999998</v>
      </c>
      <c r="AK157">
        <v>-73.945099999999996</v>
      </c>
      <c r="AL157">
        <v>670</v>
      </c>
    </row>
    <row r="158" spans="1:38" x14ac:dyDescent="0.25">
      <c r="A158" t="s">
        <v>738</v>
      </c>
      <c r="B158" s="15">
        <v>24245</v>
      </c>
      <c r="C158" t="s">
        <v>227</v>
      </c>
      <c r="D158">
        <v>2500</v>
      </c>
      <c r="E158" t="s">
        <v>506</v>
      </c>
      <c r="G158">
        <v>2019</v>
      </c>
      <c r="H158" t="s">
        <v>39</v>
      </c>
      <c r="I158" s="2">
        <v>0</v>
      </c>
      <c r="J158">
        <v>12</v>
      </c>
      <c r="K158">
        <v>0</v>
      </c>
      <c r="L158">
        <v>0</v>
      </c>
      <c r="M158">
        <v>0</v>
      </c>
      <c r="N158">
        <v>0</v>
      </c>
      <c r="O158">
        <v>0</v>
      </c>
      <c r="P158">
        <v>0</v>
      </c>
      <c r="Q158">
        <v>0</v>
      </c>
      <c r="R158">
        <v>2</v>
      </c>
      <c r="S158" t="s">
        <v>40</v>
      </c>
      <c r="T158" t="s">
        <v>70</v>
      </c>
      <c r="U158" t="s">
        <v>42</v>
      </c>
      <c r="V158" t="s">
        <v>229</v>
      </c>
      <c r="W158" t="s">
        <v>229</v>
      </c>
      <c r="X158" t="s">
        <v>507</v>
      </c>
      <c r="Y158" t="s">
        <v>508</v>
      </c>
      <c r="AB158" t="s">
        <v>45</v>
      </c>
      <c r="AC158" s="5" t="s">
        <v>67</v>
      </c>
      <c r="AD158" s="4" t="s">
        <v>64</v>
      </c>
      <c r="AE158" t="s">
        <v>65</v>
      </c>
      <c r="AJ158">
        <v>40.758499999999998</v>
      </c>
      <c r="AK158">
        <v>-73.945099999999996</v>
      </c>
      <c r="AL158">
        <v>680</v>
      </c>
    </row>
    <row r="159" spans="1:38" x14ac:dyDescent="0.25">
      <c r="A159" t="s">
        <v>739</v>
      </c>
      <c r="B159" s="15">
        <v>24246</v>
      </c>
      <c r="C159" t="s">
        <v>227</v>
      </c>
      <c r="D159">
        <v>2500</v>
      </c>
      <c r="E159" t="s">
        <v>509</v>
      </c>
      <c r="G159">
        <v>2019</v>
      </c>
      <c r="H159" t="s">
        <v>39</v>
      </c>
      <c r="I159" s="2">
        <v>0</v>
      </c>
      <c r="J159">
        <v>12</v>
      </c>
      <c r="K159">
        <v>0</v>
      </c>
      <c r="L159">
        <v>0</v>
      </c>
      <c r="M159">
        <v>0</v>
      </c>
      <c r="N159">
        <v>0</v>
      </c>
      <c r="O159">
        <v>0</v>
      </c>
      <c r="P159">
        <v>0</v>
      </c>
      <c r="Q159">
        <v>0</v>
      </c>
      <c r="R159">
        <v>2</v>
      </c>
      <c r="S159" t="s">
        <v>40</v>
      </c>
      <c r="T159" t="s">
        <v>70</v>
      </c>
      <c r="U159" t="s">
        <v>42</v>
      </c>
      <c r="V159" t="s">
        <v>229</v>
      </c>
      <c r="W159" t="s">
        <v>229</v>
      </c>
      <c r="X159" t="s">
        <v>510</v>
      </c>
      <c r="Y159" t="s">
        <v>511</v>
      </c>
      <c r="AB159" t="s">
        <v>45</v>
      </c>
      <c r="AC159" s="5" t="s">
        <v>67</v>
      </c>
      <c r="AD159" s="4" t="s">
        <v>64</v>
      </c>
      <c r="AE159" t="s">
        <v>65</v>
      </c>
      <c r="AJ159">
        <v>40.758499999999998</v>
      </c>
      <c r="AK159">
        <v>-73.945099999999996</v>
      </c>
      <c r="AL159">
        <v>524</v>
      </c>
    </row>
    <row r="160" spans="1:38" x14ac:dyDescent="0.25">
      <c r="A160" t="s">
        <v>740</v>
      </c>
      <c r="B160" s="15">
        <v>24247</v>
      </c>
      <c r="C160" t="s">
        <v>227</v>
      </c>
      <c r="D160">
        <v>2500</v>
      </c>
      <c r="E160" t="s">
        <v>512</v>
      </c>
      <c r="G160">
        <v>2019</v>
      </c>
      <c r="H160" t="s">
        <v>39</v>
      </c>
      <c r="I160" s="2">
        <v>0</v>
      </c>
      <c r="J160">
        <v>12</v>
      </c>
      <c r="K160">
        <v>0</v>
      </c>
      <c r="L160">
        <v>0</v>
      </c>
      <c r="M160">
        <v>0</v>
      </c>
      <c r="N160">
        <v>0</v>
      </c>
      <c r="O160">
        <v>0</v>
      </c>
      <c r="P160">
        <v>0</v>
      </c>
      <c r="Q160">
        <v>0</v>
      </c>
      <c r="R160">
        <v>2</v>
      </c>
      <c r="S160" t="s">
        <v>40</v>
      </c>
      <c r="T160" t="s">
        <v>70</v>
      </c>
      <c r="U160" t="s">
        <v>42</v>
      </c>
      <c r="V160" t="s">
        <v>229</v>
      </c>
      <c r="W160" t="s">
        <v>229</v>
      </c>
      <c r="X160" t="s">
        <v>513</v>
      </c>
      <c r="Y160" t="s">
        <v>514</v>
      </c>
      <c r="AB160" t="s">
        <v>45</v>
      </c>
      <c r="AC160" s="5" t="s">
        <v>67</v>
      </c>
      <c r="AD160" s="4" t="s">
        <v>64</v>
      </c>
      <c r="AE160" t="s">
        <v>65</v>
      </c>
      <c r="AJ160">
        <v>40.758499999999998</v>
      </c>
      <c r="AK160">
        <v>-73.945099999999996</v>
      </c>
      <c r="AL160">
        <v>524</v>
      </c>
    </row>
    <row r="161" spans="1:38" x14ac:dyDescent="0.25">
      <c r="A161" t="s">
        <v>741</v>
      </c>
      <c r="B161" s="15">
        <v>24248</v>
      </c>
      <c r="C161" t="s">
        <v>227</v>
      </c>
      <c r="D161">
        <v>2500</v>
      </c>
      <c r="E161" t="s">
        <v>515</v>
      </c>
      <c r="G161">
        <v>2019</v>
      </c>
      <c r="H161" t="s">
        <v>39</v>
      </c>
      <c r="I161" s="2">
        <v>0</v>
      </c>
      <c r="J161">
        <v>12</v>
      </c>
      <c r="K161">
        <v>0</v>
      </c>
      <c r="L161">
        <v>0</v>
      </c>
      <c r="M161">
        <v>0</v>
      </c>
      <c r="N161">
        <v>0</v>
      </c>
      <c r="O161">
        <v>0</v>
      </c>
      <c r="P161">
        <v>0</v>
      </c>
      <c r="Q161">
        <v>0</v>
      </c>
      <c r="R161">
        <v>2</v>
      </c>
      <c r="S161" t="s">
        <v>40</v>
      </c>
      <c r="T161" t="s">
        <v>70</v>
      </c>
      <c r="U161" t="s">
        <v>42</v>
      </c>
      <c r="V161" t="s">
        <v>229</v>
      </c>
      <c r="W161" t="s">
        <v>229</v>
      </c>
      <c r="X161" t="s">
        <v>516</v>
      </c>
      <c r="Y161" t="s">
        <v>517</v>
      </c>
      <c r="AB161" t="s">
        <v>45</v>
      </c>
      <c r="AC161" s="5" t="s">
        <v>67</v>
      </c>
      <c r="AD161" s="4" t="s">
        <v>64</v>
      </c>
      <c r="AE161" t="s">
        <v>65</v>
      </c>
      <c r="AJ161">
        <v>40.758499999999998</v>
      </c>
      <c r="AK161">
        <v>-73.945099999999996</v>
      </c>
      <c r="AL161">
        <v>524</v>
      </c>
    </row>
    <row r="162" spans="1:38" x14ac:dyDescent="0.25">
      <c r="A162" t="s">
        <v>742</v>
      </c>
      <c r="B162" s="15">
        <v>24249</v>
      </c>
      <c r="C162" t="s">
        <v>227</v>
      </c>
      <c r="D162">
        <v>2500</v>
      </c>
      <c r="E162" t="s">
        <v>518</v>
      </c>
      <c r="G162">
        <v>2019</v>
      </c>
      <c r="H162" t="s">
        <v>39</v>
      </c>
      <c r="I162" s="2">
        <v>0</v>
      </c>
      <c r="J162">
        <v>12</v>
      </c>
      <c r="K162">
        <v>0</v>
      </c>
      <c r="L162">
        <v>0</v>
      </c>
      <c r="M162">
        <v>0</v>
      </c>
      <c r="N162">
        <v>0</v>
      </c>
      <c r="O162">
        <v>0</v>
      </c>
      <c r="P162">
        <v>0</v>
      </c>
      <c r="Q162">
        <v>0</v>
      </c>
      <c r="R162">
        <v>2</v>
      </c>
      <c r="S162" t="s">
        <v>40</v>
      </c>
      <c r="T162" t="s">
        <v>70</v>
      </c>
      <c r="U162" t="s">
        <v>42</v>
      </c>
      <c r="V162" t="s">
        <v>229</v>
      </c>
      <c r="W162" t="s">
        <v>229</v>
      </c>
      <c r="X162" t="s">
        <v>519</v>
      </c>
      <c r="Y162" t="s">
        <v>520</v>
      </c>
      <c r="AB162" t="s">
        <v>45</v>
      </c>
      <c r="AC162" s="5" t="s">
        <v>67</v>
      </c>
      <c r="AD162" s="4" t="s">
        <v>64</v>
      </c>
      <c r="AE162" t="s">
        <v>65</v>
      </c>
      <c r="AJ162">
        <v>40.758499999999998</v>
      </c>
      <c r="AK162">
        <v>-73.945099999999996</v>
      </c>
      <c r="AL162">
        <v>524</v>
      </c>
    </row>
    <row r="163" spans="1:38" x14ac:dyDescent="0.25">
      <c r="A163" t="s">
        <v>743</v>
      </c>
      <c r="B163" s="15">
        <v>24250</v>
      </c>
      <c r="C163" t="s">
        <v>227</v>
      </c>
      <c r="D163">
        <v>2500</v>
      </c>
      <c r="E163" t="s">
        <v>521</v>
      </c>
      <c r="G163">
        <v>2019</v>
      </c>
      <c r="H163" t="s">
        <v>39</v>
      </c>
      <c r="I163" s="2">
        <v>0</v>
      </c>
      <c r="J163">
        <v>12</v>
      </c>
      <c r="K163">
        <v>0</v>
      </c>
      <c r="L163">
        <v>0</v>
      </c>
      <c r="M163">
        <v>0</v>
      </c>
      <c r="N163">
        <v>0</v>
      </c>
      <c r="O163">
        <v>0</v>
      </c>
      <c r="P163">
        <v>0</v>
      </c>
      <c r="Q163">
        <v>0</v>
      </c>
      <c r="R163">
        <v>2</v>
      </c>
      <c r="S163" t="s">
        <v>40</v>
      </c>
      <c r="T163" t="s">
        <v>70</v>
      </c>
      <c r="U163" t="s">
        <v>42</v>
      </c>
      <c r="V163" t="s">
        <v>229</v>
      </c>
      <c r="W163" t="s">
        <v>229</v>
      </c>
      <c r="X163" t="s">
        <v>522</v>
      </c>
      <c r="Y163" t="s">
        <v>523</v>
      </c>
      <c r="AB163" t="s">
        <v>45</v>
      </c>
      <c r="AC163" s="5" t="s">
        <v>67</v>
      </c>
      <c r="AD163" s="4" t="s">
        <v>64</v>
      </c>
      <c r="AE163" t="s">
        <v>65</v>
      </c>
      <c r="AJ163">
        <v>40.758499999999998</v>
      </c>
      <c r="AK163">
        <v>-73.945099999999996</v>
      </c>
      <c r="AL163">
        <v>524</v>
      </c>
    </row>
    <row r="164" spans="1:38" x14ac:dyDescent="0.25">
      <c r="A164" t="s">
        <v>744</v>
      </c>
      <c r="B164" s="15">
        <v>24251</v>
      </c>
      <c r="C164" t="s">
        <v>227</v>
      </c>
      <c r="D164">
        <v>2500</v>
      </c>
      <c r="E164" t="s">
        <v>524</v>
      </c>
      <c r="G164">
        <v>2019</v>
      </c>
      <c r="H164" t="s">
        <v>39</v>
      </c>
      <c r="I164" s="2">
        <v>0</v>
      </c>
      <c r="J164">
        <v>12</v>
      </c>
      <c r="K164">
        <v>0</v>
      </c>
      <c r="L164">
        <v>0</v>
      </c>
      <c r="M164">
        <v>0</v>
      </c>
      <c r="N164">
        <v>0</v>
      </c>
      <c r="O164">
        <v>0</v>
      </c>
      <c r="P164">
        <v>0</v>
      </c>
      <c r="Q164">
        <v>0</v>
      </c>
      <c r="R164">
        <v>2</v>
      </c>
      <c r="S164" t="s">
        <v>40</v>
      </c>
      <c r="T164" t="s">
        <v>70</v>
      </c>
      <c r="U164" t="s">
        <v>42</v>
      </c>
      <c r="V164" t="s">
        <v>229</v>
      </c>
      <c r="W164" t="s">
        <v>229</v>
      </c>
      <c r="X164" t="s">
        <v>504</v>
      </c>
      <c r="Y164" t="s">
        <v>505</v>
      </c>
      <c r="AB164" t="s">
        <v>45</v>
      </c>
      <c r="AC164" s="5" t="s">
        <v>67</v>
      </c>
      <c r="AD164" s="4" t="s">
        <v>64</v>
      </c>
      <c r="AE164" t="s">
        <v>65</v>
      </c>
      <c r="AJ164">
        <v>40.758499999999998</v>
      </c>
      <c r="AK164">
        <v>-73.945099999999996</v>
      </c>
      <c r="AL164">
        <v>524</v>
      </c>
    </row>
    <row r="165" spans="1:38" x14ac:dyDescent="0.25">
      <c r="A165" t="s">
        <v>731</v>
      </c>
      <c r="B165" s="15">
        <v>323558</v>
      </c>
      <c r="C165" t="s">
        <v>290</v>
      </c>
      <c r="D165">
        <v>2493</v>
      </c>
      <c r="E165">
        <v>1</v>
      </c>
      <c r="G165">
        <v>2019</v>
      </c>
      <c r="H165" t="s">
        <v>39</v>
      </c>
      <c r="I165">
        <v>7902.5</v>
      </c>
      <c r="J165">
        <v>12</v>
      </c>
      <c r="K165">
        <v>1293232</v>
      </c>
      <c r="M165">
        <v>4.3499999999999996</v>
      </c>
      <c r="N165">
        <v>7.7999999999999996E-3</v>
      </c>
      <c r="O165">
        <v>51.002000000000002</v>
      </c>
      <c r="P165">
        <v>802360.95</v>
      </c>
      <c r="Q165" s="1">
        <v>13500000</v>
      </c>
      <c r="R165">
        <v>2</v>
      </c>
      <c r="T165" t="s">
        <v>291</v>
      </c>
      <c r="U165" t="s">
        <v>102</v>
      </c>
      <c r="V165" t="s">
        <v>292</v>
      </c>
      <c r="W165" t="s">
        <v>292</v>
      </c>
      <c r="X165" t="s">
        <v>293</v>
      </c>
      <c r="Y165" t="s">
        <v>294</v>
      </c>
      <c r="Z165" t="s">
        <v>75</v>
      </c>
      <c r="AB165" t="s">
        <v>45</v>
      </c>
      <c r="AC165" s="9" t="s">
        <v>63</v>
      </c>
      <c r="AD165" s="4" t="s">
        <v>64</v>
      </c>
      <c r="AG165" t="s">
        <v>295</v>
      </c>
      <c r="AJ165">
        <v>40.728099999999998</v>
      </c>
      <c r="AK165">
        <v>-73.974199999999996</v>
      </c>
      <c r="AL165">
        <v>1259</v>
      </c>
    </row>
    <row r="166" spans="1:38" x14ac:dyDescent="0.25">
      <c r="A166" t="s">
        <v>732</v>
      </c>
      <c r="B166" s="15">
        <v>323559</v>
      </c>
      <c r="C166" t="s">
        <v>290</v>
      </c>
      <c r="D166">
        <v>2493</v>
      </c>
      <c r="E166">
        <v>2</v>
      </c>
      <c r="G166">
        <v>2019</v>
      </c>
      <c r="H166" t="s">
        <v>39</v>
      </c>
      <c r="I166">
        <v>6633.5</v>
      </c>
      <c r="J166">
        <v>12</v>
      </c>
      <c r="K166">
        <v>1054034.25</v>
      </c>
      <c r="M166">
        <v>3.7930000000000001</v>
      </c>
      <c r="N166">
        <v>9.5999999999999992E-3</v>
      </c>
      <c r="O166">
        <v>44.439</v>
      </c>
      <c r="P166">
        <v>656021.1</v>
      </c>
      <c r="Q166" s="1">
        <v>11000000</v>
      </c>
      <c r="R166">
        <v>2</v>
      </c>
      <c r="T166" t="s">
        <v>291</v>
      </c>
      <c r="U166" t="s">
        <v>102</v>
      </c>
      <c r="V166" t="s">
        <v>292</v>
      </c>
      <c r="W166" t="s">
        <v>292</v>
      </c>
      <c r="X166" t="s">
        <v>296</v>
      </c>
      <c r="Y166" t="s">
        <v>297</v>
      </c>
      <c r="Z166" t="s">
        <v>75</v>
      </c>
      <c r="AB166" t="s">
        <v>45</v>
      </c>
      <c r="AC166" s="9" t="s">
        <v>63</v>
      </c>
      <c r="AD166" s="4" t="s">
        <v>64</v>
      </c>
      <c r="AG166" t="s">
        <v>295</v>
      </c>
      <c r="AJ166">
        <v>40.728099999999998</v>
      </c>
      <c r="AK166">
        <v>-73.974199999999996</v>
      </c>
      <c r="AL166">
        <v>1250</v>
      </c>
    </row>
    <row r="167" spans="1:38" x14ac:dyDescent="0.25">
      <c r="A167" t="s">
        <v>859</v>
      </c>
      <c r="B167" s="15">
        <v>323563</v>
      </c>
      <c r="C167" t="s">
        <v>264</v>
      </c>
      <c r="D167">
        <v>56188</v>
      </c>
      <c r="E167">
        <v>1</v>
      </c>
      <c r="G167">
        <v>2019</v>
      </c>
      <c r="H167" t="s">
        <v>39</v>
      </c>
      <c r="I167">
        <v>1315.86</v>
      </c>
      <c r="J167">
        <v>12</v>
      </c>
      <c r="K167">
        <v>72993.86</v>
      </c>
      <c r="M167">
        <v>0.36499999999999999</v>
      </c>
      <c r="N167">
        <v>1.7600000000000001E-2</v>
      </c>
      <c r="O167">
        <v>2.6019999999999999</v>
      </c>
      <c r="P167">
        <v>35437.587</v>
      </c>
      <c r="Q167">
        <v>597748.36600000004</v>
      </c>
      <c r="R167">
        <v>2</v>
      </c>
      <c r="T167" t="s">
        <v>125</v>
      </c>
      <c r="U167" t="s">
        <v>42</v>
      </c>
      <c r="V167" t="s">
        <v>265</v>
      </c>
      <c r="W167" t="s">
        <v>265</v>
      </c>
      <c r="X167" t="s">
        <v>266</v>
      </c>
      <c r="Y167" t="s">
        <v>267</v>
      </c>
      <c r="Z167" t="s">
        <v>75</v>
      </c>
      <c r="AB167" t="s">
        <v>45</v>
      </c>
      <c r="AC167" s="9" t="s">
        <v>63</v>
      </c>
      <c r="AD167" s="4" t="s">
        <v>64</v>
      </c>
      <c r="AE167" t="s">
        <v>268</v>
      </c>
      <c r="AG167" t="s">
        <v>66</v>
      </c>
      <c r="AJ167">
        <v>40.735799999999998</v>
      </c>
      <c r="AK167">
        <v>-73.388099999999994</v>
      </c>
      <c r="AL167">
        <v>718</v>
      </c>
    </row>
    <row r="168" spans="1:38" x14ac:dyDescent="0.25">
      <c r="A168" t="s">
        <v>813</v>
      </c>
      <c r="B168" s="15">
        <v>323564</v>
      </c>
      <c r="C168" t="s">
        <v>279</v>
      </c>
      <c r="D168">
        <v>50292</v>
      </c>
      <c r="E168" t="s">
        <v>286</v>
      </c>
      <c r="G168">
        <v>2019</v>
      </c>
      <c r="H168" t="s">
        <v>39</v>
      </c>
      <c r="I168">
        <v>1900.23</v>
      </c>
      <c r="J168">
        <v>12</v>
      </c>
      <c r="K168">
        <v>117701.37</v>
      </c>
      <c r="M168">
        <v>0.29599999999999999</v>
      </c>
      <c r="N168">
        <v>6.8999999999999999E-3</v>
      </c>
      <c r="O168">
        <v>3.2040000000000002</v>
      </c>
      <c r="P168">
        <v>58543.758999999998</v>
      </c>
      <c r="Q168">
        <v>985092.67</v>
      </c>
      <c r="R168">
        <v>2</v>
      </c>
      <c r="T168" t="s">
        <v>215</v>
      </c>
      <c r="U168" t="s">
        <v>42</v>
      </c>
      <c r="V168" t="s">
        <v>287</v>
      </c>
      <c r="W168" t="s">
        <v>281</v>
      </c>
      <c r="X168" t="s">
        <v>288</v>
      </c>
      <c r="Y168" t="s">
        <v>289</v>
      </c>
      <c r="Z168" t="s">
        <v>75</v>
      </c>
      <c r="AB168" t="s">
        <v>45</v>
      </c>
      <c r="AC168" s="9" t="s">
        <v>63</v>
      </c>
      <c r="AD168" s="4" t="s">
        <v>64</v>
      </c>
      <c r="AG168" t="s">
        <v>66</v>
      </c>
      <c r="AJ168">
        <v>40.746899999999997</v>
      </c>
      <c r="AK168">
        <v>-73.499399999999994</v>
      </c>
      <c r="AL168">
        <v>1215</v>
      </c>
    </row>
    <row r="169" spans="1:38" x14ac:dyDescent="0.25">
      <c r="A169" t="s">
        <v>860</v>
      </c>
      <c r="B169" s="15">
        <v>323568</v>
      </c>
      <c r="C169" t="s">
        <v>219</v>
      </c>
      <c r="D169">
        <v>56196</v>
      </c>
      <c r="E169" t="s">
        <v>220</v>
      </c>
      <c r="G169">
        <v>2019</v>
      </c>
      <c r="H169" t="s">
        <v>39</v>
      </c>
      <c r="I169">
        <v>6989.14</v>
      </c>
      <c r="J169">
        <v>12</v>
      </c>
      <c r="K169">
        <v>1245011.55</v>
      </c>
      <c r="M169">
        <v>2.7759999999999998</v>
      </c>
      <c r="N169">
        <v>1.11E-2</v>
      </c>
      <c r="O169">
        <v>36.624000000000002</v>
      </c>
      <c r="P169">
        <v>540325.16299999994</v>
      </c>
      <c r="Q169">
        <v>9042359.0500000007</v>
      </c>
      <c r="R169">
        <v>2</v>
      </c>
      <c r="T169" t="s">
        <v>70</v>
      </c>
      <c r="U169" t="s">
        <v>42</v>
      </c>
      <c r="V169" t="s">
        <v>221</v>
      </c>
      <c r="W169" t="s">
        <v>221</v>
      </c>
      <c r="X169" t="s">
        <v>222</v>
      </c>
      <c r="Y169" t="s">
        <v>223</v>
      </c>
      <c r="Z169" t="s">
        <v>75</v>
      </c>
      <c r="AB169" t="s">
        <v>45</v>
      </c>
      <c r="AC169" s="9" t="s">
        <v>63</v>
      </c>
      <c r="AD169" s="4" t="s">
        <v>64</v>
      </c>
      <c r="AE169" t="s">
        <v>65</v>
      </c>
      <c r="AG169" t="s">
        <v>76</v>
      </c>
      <c r="AJ169">
        <v>40.7881</v>
      </c>
      <c r="AK169">
        <v>-73.905600000000007</v>
      </c>
      <c r="AL169">
        <v>2450</v>
      </c>
    </row>
    <row r="170" spans="1:38" x14ac:dyDescent="0.25">
      <c r="A170" t="s">
        <v>861</v>
      </c>
      <c r="B170" s="15">
        <v>323569</v>
      </c>
      <c r="C170" t="s">
        <v>219</v>
      </c>
      <c r="D170">
        <v>56196</v>
      </c>
      <c r="E170" t="s">
        <v>224</v>
      </c>
      <c r="G170">
        <v>2019</v>
      </c>
      <c r="H170" t="s">
        <v>39</v>
      </c>
      <c r="I170">
        <v>6999.55</v>
      </c>
      <c r="J170">
        <v>12</v>
      </c>
      <c r="K170">
        <v>1270138.22</v>
      </c>
      <c r="M170">
        <v>2.8420000000000001</v>
      </c>
      <c r="N170">
        <v>1.4200000000000001E-2</v>
      </c>
      <c r="O170">
        <v>47.226999999999997</v>
      </c>
      <c r="P170">
        <v>548228.41799999995</v>
      </c>
      <c r="Q170">
        <v>9147395.9489999991</v>
      </c>
      <c r="R170">
        <v>2</v>
      </c>
      <c r="T170" t="s">
        <v>70</v>
      </c>
      <c r="U170" t="s">
        <v>42</v>
      </c>
      <c r="V170" t="s">
        <v>221</v>
      </c>
      <c r="W170" t="s">
        <v>221</v>
      </c>
      <c r="X170" t="s">
        <v>225</v>
      </c>
      <c r="Y170" t="s">
        <v>226</v>
      </c>
      <c r="Z170" t="s">
        <v>75</v>
      </c>
      <c r="AB170" t="s">
        <v>45</v>
      </c>
      <c r="AC170" s="9" t="s">
        <v>63</v>
      </c>
      <c r="AD170" s="4" t="s">
        <v>64</v>
      </c>
      <c r="AE170" t="s">
        <v>65</v>
      </c>
      <c r="AG170" t="s">
        <v>76</v>
      </c>
      <c r="AJ170">
        <v>40.7881</v>
      </c>
      <c r="AK170">
        <v>-73.905600000000007</v>
      </c>
      <c r="AL170">
        <v>2450</v>
      </c>
    </row>
    <row r="171" spans="1:38" x14ac:dyDescent="0.25">
      <c r="A171" s="14" t="s">
        <v>767</v>
      </c>
      <c r="B171" s="14">
        <v>323570</v>
      </c>
      <c r="C171" s="14" t="s">
        <v>107</v>
      </c>
      <c r="D171" s="14">
        <v>2539</v>
      </c>
      <c r="E171" s="14">
        <v>10001</v>
      </c>
      <c r="G171">
        <v>2019</v>
      </c>
      <c r="H171" t="s">
        <v>39</v>
      </c>
      <c r="I171">
        <v>5755.07</v>
      </c>
      <c r="J171">
        <v>12</v>
      </c>
      <c r="K171">
        <v>882464.97</v>
      </c>
      <c r="M171">
        <v>2.7370000000000001</v>
      </c>
      <c r="N171">
        <v>2.3099999999999999E-2</v>
      </c>
      <c r="O171">
        <v>39.246000000000002</v>
      </c>
      <c r="P171">
        <v>542248.30299999996</v>
      </c>
      <c r="Q171">
        <v>9124371.6349999998</v>
      </c>
      <c r="R171">
        <v>2</v>
      </c>
      <c r="S171" t="s">
        <v>40</v>
      </c>
      <c r="T171" t="s">
        <v>108</v>
      </c>
      <c r="U171" t="s">
        <v>42</v>
      </c>
      <c r="V171" t="s">
        <v>109</v>
      </c>
      <c r="W171" t="s">
        <v>109</v>
      </c>
      <c r="X171" t="s">
        <v>110</v>
      </c>
      <c r="Y171" t="s">
        <v>111</v>
      </c>
      <c r="Z171" t="s">
        <v>75</v>
      </c>
      <c r="AB171" t="s">
        <v>45</v>
      </c>
      <c r="AC171" s="9" t="s">
        <v>63</v>
      </c>
      <c r="AD171" s="4" t="s">
        <v>64</v>
      </c>
      <c r="AE171" t="s">
        <v>65</v>
      </c>
      <c r="AG171" t="s">
        <v>76</v>
      </c>
      <c r="AJ171">
        <v>42.590499999999999</v>
      </c>
      <c r="AK171">
        <v>-73.763599999999997</v>
      </c>
      <c r="AL171">
        <v>2133</v>
      </c>
    </row>
    <row r="172" spans="1:38" x14ac:dyDescent="0.25">
      <c r="A172" s="14" t="s">
        <v>767</v>
      </c>
      <c r="B172" s="14">
        <v>323570</v>
      </c>
      <c r="C172" s="14" t="s">
        <v>107</v>
      </c>
      <c r="D172" s="14">
        <v>2539</v>
      </c>
      <c r="E172" s="14">
        <v>10002</v>
      </c>
      <c r="G172">
        <v>2019</v>
      </c>
      <c r="H172" t="s">
        <v>39</v>
      </c>
      <c r="I172">
        <v>5455.54</v>
      </c>
      <c r="J172">
        <v>12</v>
      </c>
      <c r="K172">
        <v>781227.31</v>
      </c>
      <c r="M172">
        <v>2.5979999999999999</v>
      </c>
      <c r="N172">
        <v>2.23E-2</v>
      </c>
      <c r="O172">
        <v>35.819000000000003</v>
      </c>
      <c r="P172">
        <v>514574.95799999998</v>
      </c>
      <c r="Q172">
        <v>8658709.0140000004</v>
      </c>
      <c r="R172">
        <v>2</v>
      </c>
      <c r="S172" t="s">
        <v>40</v>
      </c>
      <c r="T172" t="s">
        <v>108</v>
      </c>
      <c r="U172" t="s">
        <v>42</v>
      </c>
      <c r="V172" t="s">
        <v>109</v>
      </c>
      <c r="W172" t="s">
        <v>109</v>
      </c>
      <c r="X172" t="s">
        <v>112</v>
      </c>
      <c r="Y172" t="s">
        <v>113</v>
      </c>
      <c r="Z172" t="s">
        <v>75</v>
      </c>
      <c r="AB172" t="s">
        <v>45</v>
      </c>
      <c r="AC172" s="9" t="s">
        <v>63</v>
      </c>
      <c r="AD172" s="4" t="s">
        <v>64</v>
      </c>
      <c r="AE172" t="s">
        <v>65</v>
      </c>
      <c r="AG172" t="s">
        <v>76</v>
      </c>
      <c r="AJ172">
        <v>42.590499999999999</v>
      </c>
      <c r="AK172">
        <v>-73.763599999999997</v>
      </c>
      <c r="AL172">
        <v>2133</v>
      </c>
    </row>
    <row r="173" spans="1:38" x14ac:dyDescent="0.25">
      <c r="A173" s="14" t="s">
        <v>767</v>
      </c>
      <c r="B173" s="14">
        <v>323570</v>
      </c>
      <c r="C173" s="14" t="s">
        <v>107</v>
      </c>
      <c r="D173" s="14">
        <v>2539</v>
      </c>
      <c r="E173" s="14">
        <v>10003</v>
      </c>
      <c r="G173">
        <v>2019</v>
      </c>
      <c r="H173" t="s">
        <v>39</v>
      </c>
      <c r="I173">
        <v>8382.36</v>
      </c>
      <c r="J173">
        <v>12</v>
      </c>
      <c r="K173">
        <v>1328452.77</v>
      </c>
      <c r="M173">
        <v>4.1280000000000001</v>
      </c>
      <c r="N173">
        <v>5.1999999999999998E-3</v>
      </c>
      <c r="O173">
        <v>32.923000000000002</v>
      </c>
      <c r="P173">
        <v>817643.96400000004</v>
      </c>
      <c r="Q173" s="1">
        <v>13800000</v>
      </c>
      <c r="R173">
        <v>2</v>
      </c>
      <c r="S173" t="s">
        <v>40</v>
      </c>
      <c r="T173" t="s">
        <v>108</v>
      </c>
      <c r="U173" t="s">
        <v>42</v>
      </c>
      <c r="V173" t="s">
        <v>109</v>
      </c>
      <c r="W173" t="s">
        <v>109</v>
      </c>
      <c r="X173" t="s">
        <v>115</v>
      </c>
      <c r="Y173" t="s">
        <v>116</v>
      </c>
      <c r="Z173" t="s">
        <v>75</v>
      </c>
      <c r="AB173" t="s">
        <v>45</v>
      </c>
      <c r="AC173" s="9" t="s">
        <v>63</v>
      </c>
      <c r="AD173" s="4" t="s">
        <v>64</v>
      </c>
      <c r="AE173" t="s">
        <v>65</v>
      </c>
      <c r="AG173" t="s">
        <v>76</v>
      </c>
      <c r="AJ173">
        <v>42.590499999999999</v>
      </c>
      <c r="AK173">
        <v>-73.763599999999997</v>
      </c>
      <c r="AL173">
        <v>2133</v>
      </c>
    </row>
    <row r="174" spans="1:38" x14ac:dyDescent="0.25">
      <c r="A174" s="15" t="s">
        <v>846</v>
      </c>
      <c r="B174" s="15">
        <v>323581</v>
      </c>
      <c r="C174" t="s">
        <v>68</v>
      </c>
      <c r="D174">
        <v>55375</v>
      </c>
      <c r="E174" t="s">
        <v>69</v>
      </c>
      <c r="G174">
        <v>2019</v>
      </c>
      <c r="H174" t="s">
        <v>39</v>
      </c>
      <c r="I174">
        <v>7855.44</v>
      </c>
      <c r="J174">
        <v>12</v>
      </c>
      <c r="K174">
        <v>1743215.03</v>
      </c>
      <c r="M174">
        <v>3.7120000000000002</v>
      </c>
      <c r="N174">
        <v>8.6999999999999994E-3</v>
      </c>
      <c r="O174">
        <v>38.561</v>
      </c>
      <c r="P174">
        <v>721401.745</v>
      </c>
      <c r="Q174" s="1">
        <v>12100000</v>
      </c>
      <c r="R174">
        <v>2</v>
      </c>
      <c r="T174" t="s">
        <v>70</v>
      </c>
      <c r="U174" t="s">
        <v>42</v>
      </c>
      <c r="V174" t="s">
        <v>71</v>
      </c>
      <c r="W174" t="s">
        <v>72</v>
      </c>
      <c r="X174" t="s">
        <v>73</v>
      </c>
      <c r="Y174" t="s">
        <v>74</v>
      </c>
      <c r="Z174" t="s">
        <v>75</v>
      </c>
      <c r="AB174" t="s">
        <v>45</v>
      </c>
      <c r="AC174" s="9" t="s">
        <v>63</v>
      </c>
      <c r="AD174" s="4" t="s">
        <v>64</v>
      </c>
      <c r="AE174" t="s">
        <v>65</v>
      </c>
      <c r="AG174" t="s">
        <v>76</v>
      </c>
      <c r="AJ174">
        <v>40.782499999999999</v>
      </c>
      <c r="AK174">
        <v>-73.8964</v>
      </c>
      <c r="AL174">
        <v>2750</v>
      </c>
    </row>
    <row r="175" spans="1:38" x14ac:dyDescent="0.25">
      <c r="A175" s="15" t="s">
        <v>847</v>
      </c>
      <c r="B175" s="15">
        <v>323582</v>
      </c>
      <c r="C175" t="s">
        <v>68</v>
      </c>
      <c r="D175">
        <v>55375</v>
      </c>
      <c r="E175" t="s">
        <v>77</v>
      </c>
      <c r="G175">
        <v>2019</v>
      </c>
      <c r="H175" t="s">
        <v>39</v>
      </c>
      <c r="I175">
        <v>7134.28</v>
      </c>
      <c r="J175">
        <v>12</v>
      </c>
      <c r="K175">
        <v>1572399.89</v>
      </c>
      <c r="M175">
        <v>3.45</v>
      </c>
      <c r="N175">
        <v>7.6E-3</v>
      </c>
      <c r="O175">
        <v>33.143999999999998</v>
      </c>
      <c r="P175">
        <v>675677.70900000003</v>
      </c>
      <c r="Q175" s="1">
        <v>11300000</v>
      </c>
      <c r="R175">
        <v>2</v>
      </c>
      <c r="T175" t="s">
        <v>70</v>
      </c>
      <c r="U175" t="s">
        <v>42</v>
      </c>
      <c r="V175" t="s">
        <v>71</v>
      </c>
      <c r="W175" t="s">
        <v>72</v>
      </c>
      <c r="X175" t="s">
        <v>78</v>
      </c>
      <c r="Y175" t="s">
        <v>79</v>
      </c>
      <c r="Z175" t="s">
        <v>75</v>
      </c>
      <c r="AB175" t="s">
        <v>45</v>
      </c>
      <c r="AC175" s="9" t="s">
        <v>63</v>
      </c>
      <c r="AD175" s="4" t="s">
        <v>64</v>
      </c>
      <c r="AE175" t="s">
        <v>65</v>
      </c>
      <c r="AG175" t="s">
        <v>76</v>
      </c>
      <c r="AJ175">
        <v>40.782499999999999</v>
      </c>
      <c r="AK175">
        <v>-73.8964</v>
      </c>
      <c r="AL175">
        <v>2750</v>
      </c>
    </row>
    <row r="176" spans="1:38" x14ac:dyDescent="0.25">
      <c r="A176" t="s">
        <v>814</v>
      </c>
      <c r="B176" s="15">
        <v>323586</v>
      </c>
      <c r="C176" t="s">
        <v>279</v>
      </c>
      <c r="D176">
        <v>50292</v>
      </c>
      <c r="E176" t="s">
        <v>537</v>
      </c>
      <c r="G176">
        <v>2019</v>
      </c>
      <c r="H176" t="s">
        <v>39</v>
      </c>
      <c r="I176">
        <v>1053.6500000000001</v>
      </c>
      <c r="J176">
        <v>12</v>
      </c>
      <c r="K176">
        <v>47016.800000000003</v>
      </c>
      <c r="M176">
        <v>0.14099999999999999</v>
      </c>
      <c r="N176">
        <v>1.0699999999999999E-2</v>
      </c>
      <c r="O176">
        <v>1.7729999999999999</v>
      </c>
      <c r="P176">
        <v>27831.208999999999</v>
      </c>
      <c r="Q176">
        <v>468317.79599999997</v>
      </c>
      <c r="R176">
        <v>2</v>
      </c>
      <c r="T176" t="s">
        <v>215</v>
      </c>
      <c r="U176" t="s">
        <v>42</v>
      </c>
      <c r="V176" t="s">
        <v>538</v>
      </c>
      <c r="W176" t="s">
        <v>281</v>
      </c>
      <c r="X176" t="s">
        <v>539</v>
      </c>
      <c r="Y176" t="s">
        <v>540</v>
      </c>
      <c r="Z176" t="s">
        <v>75</v>
      </c>
      <c r="AB176" t="s">
        <v>45</v>
      </c>
      <c r="AC176" s="5" t="s">
        <v>67</v>
      </c>
      <c r="AD176" s="4" t="s">
        <v>64</v>
      </c>
      <c r="AG176" t="s">
        <v>66</v>
      </c>
      <c r="AJ176">
        <v>40.746899999999997</v>
      </c>
      <c r="AK176">
        <v>-73.499399999999994</v>
      </c>
      <c r="AL176">
        <v>270</v>
      </c>
    </row>
    <row r="177" spans="1:38" x14ac:dyDescent="0.25">
      <c r="A177" t="s">
        <v>862</v>
      </c>
      <c r="B177" s="15">
        <v>323624</v>
      </c>
      <c r="C177" t="s">
        <v>124</v>
      </c>
      <c r="D177">
        <v>56234</v>
      </c>
      <c r="E177">
        <v>1</v>
      </c>
      <c r="G177">
        <v>2019</v>
      </c>
      <c r="H177" t="s">
        <v>39</v>
      </c>
      <c r="I177">
        <v>7308.93</v>
      </c>
      <c r="J177">
        <v>12</v>
      </c>
      <c r="K177">
        <v>2264238.36</v>
      </c>
      <c r="M177">
        <v>4.5309999999999997</v>
      </c>
      <c r="N177">
        <v>6.8999999999999999E-3</v>
      </c>
      <c r="O177">
        <v>51.432000000000002</v>
      </c>
      <c r="P177">
        <v>897528.13</v>
      </c>
      <c r="Q177" s="1">
        <v>15100000</v>
      </c>
      <c r="R177">
        <v>2</v>
      </c>
      <c r="S177" t="s">
        <v>40</v>
      </c>
      <c r="T177" t="s">
        <v>125</v>
      </c>
      <c r="U177" t="s">
        <v>42</v>
      </c>
      <c r="V177" t="s">
        <v>126</v>
      </c>
      <c r="W177" t="s">
        <v>127</v>
      </c>
      <c r="X177" t="s">
        <v>128</v>
      </c>
      <c r="Y177" t="s">
        <v>129</v>
      </c>
      <c r="Z177" t="s">
        <v>75</v>
      </c>
      <c r="AB177" t="s">
        <v>45</v>
      </c>
      <c r="AC177" s="9" t="s">
        <v>63</v>
      </c>
      <c r="AD177" s="4" t="s">
        <v>64</v>
      </c>
      <c r="AE177" t="s">
        <v>65</v>
      </c>
      <c r="AG177" t="s">
        <v>130</v>
      </c>
      <c r="AJ177">
        <v>40.8142</v>
      </c>
      <c r="AK177">
        <v>-72.940299999999993</v>
      </c>
      <c r="AL177">
        <v>1531</v>
      </c>
    </row>
    <row r="178" spans="1:38" x14ac:dyDescent="0.25">
      <c r="A178" t="s">
        <v>865</v>
      </c>
      <c r="B178" s="15">
        <v>323656</v>
      </c>
      <c r="C178" t="s">
        <v>153</v>
      </c>
      <c r="D178">
        <v>56259</v>
      </c>
      <c r="E178" t="s">
        <v>154</v>
      </c>
      <c r="G178">
        <v>2019</v>
      </c>
      <c r="H178" t="s">
        <v>39</v>
      </c>
      <c r="I178">
        <v>5492.93</v>
      </c>
      <c r="J178">
        <v>12</v>
      </c>
      <c r="K178">
        <v>1272080.1200000001</v>
      </c>
      <c r="M178">
        <v>2.7410000000000001</v>
      </c>
      <c r="N178">
        <v>1.35E-2</v>
      </c>
      <c r="O178">
        <v>39.834000000000003</v>
      </c>
      <c r="P178">
        <v>541989.40700000001</v>
      </c>
      <c r="Q178">
        <v>9114781.466</v>
      </c>
      <c r="R178">
        <v>2</v>
      </c>
      <c r="S178" t="s">
        <v>40</v>
      </c>
      <c r="T178" t="s">
        <v>149</v>
      </c>
      <c r="U178" t="s">
        <v>42</v>
      </c>
      <c r="V178" t="s">
        <v>153</v>
      </c>
      <c r="W178" t="s">
        <v>155</v>
      </c>
      <c r="X178" t="s">
        <v>156</v>
      </c>
      <c r="Y178" t="s">
        <v>157</v>
      </c>
      <c r="Z178" t="s">
        <v>75</v>
      </c>
      <c r="AB178" t="s">
        <v>45</v>
      </c>
      <c r="AC178" s="9" t="s">
        <v>63</v>
      </c>
      <c r="AD178" s="4" t="s">
        <v>64</v>
      </c>
      <c r="AE178" t="s">
        <v>65</v>
      </c>
      <c r="AG178" t="s">
        <v>76</v>
      </c>
      <c r="AJ178">
        <v>42.629600000000003</v>
      </c>
      <c r="AK178">
        <v>-73.748999999999995</v>
      </c>
      <c r="AL178">
        <v>540</v>
      </c>
    </row>
    <row r="179" spans="1:38" x14ac:dyDescent="0.25">
      <c r="A179" t="s">
        <v>866</v>
      </c>
      <c r="B179" s="15">
        <v>323658</v>
      </c>
      <c r="C179" t="s">
        <v>153</v>
      </c>
      <c r="D179">
        <v>56259</v>
      </c>
      <c r="E179" t="s">
        <v>158</v>
      </c>
      <c r="G179">
        <v>2019</v>
      </c>
      <c r="H179" t="s">
        <v>39</v>
      </c>
      <c r="I179">
        <v>5466.4</v>
      </c>
      <c r="J179">
        <v>12</v>
      </c>
      <c r="K179">
        <v>1263947.01</v>
      </c>
      <c r="M179">
        <v>2.7050000000000001</v>
      </c>
      <c r="N179">
        <v>1.32E-2</v>
      </c>
      <c r="O179">
        <v>39.168999999999997</v>
      </c>
      <c r="P179">
        <v>534945.63199999998</v>
      </c>
      <c r="Q179">
        <v>8996661.5950000007</v>
      </c>
      <c r="R179">
        <v>2</v>
      </c>
      <c r="S179" t="s">
        <v>40</v>
      </c>
      <c r="T179" t="s">
        <v>149</v>
      </c>
      <c r="U179" t="s">
        <v>42</v>
      </c>
      <c r="V179" t="s">
        <v>153</v>
      </c>
      <c r="W179" t="s">
        <v>155</v>
      </c>
      <c r="X179" t="s">
        <v>159</v>
      </c>
      <c r="Y179" t="s">
        <v>160</v>
      </c>
      <c r="Z179" t="s">
        <v>75</v>
      </c>
      <c r="AB179" t="s">
        <v>45</v>
      </c>
      <c r="AC179" s="9" t="s">
        <v>63</v>
      </c>
      <c r="AD179" s="4" t="s">
        <v>64</v>
      </c>
      <c r="AE179" t="s">
        <v>65</v>
      </c>
      <c r="AG179" t="s">
        <v>76</v>
      </c>
      <c r="AJ179">
        <v>42.629600000000003</v>
      </c>
      <c r="AK179">
        <v>-73.748999999999995</v>
      </c>
      <c r="AL179">
        <v>900</v>
      </c>
    </row>
    <row r="180" spans="1:38" x14ac:dyDescent="0.25">
      <c r="A180" t="s">
        <v>844</v>
      </c>
      <c r="B180" s="15">
        <v>323677</v>
      </c>
      <c r="C180" t="s">
        <v>68</v>
      </c>
      <c r="D180">
        <v>55375</v>
      </c>
      <c r="E180" t="s">
        <v>82</v>
      </c>
      <c r="G180">
        <v>2019</v>
      </c>
      <c r="H180" t="s">
        <v>39</v>
      </c>
      <c r="I180">
        <v>6464.95</v>
      </c>
      <c r="J180">
        <v>12</v>
      </c>
      <c r="K180">
        <v>1428442.95</v>
      </c>
      <c r="M180">
        <v>3.331</v>
      </c>
      <c r="N180">
        <v>1.41E-2</v>
      </c>
      <c r="O180">
        <v>45.780999999999999</v>
      </c>
      <c r="P180">
        <v>646593.15700000001</v>
      </c>
      <c r="Q180" s="1">
        <v>10800000</v>
      </c>
      <c r="R180">
        <v>2</v>
      </c>
      <c r="T180" t="s">
        <v>70</v>
      </c>
      <c r="U180" t="s">
        <v>42</v>
      </c>
      <c r="V180" t="s">
        <v>71</v>
      </c>
      <c r="W180" t="s">
        <v>72</v>
      </c>
      <c r="X180" t="s">
        <v>83</v>
      </c>
      <c r="Y180" t="s">
        <v>84</v>
      </c>
      <c r="Z180" t="s">
        <v>75</v>
      </c>
      <c r="AB180" t="s">
        <v>45</v>
      </c>
      <c r="AC180" s="9" t="s">
        <v>63</v>
      </c>
      <c r="AD180" s="4" t="s">
        <v>64</v>
      </c>
      <c r="AE180" t="s">
        <v>65</v>
      </c>
      <c r="AG180" t="s">
        <v>76</v>
      </c>
      <c r="AJ180">
        <v>40.782499999999999</v>
      </c>
      <c r="AK180">
        <v>-73.8964</v>
      </c>
      <c r="AL180">
        <v>1503</v>
      </c>
    </row>
    <row r="181" spans="1:38" x14ac:dyDescent="0.25">
      <c r="A181" t="s">
        <v>845</v>
      </c>
      <c r="B181" s="15">
        <v>323678</v>
      </c>
      <c r="C181" t="s">
        <v>68</v>
      </c>
      <c r="D181">
        <v>55375</v>
      </c>
      <c r="E181" t="s">
        <v>85</v>
      </c>
      <c r="G181">
        <v>2019</v>
      </c>
      <c r="H181" t="s">
        <v>39</v>
      </c>
      <c r="I181">
        <v>6672.37</v>
      </c>
      <c r="J181">
        <v>12</v>
      </c>
      <c r="K181">
        <v>1470678.98</v>
      </c>
      <c r="M181">
        <v>3.387</v>
      </c>
      <c r="N181">
        <v>1.5699999999999999E-2</v>
      </c>
      <c r="O181">
        <v>50.439</v>
      </c>
      <c r="P181">
        <v>656704.40800000005</v>
      </c>
      <c r="Q181" s="1">
        <v>11000000</v>
      </c>
      <c r="R181">
        <v>2</v>
      </c>
      <c r="T181" t="s">
        <v>70</v>
      </c>
      <c r="U181" t="s">
        <v>42</v>
      </c>
      <c r="V181" t="s">
        <v>71</v>
      </c>
      <c r="W181" t="s">
        <v>72</v>
      </c>
      <c r="X181" t="s">
        <v>86</v>
      </c>
      <c r="Y181" t="s">
        <v>87</v>
      </c>
      <c r="Z181" t="s">
        <v>75</v>
      </c>
      <c r="AB181" t="s">
        <v>45</v>
      </c>
      <c r="AC181" s="9" t="s">
        <v>63</v>
      </c>
      <c r="AD181" s="4" t="s">
        <v>64</v>
      </c>
      <c r="AE181" t="s">
        <v>65</v>
      </c>
      <c r="AG181" t="s">
        <v>76</v>
      </c>
      <c r="AJ181">
        <v>40.782499999999999</v>
      </c>
      <c r="AK181">
        <v>-73.8964</v>
      </c>
      <c r="AL181">
        <v>1503</v>
      </c>
    </row>
    <row r="182" spans="1:38" x14ac:dyDescent="0.25">
      <c r="A182" t="s">
        <v>214</v>
      </c>
      <c r="B182" s="15">
        <v>323695</v>
      </c>
      <c r="C182" t="s">
        <v>214</v>
      </c>
      <c r="D182">
        <v>52056</v>
      </c>
      <c r="E182">
        <v>4</v>
      </c>
      <c r="G182">
        <v>2019</v>
      </c>
      <c r="H182" t="s">
        <v>39</v>
      </c>
      <c r="I182">
        <v>8206.18</v>
      </c>
      <c r="J182">
        <v>12</v>
      </c>
      <c r="K182">
        <v>324520.01</v>
      </c>
      <c r="M182">
        <v>3.7170000000000001</v>
      </c>
      <c r="N182">
        <v>0.1358</v>
      </c>
      <c r="O182">
        <v>242.392</v>
      </c>
      <c r="P182">
        <v>212647.212</v>
      </c>
      <c r="Q182">
        <v>3571380.24</v>
      </c>
      <c r="R182">
        <v>2</v>
      </c>
      <c r="S182" t="s">
        <v>40</v>
      </c>
      <c r="T182" t="s">
        <v>215</v>
      </c>
      <c r="U182" t="s">
        <v>102</v>
      </c>
      <c r="V182" t="s">
        <v>216</v>
      </c>
      <c r="W182" t="s">
        <v>216</v>
      </c>
      <c r="X182" t="s">
        <v>217</v>
      </c>
      <c r="Y182" t="s">
        <v>218</v>
      </c>
      <c r="AB182" t="s">
        <v>45</v>
      </c>
      <c r="AC182" s="9" t="s">
        <v>63</v>
      </c>
      <c r="AD182" s="4" t="s">
        <v>64</v>
      </c>
      <c r="AE182" t="s">
        <v>65</v>
      </c>
      <c r="AG182" t="s">
        <v>147</v>
      </c>
      <c r="AJ182">
        <v>40.725900000000003</v>
      </c>
      <c r="AK182">
        <v>-73.588499999999996</v>
      </c>
      <c r="AL182">
        <v>2450</v>
      </c>
    </row>
    <row r="183" spans="1:38" x14ac:dyDescent="0.25">
      <c r="A183" t="s">
        <v>863</v>
      </c>
      <c r="B183" s="15">
        <v>323721</v>
      </c>
      <c r="C183" t="s">
        <v>255</v>
      </c>
      <c r="D183">
        <v>56940</v>
      </c>
      <c r="E183">
        <v>1</v>
      </c>
      <c r="G183">
        <v>2019</v>
      </c>
      <c r="H183" t="s">
        <v>39</v>
      </c>
      <c r="I183">
        <v>6770.29</v>
      </c>
      <c r="J183">
        <v>12</v>
      </c>
      <c r="K183">
        <v>2059962.43</v>
      </c>
      <c r="M183">
        <v>4.2370000000000001</v>
      </c>
      <c r="N183">
        <v>7.3000000000000001E-3</v>
      </c>
      <c r="O183">
        <v>47.152999999999999</v>
      </c>
      <c r="P183">
        <v>839611.62199999997</v>
      </c>
      <c r="Q183" s="1">
        <v>14100000</v>
      </c>
      <c r="R183">
        <v>2</v>
      </c>
      <c r="T183" t="s">
        <v>256</v>
      </c>
      <c r="U183" t="s">
        <v>42</v>
      </c>
      <c r="V183" t="s">
        <v>257</v>
      </c>
      <c r="W183" t="s">
        <v>258</v>
      </c>
      <c r="X183" t="s">
        <v>259</v>
      </c>
      <c r="Y183" t="s">
        <v>260</v>
      </c>
      <c r="Z183" t="s">
        <v>75</v>
      </c>
      <c r="AB183" t="s">
        <v>45</v>
      </c>
      <c r="AC183" s="9" t="s">
        <v>63</v>
      </c>
      <c r="AD183" s="4" t="s">
        <v>64</v>
      </c>
      <c r="AE183" t="s">
        <v>65</v>
      </c>
      <c r="AG183" t="s">
        <v>261</v>
      </c>
      <c r="AJ183">
        <v>41.412999999999997</v>
      </c>
      <c r="AK183">
        <v>-74.435000000000002</v>
      </c>
      <c r="AL183">
        <v>416</v>
      </c>
    </row>
    <row r="184" spans="1:38" x14ac:dyDescent="0.25">
      <c r="A184" t="s">
        <v>864</v>
      </c>
      <c r="B184" s="15">
        <v>323722</v>
      </c>
      <c r="C184" t="s">
        <v>255</v>
      </c>
      <c r="D184">
        <v>56940</v>
      </c>
      <c r="E184">
        <v>2</v>
      </c>
      <c r="G184">
        <v>2019</v>
      </c>
      <c r="H184" t="s">
        <v>39</v>
      </c>
      <c r="I184">
        <v>6821.43</v>
      </c>
      <c r="J184">
        <v>12</v>
      </c>
      <c r="K184">
        <v>2076578.27</v>
      </c>
      <c r="M184">
        <v>4.2690000000000001</v>
      </c>
      <c r="N184">
        <v>6.8999999999999999E-3</v>
      </c>
      <c r="O184">
        <v>44.837000000000003</v>
      </c>
      <c r="P184">
        <v>845915.85699999996</v>
      </c>
      <c r="Q184" s="1">
        <v>14200000</v>
      </c>
      <c r="R184">
        <v>2</v>
      </c>
      <c r="T184" t="s">
        <v>256</v>
      </c>
      <c r="U184" t="s">
        <v>42</v>
      </c>
      <c r="V184" t="s">
        <v>257</v>
      </c>
      <c r="W184" t="s">
        <v>258</v>
      </c>
      <c r="X184" t="s">
        <v>262</v>
      </c>
      <c r="Y184" t="s">
        <v>263</v>
      </c>
      <c r="Z184" t="s">
        <v>75</v>
      </c>
      <c r="AB184" t="s">
        <v>45</v>
      </c>
      <c r="AC184" s="9" t="s">
        <v>63</v>
      </c>
      <c r="AD184" s="4" t="s">
        <v>64</v>
      </c>
      <c r="AE184" t="s">
        <v>65</v>
      </c>
      <c r="AG184" t="s">
        <v>261</v>
      </c>
      <c r="AJ184">
        <v>41.412999999999997</v>
      </c>
      <c r="AK184">
        <v>-74.435000000000002</v>
      </c>
      <c r="AL184">
        <v>730</v>
      </c>
    </row>
    <row r="185" spans="1:38" x14ac:dyDescent="0.25">
      <c r="A185" s="2" t="s">
        <v>876</v>
      </c>
      <c r="B185" s="15">
        <v>888888888</v>
      </c>
      <c r="C185" s="2" t="s">
        <v>397</v>
      </c>
      <c r="D185">
        <v>7146</v>
      </c>
      <c r="E185" t="s">
        <v>404</v>
      </c>
      <c r="F185" t="s">
        <v>334</v>
      </c>
      <c r="G185">
        <v>2019</v>
      </c>
      <c r="H185" t="s">
        <v>39</v>
      </c>
      <c r="I185">
        <v>27</v>
      </c>
      <c r="J185">
        <v>12</v>
      </c>
      <c r="K185">
        <v>931</v>
      </c>
      <c r="M185">
        <v>6.0000000000000001E-3</v>
      </c>
      <c r="N185">
        <v>0.67600000000000005</v>
      </c>
      <c r="O185">
        <v>4.577</v>
      </c>
      <c r="P185">
        <v>1053.4000000000001</v>
      </c>
      <c r="Q185">
        <v>13004.9</v>
      </c>
      <c r="R185">
        <v>2</v>
      </c>
      <c r="T185" t="s">
        <v>125</v>
      </c>
      <c r="U185" t="s">
        <v>42</v>
      </c>
      <c r="V185" t="s">
        <v>335</v>
      </c>
      <c r="W185" t="s">
        <v>335</v>
      </c>
      <c r="X185" t="s">
        <v>361</v>
      </c>
      <c r="Y185" t="s">
        <v>362</v>
      </c>
      <c r="AB185" t="s">
        <v>45</v>
      </c>
      <c r="AC185" s="5" t="s">
        <v>67</v>
      </c>
      <c r="AD185" s="10" t="s">
        <v>65</v>
      </c>
      <c r="AJ185">
        <v>40.956899999999997</v>
      </c>
      <c r="AK185">
        <v>-72.877399999999994</v>
      </c>
      <c r="AL185">
        <v>686</v>
      </c>
    </row>
    <row r="186" spans="1:38" x14ac:dyDescent="0.25">
      <c r="A186" s="2" t="s">
        <v>874</v>
      </c>
      <c r="B186" s="15">
        <v>888888888</v>
      </c>
      <c r="C186" s="2" t="s">
        <v>346</v>
      </c>
      <c r="D186">
        <v>8007</v>
      </c>
      <c r="E186" t="s">
        <v>370</v>
      </c>
      <c r="F186" t="s">
        <v>334</v>
      </c>
      <c r="G186">
        <v>2019</v>
      </c>
      <c r="H186" t="s">
        <v>39</v>
      </c>
      <c r="I186">
        <v>69</v>
      </c>
      <c r="J186">
        <v>12</v>
      </c>
      <c r="K186">
        <v>1284</v>
      </c>
      <c r="M186">
        <v>8.9999999999999993E-3</v>
      </c>
      <c r="N186">
        <v>0.44209999999999999</v>
      </c>
      <c r="O186">
        <v>4.577</v>
      </c>
      <c r="P186">
        <v>1803</v>
      </c>
      <c r="Q186">
        <v>22255.1</v>
      </c>
      <c r="R186">
        <v>2</v>
      </c>
      <c r="T186" t="s">
        <v>125</v>
      </c>
      <c r="U186" t="s">
        <v>42</v>
      </c>
      <c r="V186" t="s">
        <v>335</v>
      </c>
      <c r="W186" t="s">
        <v>335</v>
      </c>
      <c r="X186" t="s">
        <v>371</v>
      </c>
      <c r="Y186" t="s">
        <v>372</v>
      </c>
      <c r="AB186" t="s">
        <v>45</v>
      </c>
      <c r="AC186" s="5" t="s">
        <v>67</v>
      </c>
      <c r="AD186" s="10" t="s">
        <v>65</v>
      </c>
      <c r="AG186" t="s">
        <v>315</v>
      </c>
      <c r="AJ186">
        <v>40.815300000000001</v>
      </c>
      <c r="AK186">
        <v>-73.066400000000002</v>
      </c>
      <c r="AL186">
        <v>416</v>
      </c>
    </row>
    <row r="187" spans="1:38" x14ac:dyDescent="0.25">
      <c r="A187" s="2" t="s">
        <v>874</v>
      </c>
      <c r="B187" s="15">
        <v>888888888</v>
      </c>
      <c r="C187" s="2" t="s">
        <v>346</v>
      </c>
      <c r="D187">
        <v>8007</v>
      </c>
      <c r="E187" t="s">
        <v>373</v>
      </c>
      <c r="F187" t="s">
        <v>334</v>
      </c>
      <c r="G187">
        <v>2019</v>
      </c>
      <c r="H187" t="s">
        <v>39</v>
      </c>
      <c r="I187">
        <v>69</v>
      </c>
      <c r="J187">
        <v>12</v>
      </c>
      <c r="K187">
        <v>1284</v>
      </c>
      <c r="M187">
        <v>8.9999999999999993E-3</v>
      </c>
      <c r="N187">
        <v>0.49640000000000001</v>
      </c>
      <c r="O187">
        <v>5.3079999999999998</v>
      </c>
      <c r="P187">
        <v>1803</v>
      </c>
      <c r="Q187">
        <v>22255.1</v>
      </c>
      <c r="R187">
        <v>2</v>
      </c>
      <c r="T187" t="s">
        <v>125</v>
      </c>
      <c r="U187" t="s">
        <v>42</v>
      </c>
      <c r="V187" t="s">
        <v>335</v>
      </c>
      <c r="W187" t="s">
        <v>335</v>
      </c>
      <c r="X187" t="s">
        <v>374</v>
      </c>
      <c r="Y187" t="s">
        <v>375</v>
      </c>
      <c r="AB187" t="s">
        <v>45</v>
      </c>
      <c r="AC187" s="5" t="s">
        <v>67</v>
      </c>
      <c r="AD187" s="10" t="s">
        <v>65</v>
      </c>
      <c r="AG187" t="s">
        <v>315</v>
      </c>
      <c r="AJ187">
        <v>40.815300000000001</v>
      </c>
      <c r="AK187">
        <v>-73.066400000000002</v>
      </c>
      <c r="AL187">
        <v>416</v>
      </c>
    </row>
    <row r="188" spans="1:38" x14ac:dyDescent="0.25">
      <c r="A188" s="2" t="s">
        <v>874</v>
      </c>
      <c r="B188" s="15">
        <v>888888888</v>
      </c>
      <c r="C188" s="2" t="s">
        <v>346</v>
      </c>
      <c r="D188">
        <v>8007</v>
      </c>
      <c r="E188" t="s">
        <v>376</v>
      </c>
      <c r="F188" t="s">
        <v>334</v>
      </c>
      <c r="G188">
        <v>2019</v>
      </c>
      <c r="H188" t="s">
        <v>39</v>
      </c>
      <c r="I188">
        <v>97</v>
      </c>
      <c r="J188">
        <v>12</v>
      </c>
      <c r="K188">
        <v>1601</v>
      </c>
      <c r="M188">
        <v>1.2999999999999999E-2</v>
      </c>
      <c r="N188">
        <v>0.48380000000000001</v>
      </c>
      <c r="O188">
        <v>6.5529999999999999</v>
      </c>
      <c r="P188">
        <v>2236.6</v>
      </c>
      <c r="Q188">
        <v>27609.599999999999</v>
      </c>
      <c r="R188">
        <v>2</v>
      </c>
      <c r="T188" t="s">
        <v>125</v>
      </c>
      <c r="U188" t="s">
        <v>42</v>
      </c>
      <c r="V188" t="s">
        <v>335</v>
      </c>
      <c r="W188" t="s">
        <v>335</v>
      </c>
      <c r="X188" t="s">
        <v>336</v>
      </c>
      <c r="Y188" t="s">
        <v>337</v>
      </c>
      <c r="AB188" t="s">
        <v>45</v>
      </c>
      <c r="AC188" s="5" t="s">
        <v>67</v>
      </c>
      <c r="AD188" s="10" t="s">
        <v>65</v>
      </c>
      <c r="AG188" t="s">
        <v>315</v>
      </c>
      <c r="AJ188">
        <v>40.815300000000001</v>
      </c>
      <c r="AK188">
        <v>-73.066400000000002</v>
      </c>
      <c r="AL188">
        <v>416</v>
      </c>
    </row>
    <row r="189" spans="1:38" x14ac:dyDescent="0.25">
      <c r="A189" s="2" t="s">
        <v>874</v>
      </c>
      <c r="B189" s="15">
        <v>888888888</v>
      </c>
      <c r="C189" s="2" t="s">
        <v>346</v>
      </c>
      <c r="D189">
        <v>8007</v>
      </c>
      <c r="E189" t="s">
        <v>377</v>
      </c>
      <c r="F189" t="s">
        <v>334</v>
      </c>
      <c r="G189">
        <v>2019</v>
      </c>
      <c r="H189" t="s">
        <v>39</v>
      </c>
      <c r="I189">
        <v>97</v>
      </c>
      <c r="J189">
        <v>12</v>
      </c>
      <c r="K189">
        <v>1601</v>
      </c>
      <c r="M189">
        <v>1.2999999999999999E-2</v>
      </c>
      <c r="N189">
        <v>0.57230000000000003</v>
      </c>
      <c r="O189">
        <v>8.3160000000000007</v>
      </c>
      <c r="P189">
        <v>2236.6</v>
      </c>
      <c r="Q189">
        <v>27609.599999999999</v>
      </c>
      <c r="R189">
        <v>2</v>
      </c>
      <c r="T189" t="s">
        <v>125</v>
      </c>
      <c r="U189" t="s">
        <v>42</v>
      </c>
      <c r="V189" t="s">
        <v>335</v>
      </c>
      <c r="W189" t="s">
        <v>335</v>
      </c>
      <c r="X189" t="s">
        <v>367</v>
      </c>
      <c r="Y189" t="s">
        <v>368</v>
      </c>
      <c r="AB189" t="s">
        <v>45</v>
      </c>
      <c r="AC189" s="5" t="s">
        <v>67</v>
      </c>
      <c r="AD189" s="10" t="s">
        <v>65</v>
      </c>
      <c r="AG189" t="s">
        <v>315</v>
      </c>
      <c r="AJ189">
        <v>40.815300000000001</v>
      </c>
      <c r="AK189">
        <v>-73.066400000000002</v>
      </c>
      <c r="AL189">
        <v>416</v>
      </c>
    </row>
    <row r="190" spans="1:38" x14ac:dyDescent="0.25">
      <c r="A190" s="2" t="s">
        <v>874</v>
      </c>
      <c r="B190" s="15">
        <v>888888888</v>
      </c>
      <c r="C190" s="2" t="s">
        <v>346</v>
      </c>
      <c r="D190">
        <v>8007</v>
      </c>
      <c r="E190" t="s">
        <v>378</v>
      </c>
      <c r="F190" t="s">
        <v>334</v>
      </c>
      <c r="G190">
        <v>2019</v>
      </c>
      <c r="H190" t="s">
        <v>39</v>
      </c>
      <c r="I190">
        <v>117</v>
      </c>
      <c r="J190">
        <v>12</v>
      </c>
      <c r="K190">
        <v>1859</v>
      </c>
      <c r="M190">
        <v>1.2E-2</v>
      </c>
      <c r="N190">
        <v>0.52800000000000002</v>
      </c>
      <c r="O190">
        <v>7.5419999999999998</v>
      </c>
      <c r="P190">
        <v>2623.1</v>
      </c>
      <c r="Q190">
        <v>32385.7</v>
      </c>
      <c r="R190">
        <v>2</v>
      </c>
      <c r="T190" t="s">
        <v>125</v>
      </c>
      <c r="U190" t="s">
        <v>42</v>
      </c>
      <c r="V190" t="s">
        <v>335</v>
      </c>
      <c r="W190" t="s">
        <v>335</v>
      </c>
      <c r="X190" t="s">
        <v>351</v>
      </c>
      <c r="Y190" t="s">
        <v>352</v>
      </c>
      <c r="AB190" t="s">
        <v>45</v>
      </c>
      <c r="AC190" s="5" t="s">
        <v>67</v>
      </c>
      <c r="AD190" s="10" t="s">
        <v>65</v>
      </c>
      <c r="AG190" t="s">
        <v>379</v>
      </c>
      <c r="AJ190">
        <v>40.815300000000001</v>
      </c>
      <c r="AK190">
        <v>-73.066400000000002</v>
      </c>
      <c r="AL190">
        <v>416</v>
      </c>
    </row>
    <row r="191" spans="1:38" x14ac:dyDescent="0.25">
      <c r="A191" s="2" t="s">
        <v>874</v>
      </c>
      <c r="B191" s="15">
        <v>888888888</v>
      </c>
      <c r="C191" s="2" t="s">
        <v>346</v>
      </c>
      <c r="D191">
        <v>8007</v>
      </c>
      <c r="E191" t="s">
        <v>380</v>
      </c>
      <c r="F191" t="s">
        <v>334</v>
      </c>
      <c r="G191">
        <v>2019</v>
      </c>
      <c r="H191" t="s">
        <v>39</v>
      </c>
      <c r="I191">
        <v>117</v>
      </c>
      <c r="J191">
        <v>12</v>
      </c>
      <c r="K191">
        <v>1859</v>
      </c>
      <c r="M191">
        <v>1.2E-2</v>
      </c>
      <c r="N191">
        <v>0.4405</v>
      </c>
      <c r="O191">
        <v>6.2720000000000002</v>
      </c>
      <c r="P191">
        <v>2623.1</v>
      </c>
      <c r="Q191">
        <v>32385.7</v>
      </c>
      <c r="R191">
        <v>2</v>
      </c>
      <c r="T191" t="s">
        <v>125</v>
      </c>
      <c r="U191" t="s">
        <v>42</v>
      </c>
      <c r="V191" t="s">
        <v>335</v>
      </c>
      <c r="W191" t="s">
        <v>335</v>
      </c>
      <c r="X191" t="s">
        <v>381</v>
      </c>
      <c r="Y191" t="s">
        <v>382</v>
      </c>
      <c r="AB191" t="s">
        <v>45</v>
      </c>
      <c r="AC191" s="5" t="s">
        <v>67</v>
      </c>
      <c r="AD191" s="10" t="s">
        <v>65</v>
      </c>
      <c r="AG191" t="s">
        <v>315</v>
      </c>
      <c r="AJ191">
        <v>40.815300000000001</v>
      </c>
      <c r="AK191">
        <v>-73.066400000000002</v>
      </c>
      <c r="AL191">
        <v>416</v>
      </c>
    </row>
    <row r="192" spans="1:38" x14ac:dyDescent="0.25">
      <c r="A192" s="2" t="s">
        <v>874</v>
      </c>
      <c r="B192" s="15">
        <v>888888888</v>
      </c>
      <c r="C192" s="2" t="s">
        <v>346</v>
      </c>
      <c r="D192">
        <v>8007</v>
      </c>
      <c r="E192" t="s">
        <v>383</v>
      </c>
      <c r="F192" t="s">
        <v>334</v>
      </c>
      <c r="G192">
        <v>2019</v>
      </c>
      <c r="H192" t="s">
        <v>39</v>
      </c>
      <c r="I192">
        <v>78</v>
      </c>
      <c r="J192">
        <v>12</v>
      </c>
      <c r="K192">
        <v>1249</v>
      </c>
      <c r="M192">
        <v>8.9999999999999993E-3</v>
      </c>
      <c r="N192">
        <v>0.44140000000000001</v>
      </c>
      <c r="O192">
        <v>4.4509999999999996</v>
      </c>
      <c r="P192">
        <v>1735.1</v>
      </c>
      <c r="Q192">
        <v>21420.9</v>
      </c>
      <c r="R192">
        <v>2</v>
      </c>
      <c r="T192" t="s">
        <v>125</v>
      </c>
      <c r="U192" t="s">
        <v>42</v>
      </c>
      <c r="V192" t="s">
        <v>335</v>
      </c>
      <c r="W192" t="s">
        <v>335</v>
      </c>
      <c r="X192" t="s">
        <v>384</v>
      </c>
      <c r="Y192" t="s">
        <v>385</v>
      </c>
      <c r="AB192" t="s">
        <v>45</v>
      </c>
      <c r="AC192" s="5" t="s">
        <v>67</v>
      </c>
      <c r="AD192" s="10" t="s">
        <v>65</v>
      </c>
      <c r="AG192" t="s">
        <v>379</v>
      </c>
      <c r="AJ192">
        <v>40.815300000000001</v>
      </c>
      <c r="AK192">
        <v>-73.066400000000002</v>
      </c>
      <c r="AL192">
        <v>416</v>
      </c>
    </row>
    <row r="193" spans="1:38" x14ac:dyDescent="0.25">
      <c r="A193" s="2" t="s">
        <v>874</v>
      </c>
      <c r="B193" s="15">
        <v>888888888</v>
      </c>
      <c r="C193" s="2" t="s">
        <v>346</v>
      </c>
      <c r="D193">
        <v>8007</v>
      </c>
      <c r="E193" t="s">
        <v>386</v>
      </c>
      <c r="F193" t="s">
        <v>334</v>
      </c>
      <c r="G193">
        <v>2019</v>
      </c>
      <c r="H193" t="s">
        <v>39</v>
      </c>
      <c r="I193">
        <v>78</v>
      </c>
      <c r="J193">
        <v>12</v>
      </c>
      <c r="K193">
        <v>1249</v>
      </c>
      <c r="M193">
        <v>8.9999999999999993E-3</v>
      </c>
      <c r="N193">
        <v>0.53069999999999995</v>
      </c>
      <c r="O193">
        <v>5.2389999999999999</v>
      </c>
      <c r="P193">
        <v>1735.1</v>
      </c>
      <c r="Q193">
        <v>21420.9</v>
      </c>
      <c r="R193">
        <v>2</v>
      </c>
      <c r="T193" t="s">
        <v>125</v>
      </c>
      <c r="U193" t="s">
        <v>42</v>
      </c>
      <c r="V193" t="s">
        <v>335</v>
      </c>
      <c r="W193" t="s">
        <v>335</v>
      </c>
      <c r="X193" t="s">
        <v>336</v>
      </c>
      <c r="Y193" t="s">
        <v>337</v>
      </c>
      <c r="AB193" t="s">
        <v>45</v>
      </c>
      <c r="AC193" s="5" t="s">
        <v>67</v>
      </c>
      <c r="AD193" s="10" t="s">
        <v>65</v>
      </c>
      <c r="AG193" t="s">
        <v>315</v>
      </c>
      <c r="AJ193">
        <v>40.815300000000001</v>
      </c>
      <c r="AK193">
        <v>-73.066400000000002</v>
      </c>
      <c r="AL193">
        <v>416</v>
      </c>
    </row>
    <row r="194" spans="1:38" x14ac:dyDescent="0.25">
      <c r="A194" s="2" t="s">
        <v>874</v>
      </c>
      <c r="B194" s="15">
        <v>888888888</v>
      </c>
      <c r="C194" s="2" t="s">
        <v>346</v>
      </c>
      <c r="D194">
        <v>8007</v>
      </c>
      <c r="E194" t="s">
        <v>387</v>
      </c>
      <c r="F194" t="s">
        <v>334</v>
      </c>
      <c r="G194">
        <v>2019</v>
      </c>
      <c r="H194" t="s">
        <v>39</v>
      </c>
      <c r="I194">
        <v>70</v>
      </c>
      <c r="J194">
        <v>12</v>
      </c>
      <c r="K194">
        <v>1174</v>
      </c>
      <c r="M194">
        <v>8.9999999999999993E-3</v>
      </c>
      <c r="N194">
        <v>0.56850000000000001</v>
      </c>
      <c r="O194">
        <v>4.9619999999999997</v>
      </c>
      <c r="P194">
        <v>1632.4</v>
      </c>
      <c r="Q194">
        <v>20153.599999999999</v>
      </c>
      <c r="R194">
        <v>2</v>
      </c>
      <c r="T194" t="s">
        <v>125</v>
      </c>
      <c r="U194" t="s">
        <v>42</v>
      </c>
      <c r="V194" t="s">
        <v>335</v>
      </c>
      <c r="W194" t="s">
        <v>335</v>
      </c>
      <c r="X194" t="s">
        <v>364</v>
      </c>
      <c r="Y194" t="s">
        <v>61</v>
      </c>
      <c r="AB194" t="s">
        <v>45</v>
      </c>
      <c r="AC194" s="5" t="s">
        <v>67</v>
      </c>
      <c r="AD194" s="10" t="s">
        <v>65</v>
      </c>
      <c r="AG194" t="s">
        <v>315</v>
      </c>
      <c r="AJ194">
        <v>40.815300000000001</v>
      </c>
      <c r="AK194">
        <v>-73.066400000000002</v>
      </c>
      <c r="AL194">
        <v>416</v>
      </c>
    </row>
    <row r="195" spans="1:38" x14ac:dyDescent="0.25">
      <c r="A195" s="2" t="s">
        <v>874</v>
      </c>
      <c r="B195" s="15">
        <v>888888888</v>
      </c>
      <c r="C195" s="2" t="s">
        <v>346</v>
      </c>
      <c r="D195">
        <v>8007</v>
      </c>
      <c r="E195" t="s">
        <v>333</v>
      </c>
      <c r="F195" t="s">
        <v>334</v>
      </c>
      <c r="G195">
        <v>2019</v>
      </c>
      <c r="H195" t="s">
        <v>39</v>
      </c>
      <c r="I195">
        <v>70</v>
      </c>
      <c r="J195">
        <v>12</v>
      </c>
      <c r="K195">
        <v>1174</v>
      </c>
      <c r="M195">
        <v>8.9999999999999993E-3</v>
      </c>
      <c r="N195">
        <v>0.55649999999999999</v>
      </c>
      <c r="O195">
        <v>5.07</v>
      </c>
      <c r="P195">
        <v>1632.4</v>
      </c>
      <c r="Q195">
        <v>20153.599999999999</v>
      </c>
      <c r="R195">
        <v>2</v>
      </c>
      <c r="T195" t="s">
        <v>125</v>
      </c>
      <c r="U195" t="s">
        <v>42</v>
      </c>
      <c r="V195" t="s">
        <v>335</v>
      </c>
      <c r="W195" t="s">
        <v>335</v>
      </c>
      <c r="X195" t="s">
        <v>388</v>
      </c>
      <c r="Y195" t="s">
        <v>389</v>
      </c>
      <c r="AB195" t="s">
        <v>45</v>
      </c>
      <c r="AC195" s="5" t="s">
        <v>67</v>
      </c>
      <c r="AD195" s="10" t="s">
        <v>65</v>
      </c>
      <c r="AG195" t="s">
        <v>315</v>
      </c>
      <c r="AJ195">
        <v>40.815300000000001</v>
      </c>
      <c r="AK195">
        <v>-73.066400000000002</v>
      </c>
      <c r="AL195">
        <v>416</v>
      </c>
    </row>
    <row r="196" spans="1:38" x14ac:dyDescent="0.25">
      <c r="A196" s="16" t="s">
        <v>875</v>
      </c>
      <c r="B196" s="15">
        <v>999999999</v>
      </c>
      <c r="C196" s="2" t="s">
        <v>638</v>
      </c>
      <c r="D196">
        <v>2554</v>
      </c>
      <c r="E196">
        <v>1</v>
      </c>
      <c r="G196">
        <v>2019</v>
      </c>
      <c r="H196" t="s">
        <v>39</v>
      </c>
      <c r="I196" s="2">
        <v>0</v>
      </c>
      <c r="J196">
        <v>12</v>
      </c>
      <c r="K196">
        <v>0</v>
      </c>
      <c r="L196">
        <v>0</v>
      </c>
      <c r="M196">
        <v>0</v>
      </c>
      <c r="N196">
        <v>0</v>
      </c>
      <c r="O196">
        <v>0</v>
      </c>
      <c r="P196">
        <v>0</v>
      </c>
      <c r="Q196">
        <v>0</v>
      </c>
      <c r="R196">
        <v>2</v>
      </c>
      <c r="S196" t="s">
        <v>40</v>
      </c>
      <c r="T196" t="s">
        <v>311</v>
      </c>
      <c r="U196" t="s">
        <v>42</v>
      </c>
      <c r="V196" t="s">
        <v>639</v>
      </c>
      <c r="W196" t="s">
        <v>615</v>
      </c>
      <c r="X196" t="s">
        <v>640</v>
      </c>
      <c r="Y196" t="s">
        <v>641</v>
      </c>
      <c r="Z196" t="s">
        <v>75</v>
      </c>
      <c r="AA196" t="s">
        <v>583</v>
      </c>
      <c r="AB196" t="s">
        <v>45</v>
      </c>
      <c r="AC196" s="7" t="s">
        <v>97</v>
      </c>
      <c r="AD196" s="11" t="s">
        <v>81</v>
      </c>
      <c r="AG196" t="s">
        <v>642</v>
      </c>
      <c r="AH196" t="s">
        <v>49</v>
      </c>
      <c r="AJ196">
        <v>42.49</v>
      </c>
      <c r="AK196">
        <v>-79.349999999999994</v>
      </c>
      <c r="AL196">
        <v>975</v>
      </c>
    </row>
    <row r="197" spans="1:38" x14ac:dyDescent="0.25">
      <c r="A197" s="2" t="s">
        <v>877</v>
      </c>
      <c r="B197" s="15">
        <v>999999999</v>
      </c>
      <c r="C197" s="2" t="s">
        <v>638</v>
      </c>
      <c r="D197">
        <v>2554</v>
      </c>
      <c r="E197">
        <v>2</v>
      </c>
      <c r="G197">
        <v>2019</v>
      </c>
      <c r="H197" t="s">
        <v>39</v>
      </c>
      <c r="I197" s="2">
        <v>0</v>
      </c>
      <c r="J197">
        <v>12</v>
      </c>
      <c r="K197">
        <v>0</v>
      </c>
      <c r="L197">
        <v>0</v>
      </c>
      <c r="M197">
        <v>0</v>
      </c>
      <c r="N197">
        <v>0</v>
      </c>
      <c r="O197">
        <v>0</v>
      </c>
      <c r="P197">
        <v>0</v>
      </c>
      <c r="Q197">
        <v>0</v>
      </c>
      <c r="R197">
        <v>2</v>
      </c>
      <c r="S197" t="s">
        <v>40</v>
      </c>
      <c r="T197" t="s">
        <v>311</v>
      </c>
      <c r="U197" t="s">
        <v>42</v>
      </c>
      <c r="V197" t="s">
        <v>639</v>
      </c>
      <c r="W197" t="s">
        <v>615</v>
      </c>
      <c r="X197" t="s">
        <v>643</v>
      </c>
      <c r="Y197" t="s">
        <v>644</v>
      </c>
      <c r="Z197" t="s">
        <v>75</v>
      </c>
      <c r="AA197" t="s">
        <v>583</v>
      </c>
      <c r="AB197" t="s">
        <v>45</v>
      </c>
      <c r="AC197" s="7" t="s">
        <v>97</v>
      </c>
      <c r="AD197" s="11" t="s">
        <v>81</v>
      </c>
      <c r="AG197" t="s">
        <v>645</v>
      </c>
      <c r="AH197" t="s">
        <v>49</v>
      </c>
      <c r="AI197" t="s">
        <v>646</v>
      </c>
      <c r="AJ197">
        <v>42.49</v>
      </c>
      <c r="AK197">
        <v>-79.349999999999994</v>
      </c>
      <c r="AL197">
        <v>950</v>
      </c>
    </row>
    <row r="198" spans="1:38" x14ac:dyDescent="0.25">
      <c r="A198" s="2" t="s">
        <v>877</v>
      </c>
      <c r="B198" s="15">
        <v>999999999</v>
      </c>
      <c r="C198" s="2" t="s">
        <v>638</v>
      </c>
      <c r="D198">
        <v>2554</v>
      </c>
      <c r="E198">
        <v>3</v>
      </c>
      <c r="F198" t="s">
        <v>647</v>
      </c>
      <c r="G198">
        <v>2019</v>
      </c>
      <c r="H198" t="s">
        <v>39</v>
      </c>
      <c r="I198" s="2">
        <v>0</v>
      </c>
      <c r="J198">
        <v>12</v>
      </c>
      <c r="K198">
        <v>0</v>
      </c>
      <c r="L198">
        <v>0</v>
      </c>
      <c r="M198">
        <v>0</v>
      </c>
      <c r="N198">
        <v>0</v>
      </c>
      <c r="O198">
        <v>0</v>
      </c>
      <c r="P198">
        <v>0</v>
      </c>
      <c r="Q198">
        <v>0</v>
      </c>
      <c r="R198">
        <v>2</v>
      </c>
      <c r="S198" t="s">
        <v>40</v>
      </c>
      <c r="T198" t="s">
        <v>311</v>
      </c>
      <c r="U198" t="s">
        <v>42</v>
      </c>
      <c r="V198" t="s">
        <v>639</v>
      </c>
      <c r="W198" t="s">
        <v>615</v>
      </c>
      <c r="X198" t="s">
        <v>648</v>
      </c>
      <c r="Y198" t="s">
        <v>649</v>
      </c>
      <c r="Z198" t="s">
        <v>632</v>
      </c>
      <c r="AA198" t="s">
        <v>633</v>
      </c>
      <c r="AB198" t="s">
        <v>45</v>
      </c>
      <c r="AC198" s="7" t="s">
        <v>97</v>
      </c>
      <c r="AD198" s="11" t="s">
        <v>81</v>
      </c>
      <c r="AG198" t="s">
        <v>650</v>
      </c>
      <c r="AH198" t="s">
        <v>49</v>
      </c>
      <c r="AJ198">
        <v>42.49</v>
      </c>
      <c r="AK198">
        <v>-79.349999999999994</v>
      </c>
      <c r="AL198">
        <v>2250</v>
      </c>
    </row>
    <row r="199" spans="1:38" x14ac:dyDescent="0.25">
      <c r="A199" s="2" t="s">
        <v>877</v>
      </c>
      <c r="B199" s="15">
        <v>999999999</v>
      </c>
      <c r="C199" s="2" t="s">
        <v>638</v>
      </c>
      <c r="D199">
        <v>2554</v>
      </c>
      <c r="E199">
        <v>4</v>
      </c>
      <c r="F199" t="s">
        <v>647</v>
      </c>
      <c r="G199">
        <v>2019</v>
      </c>
      <c r="H199" t="s">
        <v>39</v>
      </c>
      <c r="I199" s="2">
        <v>0</v>
      </c>
      <c r="J199">
        <v>12</v>
      </c>
      <c r="K199">
        <v>0</v>
      </c>
      <c r="L199">
        <v>0</v>
      </c>
      <c r="M199">
        <v>0</v>
      </c>
      <c r="N199">
        <v>0</v>
      </c>
      <c r="O199">
        <v>0</v>
      </c>
      <c r="P199">
        <v>0</v>
      </c>
      <c r="Q199">
        <v>0</v>
      </c>
      <c r="R199">
        <v>2</v>
      </c>
      <c r="S199" t="s">
        <v>40</v>
      </c>
      <c r="T199" t="s">
        <v>311</v>
      </c>
      <c r="U199" t="s">
        <v>42</v>
      </c>
      <c r="V199" t="s">
        <v>639</v>
      </c>
      <c r="W199" t="s">
        <v>615</v>
      </c>
      <c r="X199" t="s">
        <v>651</v>
      </c>
      <c r="Y199" t="s">
        <v>652</v>
      </c>
      <c r="Z199" t="s">
        <v>632</v>
      </c>
      <c r="AA199" t="s">
        <v>633</v>
      </c>
      <c r="AB199" t="s">
        <v>45</v>
      </c>
      <c r="AC199" s="7" t="s">
        <v>97</v>
      </c>
      <c r="AD199" s="11" t="s">
        <v>81</v>
      </c>
      <c r="AG199" t="s">
        <v>650</v>
      </c>
      <c r="AH199" t="s">
        <v>49</v>
      </c>
      <c r="AJ199">
        <v>42.49</v>
      </c>
      <c r="AK199">
        <v>-79.349999999999994</v>
      </c>
      <c r="AL199">
        <v>2250</v>
      </c>
    </row>
    <row r="200" spans="1:38" x14ac:dyDescent="0.25">
      <c r="A200" s="2" t="s">
        <v>875</v>
      </c>
      <c r="B200" s="15">
        <v>999999999</v>
      </c>
      <c r="C200" s="2" t="s">
        <v>593</v>
      </c>
      <c r="D200">
        <v>8906</v>
      </c>
      <c r="E200" t="s">
        <v>653</v>
      </c>
      <c r="F200" t="s">
        <v>654</v>
      </c>
      <c r="G200">
        <v>2019</v>
      </c>
      <c r="H200" t="s">
        <v>39</v>
      </c>
      <c r="I200" s="2">
        <v>0</v>
      </c>
      <c r="J200">
        <v>12</v>
      </c>
      <c r="K200">
        <v>0</v>
      </c>
      <c r="L200">
        <v>0</v>
      </c>
      <c r="M200">
        <v>0</v>
      </c>
      <c r="N200">
        <v>0</v>
      </c>
      <c r="O200">
        <v>0</v>
      </c>
      <c r="P200">
        <v>0</v>
      </c>
      <c r="Q200">
        <v>0</v>
      </c>
      <c r="R200">
        <v>2</v>
      </c>
      <c r="T200" t="s">
        <v>70</v>
      </c>
      <c r="U200" t="s">
        <v>42</v>
      </c>
      <c r="V200" t="s">
        <v>596</v>
      </c>
      <c r="W200" t="s">
        <v>597</v>
      </c>
      <c r="X200" t="s">
        <v>655</v>
      </c>
      <c r="Y200" t="s">
        <v>656</v>
      </c>
      <c r="Z200" t="s">
        <v>75</v>
      </c>
      <c r="AB200" t="s">
        <v>45</v>
      </c>
      <c r="AC200" s="7" t="s">
        <v>97</v>
      </c>
      <c r="AD200" s="4" t="s">
        <v>64</v>
      </c>
      <c r="AE200" t="s">
        <v>94</v>
      </c>
      <c r="AJ200">
        <v>40.786900000000003</v>
      </c>
      <c r="AK200">
        <v>-73.912199999999999</v>
      </c>
      <c r="AL200">
        <v>5502</v>
      </c>
    </row>
    <row r="201" spans="1:38" x14ac:dyDescent="0.25">
      <c r="A201" s="2" t="s">
        <v>875</v>
      </c>
      <c r="B201" s="15">
        <v>999999999</v>
      </c>
      <c r="C201" s="2" t="s">
        <v>593</v>
      </c>
      <c r="D201">
        <v>8906</v>
      </c>
      <c r="E201" t="s">
        <v>657</v>
      </c>
      <c r="F201" t="s">
        <v>654</v>
      </c>
      <c r="G201">
        <v>2019</v>
      </c>
      <c r="H201" t="s">
        <v>39</v>
      </c>
      <c r="I201" s="2">
        <v>0</v>
      </c>
      <c r="J201">
        <v>12</v>
      </c>
      <c r="K201">
        <v>0</v>
      </c>
      <c r="L201">
        <v>0</v>
      </c>
      <c r="M201">
        <v>0</v>
      </c>
      <c r="N201">
        <v>0</v>
      </c>
      <c r="O201">
        <v>0</v>
      </c>
      <c r="P201">
        <v>0</v>
      </c>
      <c r="Q201">
        <v>0</v>
      </c>
      <c r="R201">
        <v>2</v>
      </c>
      <c r="T201" t="s">
        <v>70</v>
      </c>
      <c r="U201" t="s">
        <v>42</v>
      </c>
      <c r="V201" t="s">
        <v>596</v>
      </c>
      <c r="W201" t="s">
        <v>597</v>
      </c>
      <c r="X201" t="s">
        <v>658</v>
      </c>
      <c r="Y201" t="s">
        <v>659</v>
      </c>
      <c r="Z201" t="s">
        <v>75</v>
      </c>
      <c r="AB201" t="s">
        <v>45</v>
      </c>
      <c r="AC201" s="7" t="s">
        <v>97</v>
      </c>
      <c r="AD201" s="4" t="s">
        <v>64</v>
      </c>
      <c r="AE201" t="s">
        <v>94</v>
      </c>
      <c r="AJ201">
        <v>40.786900000000003</v>
      </c>
      <c r="AK201">
        <v>-73.912199999999999</v>
      </c>
      <c r="AL201">
        <v>1117</v>
      </c>
    </row>
    <row r="202" spans="1:38" x14ac:dyDescent="0.25">
      <c r="A202" s="2" t="s">
        <v>873</v>
      </c>
      <c r="B202" s="15">
        <v>999999999</v>
      </c>
      <c r="C202" s="2" t="s">
        <v>62</v>
      </c>
      <c r="D202">
        <v>10803</v>
      </c>
      <c r="E202">
        <v>1</v>
      </c>
      <c r="G202">
        <v>2019</v>
      </c>
      <c r="H202" t="s">
        <v>39</v>
      </c>
      <c r="I202" s="2">
        <v>0</v>
      </c>
      <c r="J202">
        <v>12</v>
      </c>
      <c r="K202">
        <v>0</v>
      </c>
      <c r="M202">
        <v>0</v>
      </c>
      <c r="N202">
        <v>0</v>
      </c>
      <c r="O202">
        <v>0</v>
      </c>
      <c r="P202">
        <v>0</v>
      </c>
      <c r="Q202">
        <v>0</v>
      </c>
      <c r="R202">
        <v>0</v>
      </c>
      <c r="S202">
        <v>0</v>
      </c>
      <c r="T202">
        <v>0</v>
      </c>
      <c r="U202">
        <v>0</v>
      </c>
      <c r="V202">
        <v>0</v>
      </c>
      <c r="W202">
        <v>0</v>
      </c>
      <c r="X202">
        <v>0</v>
      </c>
      <c r="Y202">
        <v>0</v>
      </c>
      <c r="Z202">
        <v>0</v>
      </c>
      <c r="AA202">
        <v>0</v>
      </c>
      <c r="AB202">
        <v>0</v>
      </c>
      <c r="AC202" s="9" t="s">
        <v>63</v>
      </c>
      <c r="AD202" s="4" t="s">
        <v>64</v>
      </c>
      <c r="AE202" t="s">
        <v>65</v>
      </c>
      <c r="AG202" t="s">
        <v>66</v>
      </c>
      <c r="AJ202">
        <v>44.7258</v>
      </c>
      <c r="AK202">
        <v>-75.441699999999997</v>
      </c>
      <c r="AL202">
        <v>2734</v>
      </c>
    </row>
    <row r="203" spans="1:38" x14ac:dyDescent="0.25">
      <c r="A203" s="2" t="s">
        <v>873</v>
      </c>
      <c r="B203" s="15">
        <v>999999999</v>
      </c>
      <c r="C203" s="2" t="s">
        <v>62</v>
      </c>
      <c r="D203">
        <v>10803</v>
      </c>
      <c r="E203">
        <v>2</v>
      </c>
      <c r="G203">
        <v>2019</v>
      </c>
      <c r="H203" t="s">
        <v>39</v>
      </c>
      <c r="I203" s="2">
        <v>0</v>
      </c>
      <c r="J203">
        <v>12</v>
      </c>
      <c r="K203">
        <v>0</v>
      </c>
      <c r="M203">
        <v>0</v>
      </c>
      <c r="N203">
        <v>0</v>
      </c>
      <c r="O203">
        <v>0</v>
      </c>
      <c r="P203">
        <v>0</v>
      </c>
      <c r="Q203">
        <v>0</v>
      </c>
      <c r="R203">
        <v>0</v>
      </c>
      <c r="S203">
        <v>0</v>
      </c>
      <c r="T203">
        <v>0</v>
      </c>
      <c r="U203">
        <v>0</v>
      </c>
      <c r="V203">
        <v>0</v>
      </c>
      <c r="W203">
        <v>0</v>
      </c>
      <c r="X203">
        <v>0</v>
      </c>
      <c r="Y203">
        <v>0</v>
      </c>
      <c r="Z203">
        <v>0</v>
      </c>
      <c r="AA203">
        <v>0</v>
      </c>
      <c r="AB203">
        <v>0</v>
      </c>
      <c r="AC203" s="9" t="s">
        <v>63</v>
      </c>
      <c r="AD203" s="4" t="s">
        <v>64</v>
      </c>
      <c r="AE203" t="s">
        <v>65</v>
      </c>
      <c r="AG203" t="s">
        <v>66</v>
      </c>
      <c r="AJ203">
        <v>44.7258</v>
      </c>
      <c r="AK203">
        <v>-75.441699999999997</v>
      </c>
      <c r="AL203">
        <v>2734</v>
      </c>
    </row>
  </sheetData>
  <autoFilter ref="A1:AL203" xr:uid="{66CE7434-9EB7-4059-BC87-17C0EBEBF29A}">
    <sortState xmlns:xlrd2="http://schemas.microsoft.com/office/spreadsheetml/2017/richdata2" ref="A2:AL203">
      <sortCondition ref="B2:B203"/>
      <sortCondition ref="D2:D203"/>
    </sortState>
  </autoFilter>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906DE-FEB4-4CC8-A927-0DF20731FA01}">
  <dimension ref="A1:BJ203"/>
  <sheetViews>
    <sheetView topLeftCell="AB1" zoomScaleNormal="100" workbookViewId="0">
      <selection activeCell="G185" sqref="G185"/>
    </sheetView>
  </sheetViews>
  <sheetFormatPr defaultRowHeight="15.75" x14ac:dyDescent="0.25"/>
  <cols>
    <col min="1" max="7" width="13.85546875" style="20" customWidth="1"/>
    <col min="8" max="8" width="23" style="20" customWidth="1"/>
    <col min="9" max="9" width="7.140625" style="20" customWidth="1"/>
    <col min="10" max="10" width="9" style="20" bestFit="1" customWidth="1"/>
    <col min="11" max="11" width="29.140625" style="20" customWidth="1"/>
    <col min="12" max="12" width="24.28515625" customWidth="1"/>
    <col min="13" max="13" width="10" style="15" bestFit="1" customWidth="1"/>
    <col min="14" max="14" width="32.140625" customWidth="1"/>
    <col min="17" max="19" width="0" hidden="1" customWidth="1"/>
    <col min="20" max="20" width="18.42578125" customWidth="1"/>
    <col min="21" max="21" width="0" hidden="1" customWidth="1"/>
    <col min="23" max="23" width="18.7109375" hidden="1" customWidth="1"/>
    <col min="24" max="27" width="0" hidden="1" customWidth="1"/>
    <col min="28" max="28" width="19.140625" customWidth="1"/>
    <col min="29" max="29" width="0" hidden="1" customWidth="1"/>
    <col min="30" max="30" width="6" hidden="1" customWidth="1"/>
    <col min="31" max="31" width="6.7109375" hidden="1" customWidth="1"/>
    <col min="32" max="32" width="8.5703125" hidden="1" customWidth="1"/>
    <col min="33" max="33" width="4.42578125" hidden="1" customWidth="1"/>
    <col min="34" max="34" width="6.85546875" hidden="1" customWidth="1"/>
    <col min="35" max="35" width="6" hidden="1" customWidth="1"/>
    <col min="36" max="36" width="5.5703125" hidden="1" customWidth="1"/>
    <col min="37" max="37" width="3.7109375" hidden="1" customWidth="1"/>
    <col min="38" max="38" width="4.7109375" hidden="1" customWidth="1"/>
    <col min="39" max="39" width="5.28515625" hidden="1" customWidth="1"/>
    <col min="40" max="40" width="16.140625" customWidth="1"/>
    <col min="41" max="41" width="19.85546875" customWidth="1"/>
    <col min="43" max="48" width="0" hidden="1" customWidth="1"/>
    <col min="51" max="51" width="14.28515625" customWidth="1"/>
    <col min="52" max="52" width="17.28515625" customWidth="1"/>
    <col min="54" max="54" width="22.42578125" customWidth="1"/>
    <col min="55" max="55" width="18.7109375" customWidth="1"/>
    <col min="56" max="56" width="18.42578125" customWidth="1"/>
  </cols>
  <sheetData>
    <row r="1" spans="1:62" ht="63" x14ac:dyDescent="0.25">
      <c r="A1" s="17" t="s">
        <v>920</v>
      </c>
      <c r="B1" s="17" t="s">
        <v>921</v>
      </c>
      <c r="C1" s="17" t="s">
        <v>922</v>
      </c>
      <c r="D1" s="17" t="s">
        <v>923</v>
      </c>
      <c r="E1" s="17" t="s">
        <v>909</v>
      </c>
      <c r="F1" s="17" t="s">
        <v>908</v>
      </c>
      <c r="G1" s="17" t="s">
        <v>927</v>
      </c>
      <c r="H1" s="17" t="s">
        <v>911</v>
      </c>
      <c r="I1" s="17" t="s">
        <v>912</v>
      </c>
      <c r="J1" s="17" t="s">
        <v>721</v>
      </c>
      <c r="K1" s="17" t="s">
        <v>722</v>
      </c>
      <c r="L1" s="2" t="s">
        <v>722</v>
      </c>
      <c r="M1" s="2" t="s">
        <v>721</v>
      </c>
      <c r="N1" s="2" t="s">
        <v>0</v>
      </c>
      <c r="O1" s="2" t="s">
        <v>1</v>
      </c>
      <c r="P1" s="2" t="s">
        <v>2</v>
      </c>
      <c r="Q1" t="s">
        <v>3</v>
      </c>
      <c r="R1" t="s">
        <v>4</v>
      </c>
      <c r="S1" t="s">
        <v>5</v>
      </c>
      <c r="T1" s="2" t="s">
        <v>6</v>
      </c>
      <c r="U1" t="s">
        <v>7</v>
      </c>
      <c r="V1" s="2" t="s">
        <v>8</v>
      </c>
      <c r="W1" t="s">
        <v>9</v>
      </c>
      <c r="X1" t="s">
        <v>10</v>
      </c>
      <c r="Y1" t="s">
        <v>11</v>
      </c>
      <c r="Z1" t="s">
        <v>12</v>
      </c>
      <c r="AA1" t="s">
        <v>13</v>
      </c>
      <c r="AB1" s="2" t="s">
        <v>14</v>
      </c>
      <c r="AC1" t="s">
        <v>15</v>
      </c>
      <c r="AD1" t="s">
        <v>16</v>
      </c>
      <c r="AE1" t="s">
        <v>17</v>
      </c>
      <c r="AF1" t="s">
        <v>18</v>
      </c>
      <c r="AG1" t="s">
        <v>19</v>
      </c>
      <c r="AH1" t="s">
        <v>20</v>
      </c>
      <c r="AI1" t="s">
        <v>21</v>
      </c>
      <c r="AJ1" t="s">
        <v>22</v>
      </c>
      <c r="AK1" t="s">
        <v>23</v>
      </c>
      <c r="AL1" t="s">
        <v>24</v>
      </c>
      <c r="AM1" t="s">
        <v>25</v>
      </c>
      <c r="AN1" t="s">
        <v>910</v>
      </c>
      <c r="AO1" t="s">
        <v>928</v>
      </c>
      <c r="AP1" t="s">
        <v>28</v>
      </c>
      <c r="AQ1" t="s">
        <v>29</v>
      </c>
      <c r="AR1" t="s">
        <v>30</v>
      </c>
      <c r="AS1" t="s">
        <v>31</v>
      </c>
      <c r="AT1" t="s">
        <v>32</v>
      </c>
      <c r="AU1" t="s">
        <v>33</v>
      </c>
      <c r="AV1" t="s">
        <v>34</v>
      </c>
      <c r="AW1" s="2" t="s">
        <v>35</v>
      </c>
    </row>
    <row r="2" spans="1:62" x14ac:dyDescent="0.25">
      <c r="A2" s="21">
        <v>40</v>
      </c>
      <c r="B2" s="21">
        <v>40</v>
      </c>
      <c r="C2" s="20">
        <v>40.9</v>
      </c>
      <c r="D2" s="20">
        <v>46.2</v>
      </c>
      <c r="E2" s="20">
        <v>109.8</v>
      </c>
      <c r="F2" s="21">
        <v>47.3</v>
      </c>
      <c r="G2" s="8" t="s">
        <v>904</v>
      </c>
      <c r="H2" s="9" t="s">
        <v>900</v>
      </c>
      <c r="I2" s="18" t="s">
        <v>132</v>
      </c>
      <c r="J2" s="18">
        <v>1659</v>
      </c>
      <c r="K2" s="18" t="s">
        <v>775</v>
      </c>
      <c r="L2" t="s">
        <v>775</v>
      </c>
      <c r="M2" s="15">
        <v>1659</v>
      </c>
      <c r="N2" t="s">
        <v>310</v>
      </c>
      <c r="O2">
        <v>2682</v>
      </c>
      <c r="P2">
        <v>20</v>
      </c>
      <c r="R2">
        <v>2019</v>
      </c>
      <c r="S2" t="s">
        <v>39</v>
      </c>
      <c r="T2">
        <v>3711.75</v>
      </c>
      <c r="U2">
        <v>12</v>
      </c>
      <c r="V2">
        <v>130991.75</v>
      </c>
      <c r="X2">
        <v>0.437</v>
      </c>
      <c r="Y2">
        <v>0.13150000000000001</v>
      </c>
      <c r="Z2">
        <v>95.254000000000005</v>
      </c>
      <c r="AA2">
        <v>86502.2</v>
      </c>
      <c r="AB2">
        <v>1455550.5249999999</v>
      </c>
      <c r="AC2">
        <v>2</v>
      </c>
      <c r="AD2" t="s">
        <v>40</v>
      </c>
      <c r="AE2" t="s">
        <v>311</v>
      </c>
      <c r="AF2" t="s">
        <v>42</v>
      </c>
      <c r="AG2" t="s">
        <v>312</v>
      </c>
      <c r="AH2" t="s">
        <v>312</v>
      </c>
      <c r="AI2" t="s">
        <v>313</v>
      </c>
      <c r="AJ2" t="s">
        <v>314</v>
      </c>
      <c r="AK2" t="s">
        <v>75</v>
      </c>
      <c r="AM2" t="s">
        <v>45</v>
      </c>
      <c r="AN2" s="9" t="s">
        <v>63</v>
      </c>
      <c r="AO2" s="4" t="s">
        <v>64</v>
      </c>
      <c r="AR2" t="s">
        <v>315</v>
      </c>
      <c r="AU2">
        <v>42.091700000000003</v>
      </c>
      <c r="AV2">
        <v>-79.241699999999994</v>
      </c>
      <c r="AW2">
        <v>254</v>
      </c>
    </row>
    <row r="3" spans="1:62" x14ac:dyDescent="0.25">
      <c r="A3" s="21">
        <v>357.7</v>
      </c>
      <c r="B3" s="21">
        <v>357.7</v>
      </c>
      <c r="C3" s="20">
        <v>335.4</v>
      </c>
      <c r="D3" s="20">
        <v>341.8</v>
      </c>
      <c r="E3" s="20">
        <v>454.4</v>
      </c>
      <c r="F3" s="21">
        <v>376.2</v>
      </c>
      <c r="G3" s="8" t="s">
        <v>904</v>
      </c>
      <c r="H3" s="7" t="s">
        <v>901</v>
      </c>
      <c r="I3" s="18" t="s">
        <v>913</v>
      </c>
      <c r="J3" s="18">
        <v>23512</v>
      </c>
      <c r="K3" s="18" t="s">
        <v>878</v>
      </c>
      <c r="L3" t="s">
        <v>727</v>
      </c>
      <c r="M3" s="15">
        <v>23512</v>
      </c>
      <c r="N3" t="s">
        <v>612</v>
      </c>
      <c r="O3">
        <v>2490</v>
      </c>
      <c r="P3">
        <v>20</v>
      </c>
      <c r="Q3" t="s">
        <v>613</v>
      </c>
      <c r="R3">
        <v>2019</v>
      </c>
      <c r="S3" t="s">
        <v>39</v>
      </c>
      <c r="T3">
        <v>6501.17</v>
      </c>
      <c r="U3">
        <v>12</v>
      </c>
      <c r="V3">
        <v>756429.21</v>
      </c>
      <c r="X3">
        <v>2.4470000000000001</v>
      </c>
      <c r="Y3">
        <v>5.0299999999999997E-2</v>
      </c>
      <c r="Z3">
        <v>230.48099999999999</v>
      </c>
      <c r="AA3">
        <v>484652.95400000003</v>
      </c>
      <c r="AB3">
        <v>8155041.5420000004</v>
      </c>
      <c r="AC3">
        <v>2</v>
      </c>
      <c r="AD3" t="s">
        <v>40</v>
      </c>
      <c r="AE3" t="s">
        <v>571</v>
      </c>
      <c r="AF3" t="s">
        <v>42</v>
      </c>
      <c r="AG3" t="s">
        <v>614</v>
      </c>
      <c r="AH3" t="s">
        <v>615</v>
      </c>
      <c r="AI3" t="s">
        <v>616</v>
      </c>
      <c r="AJ3" t="s">
        <v>617</v>
      </c>
      <c r="AK3" t="s">
        <v>75</v>
      </c>
      <c r="AM3" t="s">
        <v>45</v>
      </c>
      <c r="AN3" s="6" t="s">
        <v>80</v>
      </c>
      <c r="AO3" s="4" t="s">
        <v>64</v>
      </c>
      <c r="AU3">
        <v>40.591500000000003</v>
      </c>
      <c r="AV3">
        <v>-74.202699999999993</v>
      </c>
      <c r="AW3">
        <v>3984</v>
      </c>
      <c r="AY3" t="s">
        <v>53</v>
      </c>
      <c r="AZ3" t="s">
        <v>27</v>
      </c>
      <c r="BA3" t="s">
        <v>54</v>
      </c>
      <c r="BB3" t="s">
        <v>55</v>
      </c>
      <c r="BC3" t="s">
        <v>56</v>
      </c>
      <c r="BD3" t="s">
        <v>57</v>
      </c>
      <c r="BE3" t="s">
        <v>58</v>
      </c>
      <c r="BJ3" t="s">
        <v>719</v>
      </c>
    </row>
    <row r="4" spans="1:62" x14ac:dyDescent="0.25">
      <c r="A4" s="21">
        <v>518</v>
      </c>
      <c r="B4" s="21">
        <v>518</v>
      </c>
      <c r="C4" s="20">
        <v>519.4</v>
      </c>
      <c r="D4" s="20">
        <v>522.9</v>
      </c>
      <c r="E4" s="20">
        <v>534.29999999999995</v>
      </c>
      <c r="F4" s="21">
        <v>535.5</v>
      </c>
      <c r="G4" s="8" t="s">
        <v>904</v>
      </c>
      <c r="H4" s="7" t="s">
        <v>901</v>
      </c>
      <c r="I4" s="18" t="s">
        <v>913</v>
      </c>
      <c r="J4" s="18">
        <v>23513</v>
      </c>
      <c r="K4" s="18" t="s">
        <v>879</v>
      </c>
      <c r="L4" t="s">
        <v>728</v>
      </c>
      <c r="M4" s="15">
        <v>23513</v>
      </c>
      <c r="N4" t="s">
        <v>612</v>
      </c>
      <c r="O4">
        <v>2490</v>
      </c>
      <c r="P4">
        <v>30</v>
      </c>
      <c r="Q4" t="s">
        <v>613</v>
      </c>
      <c r="R4">
        <v>2019</v>
      </c>
      <c r="S4" t="s">
        <v>39</v>
      </c>
      <c r="T4">
        <v>1274.04</v>
      </c>
      <c r="U4">
        <v>12</v>
      </c>
      <c r="V4">
        <v>201520.82</v>
      </c>
      <c r="X4">
        <v>0.66500000000000004</v>
      </c>
      <c r="Y4">
        <v>5.9900000000000002E-2</v>
      </c>
      <c r="Z4">
        <v>75.649000000000001</v>
      </c>
      <c r="AA4">
        <v>131661.905</v>
      </c>
      <c r="AB4">
        <v>2215484.0950000002</v>
      </c>
      <c r="AC4">
        <v>2</v>
      </c>
      <c r="AD4" t="s">
        <v>40</v>
      </c>
      <c r="AE4" t="s">
        <v>571</v>
      </c>
      <c r="AF4" t="s">
        <v>42</v>
      </c>
      <c r="AG4" t="s">
        <v>614</v>
      </c>
      <c r="AH4" t="s">
        <v>615</v>
      </c>
      <c r="AI4" t="s">
        <v>700</v>
      </c>
      <c r="AJ4" t="s">
        <v>701</v>
      </c>
      <c r="AK4" t="s">
        <v>75</v>
      </c>
      <c r="AM4" t="s">
        <v>45</v>
      </c>
      <c r="AN4" s="7" t="s">
        <v>97</v>
      </c>
      <c r="AO4" s="4" t="s">
        <v>64</v>
      </c>
      <c r="AU4">
        <v>40.591500000000003</v>
      </c>
      <c r="AV4">
        <v>-74.202699999999993</v>
      </c>
      <c r="AW4">
        <v>3800</v>
      </c>
      <c r="AY4" s="3" t="s">
        <v>46</v>
      </c>
      <c r="AZ4" s="8" t="s">
        <v>47</v>
      </c>
      <c r="BA4">
        <f>COUNTIFS($AN$2:$AN$203,AY4,$AO$2:$AO$203,AZ4)</f>
        <v>3</v>
      </c>
      <c r="BB4">
        <f>AVERAGEIFS($T$2:$T$203,$AN$2:$AN$203,$AY4,$AO$2:$AO$203,$AZ4)</f>
        <v>8024.68</v>
      </c>
      <c r="BC4">
        <f>AVERAGEIFS($V$2:$V$203,$AN$2:$AN$203,$AY4,$AO$2:$AO$203,$AZ4)</f>
        <v>0</v>
      </c>
      <c r="BD4">
        <f>AVERAGEIFS($AB$2:$AB$203,$AN$2:$AN$203,$AY4,$AO$2:$AO$203,$AZ4)</f>
        <v>1707474.4396666668</v>
      </c>
      <c r="BE4">
        <f>AVERAGEIFS($AW$2:$AW$203,$AN$2:$AN$203,$AY4,$AO$2:$AO$203,$AZ4)</f>
        <v>288</v>
      </c>
      <c r="BJ4" t="s">
        <v>720</v>
      </c>
    </row>
    <row r="5" spans="1:62" x14ac:dyDescent="0.25">
      <c r="A5" s="21">
        <v>62.9</v>
      </c>
      <c r="B5" s="21">
        <v>82.2</v>
      </c>
      <c r="C5" s="20">
        <v>61.4</v>
      </c>
      <c r="D5" s="20">
        <v>63.4</v>
      </c>
      <c r="E5" s="20">
        <v>35.700000000000003</v>
      </c>
      <c r="F5" s="21">
        <v>67</v>
      </c>
      <c r="G5" s="8" t="s">
        <v>904</v>
      </c>
      <c r="H5" s="3" t="s">
        <v>902</v>
      </c>
      <c r="I5" s="18" t="s">
        <v>139</v>
      </c>
      <c r="J5" s="18">
        <v>23514</v>
      </c>
      <c r="K5" s="18" t="s">
        <v>809</v>
      </c>
      <c r="L5" t="s">
        <v>809</v>
      </c>
      <c r="M5" s="15">
        <v>23514</v>
      </c>
      <c r="N5" t="s">
        <v>269</v>
      </c>
      <c r="O5">
        <v>10619</v>
      </c>
      <c r="P5">
        <v>1</v>
      </c>
      <c r="R5">
        <v>2019</v>
      </c>
      <c r="S5" t="s">
        <v>39</v>
      </c>
      <c r="T5">
        <v>386.8</v>
      </c>
      <c r="U5">
        <v>12</v>
      </c>
      <c r="V5">
        <v>17538.830000000002</v>
      </c>
      <c r="X5">
        <v>4.2999999999999997E-2</v>
      </c>
      <c r="Y5">
        <v>3.7699999999999997E-2</v>
      </c>
      <c r="Z5">
        <v>2.2200000000000002</v>
      </c>
      <c r="AA5">
        <v>8459.9969999999994</v>
      </c>
      <c r="AB5">
        <v>142364.47099999999</v>
      </c>
      <c r="AC5">
        <v>2</v>
      </c>
      <c r="AD5" t="s">
        <v>40</v>
      </c>
      <c r="AE5" t="s">
        <v>270</v>
      </c>
      <c r="AF5" t="s">
        <v>42</v>
      </c>
      <c r="AG5" t="s">
        <v>271</v>
      </c>
      <c r="AH5" t="s">
        <v>271</v>
      </c>
      <c r="AI5" t="s">
        <v>272</v>
      </c>
      <c r="AJ5" t="s">
        <v>273</v>
      </c>
      <c r="AK5" t="s">
        <v>75</v>
      </c>
      <c r="AM5" t="s">
        <v>45</v>
      </c>
      <c r="AN5" s="9" t="s">
        <v>63</v>
      </c>
      <c r="AO5" s="4" t="s">
        <v>64</v>
      </c>
      <c r="AR5" t="s">
        <v>66</v>
      </c>
      <c r="AU5">
        <v>42.508299999999998</v>
      </c>
      <c r="AV5">
        <v>-78.066100000000006</v>
      </c>
      <c r="AW5">
        <v>718</v>
      </c>
      <c r="AY5" s="4" t="s">
        <v>63</v>
      </c>
      <c r="AZ5" s="4" t="s">
        <v>64</v>
      </c>
      <c r="BA5">
        <f t="shared" ref="BA5:BA13" si="0">COUNTIFS($AN$2:$AN$203,AY5,$AO$2:$AO$203,AZ5)</f>
        <v>62</v>
      </c>
      <c r="BB5">
        <f t="shared" ref="BB5:BB13" si="1">AVERAGEIFS($T$2:$T$203,$AN$2:$AN$203,AY5,$AO$2:$AO$203,AZ5)</f>
        <v>3562.6748387096773</v>
      </c>
      <c r="BC5">
        <f t="shared" ref="BC5:BC13" si="2">AVERAGEIFS($V$2:$V$203,$AN$2:$AN$203,$AY5,$AO$2:$AO$203,$AZ5)</f>
        <v>601783.47806451609</v>
      </c>
      <c r="BD5">
        <f t="shared" ref="BD5:BD13" si="3">AVERAGEIFS($AB$2:$AB$203,$AN$2:$AN$203,$AY5,$AO$2:$AO$203,$AZ5)</f>
        <v>4789915.6365967728</v>
      </c>
      <c r="BE5">
        <f t="shared" ref="BE5:BE13" si="4">AVERAGEIFS($AW$2:$AW$203,$AN$2:$AN$203,$AY5,$AO$2:$AO$203,$AZ5)</f>
        <v>1533.2548387096774</v>
      </c>
    </row>
    <row r="6" spans="1:62" x14ac:dyDescent="0.25">
      <c r="A6" s="26">
        <v>266.89999999999998</v>
      </c>
      <c r="B6" s="26">
        <v>348.6</v>
      </c>
      <c r="C6" s="27">
        <v>266.8</v>
      </c>
      <c r="D6" s="27">
        <v>311.3</v>
      </c>
      <c r="E6" s="27">
        <v>1964.7</v>
      </c>
      <c r="F6" s="26">
        <v>322</v>
      </c>
      <c r="G6" s="28" t="s">
        <v>904</v>
      </c>
      <c r="H6" s="29" t="s">
        <v>902</v>
      </c>
      <c r="I6" s="30" t="s">
        <v>913</v>
      </c>
      <c r="J6" s="30">
        <v>23515</v>
      </c>
      <c r="K6" s="30" t="s">
        <v>831</v>
      </c>
      <c r="L6" s="14" t="s">
        <v>831</v>
      </c>
      <c r="M6" s="14">
        <v>23515</v>
      </c>
      <c r="N6" s="14" t="s">
        <v>117</v>
      </c>
      <c r="O6" s="14">
        <v>54914</v>
      </c>
      <c r="P6" s="14">
        <v>1</v>
      </c>
      <c r="R6">
        <v>2019</v>
      </c>
      <c r="S6" t="s">
        <v>39</v>
      </c>
      <c r="T6">
        <v>8004.59</v>
      </c>
      <c r="U6">
        <v>12</v>
      </c>
      <c r="V6">
        <v>802921.1</v>
      </c>
      <c r="X6">
        <v>2.78</v>
      </c>
      <c r="Y6">
        <v>7.1000000000000004E-3</v>
      </c>
      <c r="Z6">
        <v>32.229999999999997</v>
      </c>
      <c r="AA6">
        <v>551989.52500000002</v>
      </c>
      <c r="AB6">
        <v>9240785.8880000003</v>
      </c>
      <c r="AC6">
        <v>2</v>
      </c>
      <c r="AD6" t="s">
        <v>40</v>
      </c>
      <c r="AE6" t="s">
        <v>118</v>
      </c>
      <c r="AF6" t="s">
        <v>102</v>
      </c>
      <c r="AG6" t="s">
        <v>117</v>
      </c>
      <c r="AH6" t="s">
        <v>119</v>
      </c>
      <c r="AI6" t="s">
        <v>120</v>
      </c>
      <c r="AJ6" t="s">
        <v>121</v>
      </c>
      <c r="AK6" t="s">
        <v>75</v>
      </c>
      <c r="AM6" t="s">
        <v>45</v>
      </c>
      <c r="AN6" s="9" t="s">
        <v>63</v>
      </c>
      <c r="AO6" s="4" t="s">
        <v>64</v>
      </c>
      <c r="AP6" t="s">
        <v>65</v>
      </c>
      <c r="AR6" t="s">
        <v>76</v>
      </c>
      <c r="AU6">
        <v>40.699399999999997</v>
      </c>
      <c r="AV6">
        <v>-73.975800000000007</v>
      </c>
      <c r="AW6">
        <v>670</v>
      </c>
      <c r="AY6" s="10" t="s">
        <v>67</v>
      </c>
      <c r="AZ6" s="10" t="s">
        <v>65</v>
      </c>
      <c r="BA6">
        <f t="shared" si="0"/>
        <v>31</v>
      </c>
      <c r="BB6">
        <f t="shared" si="1"/>
        <v>89.642903225806464</v>
      </c>
      <c r="BC6">
        <f t="shared" si="2"/>
        <v>2621.6629032258065</v>
      </c>
      <c r="BD6">
        <f t="shared" si="3"/>
        <v>32661.338516129028</v>
      </c>
      <c r="BE6">
        <f t="shared" si="4"/>
        <v>535.9677419354839</v>
      </c>
    </row>
    <row r="7" spans="1:62" x14ac:dyDescent="0.25">
      <c r="A7" s="26">
        <v>266.89999999999998</v>
      </c>
      <c r="B7" s="26">
        <v>348.6</v>
      </c>
      <c r="C7" s="27">
        <v>266.8</v>
      </c>
      <c r="D7" s="27">
        <v>311.3</v>
      </c>
      <c r="E7" s="27">
        <v>1964.7</v>
      </c>
      <c r="F7" s="26">
        <v>322</v>
      </c>
      <c r="G7" s="28" t="s">
        <v>904</v>
      </c>
      <c r="H7" s="29" t="s">
        <v>902</v>
      </c>
      <c r="I7" s="30" t="s">
        <v>913</v>
      </c>
      <c r="J7" s="30">
        <v>23515</v>
      </c>
      <c r="K7" s="30" t="s">
        <v>831</v>
      </c>
      <c r="L7" s="14" t="s">
        <v>831</v>
      </c>
      <c r="M7" s="14">
        <v>23515</v>
      </c>
      <c r="N7" s="14" t="s">
        <v>117</v>
      </c>
      <c r="O7" s="14">
        <v>54914</v>
      </c>
      <c r="P7" s="14">
        <v>2</v>
      </c>
      <c r="R7">
        <v>2019</v>
      </c>
      <c r="S7" t="s">
        <v>39</v>
      </c>
      <c r="T7">
        <v>7657.7</v>
      </c>
      <c r="U7">
        <v>12</v>
      </c>
      <c r="V7">
        <v>790177.24</v>
      </c>
      <c r="X7">
        <v>2.6909999999999998</v>
      </c>
      <c r="Y7">
        <v>7.0000000000000001E-3</v>
      </c>
      <c r="Z7">
        <v>30.495000000000001</v>
      </c>
      <c r="AA7">
        <v>533645.59</v>
      </c>
      <c r="AB7">
        <v>8956621.8249999993</v>
      </c>
      <c r="AC7">
        <v>2</v>
      </c>
      <c r="AD7" t="s">
        <v>40</v>
      </c>
      <c r="AE7" t="s">
        <v>118</v>
      </c>
      <c r="AF7" t="s">
        <v>102</v>
      </c>
      <c r="AG7" t="s">
        <v>117</v>
      </c>
      <c r="AH7" t="s">
        <v>119</v>
      </c>
      <c r="AI7" t="s">
        <v>122</v>
      </c>
      <c r="AJ7" t="s">
        <v>123</v>
      </c>
      <c r="AK7" t="s">
        <v>75</v>
      </c>
      <c r="AM7" t="s">
        <v>45</v>
      </c>
      <c r="AN7" s="9" t="s">
        <v>63</v>
      </c>
      <c r="AO7" s="4" t="s">
        <v>64</v>
      </c>
      <c r="AP7" t="s">
        <v>65</v>
      </c>
      <c r="AR7" t="s">
        <v>76</v>
      </c>
      <c r="AU7">
        <v>40.699399999999997</v>
      </c>
      <c r="AV7">
        <v>-73.975800000000007</v>
      </c>
      <c r="AW7">
        <v>1531</v>
      </c>
      <c r="AY7" s="10" t="s">
        <v>67</v>
      </c>
      <c r="AZ7" s="4" t="s">
        <v>64</v>
      </c>
      <c r="BA7">
        <f t="shared" si="0"/>
        <v>64</v>
      </c>
      <c r="BB7">
        <f t="shared" si="1"/>
        <v>497.45312500000006</v>
      </c>
      <c r="BC7">
        <f t="shared" si="2"/>
        <v>17742.07859375</v>
      </c>
      <c r="BD7">
        <f t="shared" si="3"/>
        <v>191137.53784375</v>
      </c>
      <c r="BE7">
        <f t="shared" si="4"/>
        <v>387.32343750000001</v>
      </c>
    </row>
    <row r="8" spans="1:62" x14ac:dyDescent="0.25">
      <c r="A8" s="26">
        <v>369.9</v>
      </c>
      <c r="B8" s="26">
        <v>369.9</v>
      </c>
      <c r="C8" s="27">
        <v>370.2</v>
      </c>
      <c r="D8" s="27">
        <v>373.2</v>
      </c>
      <c r="E8" s="27">
        <v>307.3</v>
      </c>
      <c r="F8" s="26">
        <v>376</v>
      </c>
      <c r="G8" s="31" t="s">
        <v>905</v>
      </c>
      <c r="H8" s="32" t="s">
        <v>901</v>
      </c>
      <c r="I8" s="30" t="s">
        <v>913</v>
      </c>
      <c r="J8" s="30">
        <v>23516</v>
      </c>
      <c r="K8" s="30" t="s">
        <v>803</v>
      </c>
      <c r="L8" s="14" t="s">
        <v>803</v>
      </c>
      <c r="M8" s="14">
        <v>23516</v>
      </c>
      <c r="N8" s="14" t="s">
        <v>593</v>
      </c>
      <c r="O8" s="14">
        <v>8906</v>
      </c>
      <c r="P8" s="14" t="s">
        <v>594</v>
      </c>
      <c r="Q8" t="s">
        <v>595</v>
      </c>
      <c r="R8">
        <v>2019</v>
      </c>
      <c r="S8" t="s">
        <v>39</v>
      </c>
      <c r="T8">
        <v>4251.43</v>
      </c>
      <c r="U8">
        <v>12</v>
      </c>
      <c r="V8">
        <v>436522.97</v>
      </c>
      <c r="X8">
        <v>5.694</v>
      </c>
      <c r="Y8">
        <v>4.2099999999999999E-2</v>
      </c>
      <c r="Z8">
        <v>57.95</v>
      </c>
      <c r="AA8">
        <v>152785.45300000001</v>
      </c>
      <c r="AB8">
        <v>2559387.0210000002</v>
      </c>
      <c r="AC8">
        <v>2</v>
      </c>
      <c r="AE8" t="s">
        <v>70</v>
      </c>
      <c r="AF8" t="s">
        <v>42</v>
      </c>
      <c r="AG8" t="s">
        <v>596</v>
      </c>
      <c r="AH8" t="s">
        <v>597</v>
      </c>
      <c r="AI8" t="s">
        <v>598</v>
      </c>
      <c r="AJ8" t="s">
        <v>599</v>
      </c>
      <c r="AK8" t="s">
        <v>75</v>
      </c>
      <c r="AM8" t="s">
        <v>45</v>
      </c>
      <c r="AN8" s="6" t="s">
        <v>80</v>
      </c>
      <c r="AO8" s="4" t="s">
        <v>64</v>
      </c>
      <c r="AP8" t="s">
        <v>94</v>
      </c>
      <c r="AU8">
        <v>40.786900000000003</v>
      </c>
      <c r="AV8">
        <v>-73.912199999999999</v>
      </c>
      <c r="AW8">
        <v>1930</v>
      </c>
      <c r="AY8" s="6" t="s">
        <v>80</v>
      </c>
      <c r="AZ8" s="11" t="s">
        <v>81</v>
      </c>
      <c r="BA8">
        <f t="shared" si="0"/>
        <v>1</v>
      </c>
      <c r="BB8">
        <f t="shared" si="1"/>
        <v>1137.25</v>
      </c>
      <c r="BC8">
        <f t="shared" si="2"/>
        <v>376367.67</v>
      </c>
      <c r="BD8">
        <f t="shared" si="3"/>
        <v>3548075.1349999998</v>
      </c>
      <c r="BE8">
        <f t="shared" si="4"/>
        <v>6280</v>
      </c>
    </row>
    <row r="9" spans="1:62" x14ac:dyDescent="0.25">
      <c r="A9" s="26">
        <v>369.9</v>
      </c>
      <c r="B9" s="26">
        <v>369.9</v>
      </c>
      <c r="C9" s="27">
        <v>370.2</v>
      </c>
      <c r="D9" s="27">
        <v>373.2</v>
      </c>
      <c r="E9" s="27">
        <v>307.3</v>
      </c>
      <c r="F9" s="26">
        <v>376</v>
      </c>
      <c r="G9" s="31" t="s">
        <v>905</v>
      </c>
      <c r="H9" s="32" t="s">
        <v>901</v>
      </c>
      <c r="I9" s="30" t="s">
        <v>913</v>
      </c>
      <c r="J9" s="30">
        <v>23516</v>
      </c>
      <c r="K9" s="30" t="s">
        <v>803</v>
      </c>
      <c r="L9" s="14" t="s">
        <v>803</v>
      </c>
      <c r="M9" s="14">
        <v>23516</v>
      </c>
      <c r="N9" s="14" t="s">
        <v>593</v>
      </c>
      <c r="O9" s="14">
        <v>8906</v>
      </c>
      <c r="P9" s="14" t="s">
        <v>600</v>
      </c>
      <c r="Q9" t="s">
        <v>595</v>
      </c>
      <c r="R9">
        <v>2019</v>
      </c>
      <c r="S9" t="s">
        <v>39</v>
      </c>
      <c r="T9">
        <v>4252.37</v>
      </c>
      <c r="U9">
        <v>12</v>
      </c>
      <c r="V9">
        <v>436527.55</v>
      </c>
      <c r="X9">
        <v>5.3090000000000002</v>
      </c>
      <c r="Y9">
        <v>4.7500000000000001E-2</v>
      </c>
      <c r="Z9">
        <v>59.984000000000002</v>
      </c>
      <c r="AA9">
        <v>145494.25</v>
      </c>
      <c r="AB9">
        <v>2437511.0099999998</v>
      </c>
      <c r="AC9">
        <v>2</v>
      </c>
      <c r="AE9" t="s">
        <v>70</v>
      </c>
      <c r="AF9" t="s">
        <v>42</v>
      </c>
      <c r="AG9" t="s">
        <v>596</v>
      </c>
      <c r="AH9" t="s">
        <v>597</v>
      </c>
      <c r="AI9" t="s">
        <v>601</v>
      </c>
      <c r="AJ9" t="s">
        <v>602</v>
      </c>
      <c r="AK9" t="s">
        <v>75</v>
      </c>
      <c r="AM9" t="s">
        <v>45</v>
      </c>
      <c r="AN9" s="6" t="s">
        <v>80</v>
      </c>
      <c r="AO9" s="4" t="s">
        <v>64</v>
      </c>
      <c r="AP9" t="s">
        <v>94</v>
      </c>
      <c r="AU9">
        <v>40.786900000000003</v>
      </c>
      <c r="AV9">
        <v>-73.912199999999999</v>
      </c>
      <c r="AW9">
        <v>1982</v>
      </c>
      <c r="AY9" s="6" t="s">
        <v>80</v>
      </c>
      <c r="AZ9" s="4" t="s">
        <v>64</v>
      </c>
      <c r="BA9">
        <f t="shared" si="0"/>
        <v>9</v>
      </c>
      <c r="BB9">
        <f t="shared" si="1"/>
        <v>3153.0188888888888</v>
      </c>
      <c r="BC9">
        <f t="shared" si="2"/>
        <v>199018.49555555556</v>
      </c>
      <c r="BD9">
        <f t="shared" si="3"/>
        <v>2877761.2239999999</v>
      </c>
      <c r="BE9">
        <f t="shared" si="4"/>
        <v>2930.7777777777778</v>
      </c>
    </row>
    <row r="10" spans="1:62" x14ac:dyDescent="0.25">
      <c r="A10" s="26">
        <v>376.3</v>
      </c>
      <c r="B10" s="26">
        <v>376.3</v>
      </c>
      <c r="C10" s="27">
        <v>376.9</v>
      </c>
      <c r="D10" s="27">
        <v>384.2</v>
      </c>
      <c r="E10" s="27">
        <v>757.8</v>
      </c>
      <c r="F10" s="26">
        <v>387</v>
      </c>
      <c r="G10" s="31" t="s">
        <v>905</v>
      </c>
      <c r="H10" s="32" t="s">
        <v>901</v>
      </c>
      <c r="I10" s="30" t="s">
        <v>913</v>
      </c>
      <c r="J10" s="30">
        <v>23518</v>
      </c>
      <c r="K10" s="30" t="s">
        <v>804</v>
      </c>
      <c r="L10" s="14" t="s">
        <v>804</v>
      </c>
      <c r="M10" s="14">
        <v>23518</v>
      </c>
      <c r="N10" s="14" t="s">
        <v>593</v>
      </c>
      <c r="O10" s="14">
        <v>8906</v>
      </c>
      <c r="P10" s="14" t="s">
        <v>660</v>
      </c>
      <c r="Q10" t="s">
        <v>661</v>
      </c>
      <c r="R10">
        <v>2019</v>
      </c>
      <c r="S10" t="s">
        <v>39</v>
      </c>
      <c r="T10">
        <v>2524.41</v>
      </c>
      <c r="U10">
        <v>12</v>
      </c>
      <c r="V10">
        <v>280497.84000000003</v>
      </c>
      <c r="X10">
        <v>6.0449999999999999</v>
      </c>
      <c r="Y10">
        <v>4.4999999999999998E-2</v>
      </c>
      <c r="Z10">
        <v>38.847999999999999</v>
      </c>
      <c r="AA10">
        <v>94987.71</v>
      </c>
      <c r="AB10">
        <v>1585521.723</v>
      </c>
      <c r="AC10">
        <v>2</v>
      </c>
      <c r="AE10" t="s">
        <v>70</v>
      </c>
      <c r="AF10" t="s">
        <v>42</v>
      </c>
      <c r="AG10" t="s">
        <v>596</v>
      </c>
      <c r="AH10" t="s">
        <v>597</v>
      </c>
      <c r="AI10" t="s">
        <v>662</v>
      </c>
      <c r="AJ10" t="s">
        <v>663</v>
      </c>
      <c r="AK10" t="s">
        <v>75</v>
      </c>
      <c r="AM10" t="s">
        <v>45</v>
      </c>
      <c r="AN10" s="7" t="s">
        <v>97</v>
      </c>
      <c r="AO10" s="4" t="s">
        <v>64</v>
      </c>
      <c r="AP10" t="s">
        <v>94</v>
      </c>
      <c r="AU10">
        <v>40.786900000000003</v>
      </c>
      <c r="AV10">
        <v>-73.912199999999999</v>
      </c>
      <c r="AW10">
        <v>7000</v>
      </c>
      <c r="AY10" s="6" t="s">
        <v>80</v>
      </c>
      <c r="AZ10" s="12" t="s">
        <v>94</v>
      </c>
      <c r="BA10">
        <f t="shared" si="0"/>
        <v>2</v>
      </c>
      <c r="BB10">
        <f t="shared" si="1"/>
        <v>167.69</v>
      </c>
      <c r="BC10">
        <f t="shared" si="2"/>
        <v>19496.61</v>
      </c>
      <c r="BD10">
        <f t="shared" si="3"/>
        <v>232607.95200000002</v>
      </c>
      <c r="BE10">
        <f t="shared" si="4"/>
        <v>9456.5</v>
      </c>
    </row>
    <row r="11" spans="1:62" x14ac:dyDescent="0.25">
      <c r="A11" s="26">
        <v>376.3</v>
      </c>
      <c r="B11" s="26">
        <v>376.3</v>
      </c>
      <c r="C11" s="27">
        <v>376.9</v>
      </c>
      <c r="D11" s="27">
        <v>384.2</v>
      </c>
      <c r="E11" s="27">
        <v>757.8</v>
      </c>
      <c r="F11" s="26">
        <v>387</v>
      </c>
      <c r="G11" s="31" t="s">
        <v>905</v>
      </c>
      <c r="H11" s="32" t="s">
        <v>901</v>
      </c>
      <c r="I11" s="30" t="s">
        <v>913</v>
      </c>
      <c r="J11" s="30">
        <v>23518</v>
      </c>
      <c r="K11" s="30" t="s">
        <v>804</v>
      </c>
      <c r="L11" s="14" t="s">
        <v>804</v>
      </c>
      <c r="M11" s="14">
        <v>23518</v>
      </c>
      <c r="N11" s="14" t="s">
        <v>593</v>
      </c>
      <c r="O11" s="14">
        <v>8906</v>
      </c>
      <c r="P11" s="14" t="s">
        <v>664</v>
      </c>
      <c r="Q11" t="s">
        <v>661</v>
      </c>
      <c r="R11">
        <v>2019</v>
      </c>
      <c r="S11" t="s">
        <v>39</v>
      </c>
      <c r="T11">
        <v>2524.36</v>
      </c>
      <c r="U11">
        <v>12</v>
      </c>
      <c r="V11">
        <v>280497.78999999998</v>
      </c>
      <c r="X11">
        <v>5.9779999999999998</v>
      </c>
      <c r="Y11">
        <v>4.6800000000000001E-2</v>
      </c>
      <c r="Z11">
        <v>39.027000000000001</v>
      </c>
      <c r="AA11">
        <v>93101.432000000001</v>
      </c>
      <c r="AB11">
        <v>1553918.9080000001</v>
      </c>
      <c r="AC11">
        <v>2</v>
      </c>
      <c r="AE11" t="s">
        <v>70</v>
      </c>
      <c r="AF11" t="s">
        <v>42</v>
      </c>
      <c r="AG11" t="s">
        <v>596</v>
      </c>
      <c r="AH11" t="s">
        <v>597</v>
      </c>
      <c r="AI11" t="s">
        <v>665</v>
      </c>
      <c r="AJ11" t="s">
        <v>666</v>
      </c>
      <c r="AK11" t="s">
        <v>75</v>
      </c>
      <c r="AM11" t="s">
        <v>45</v>
      </c>
      <c r="AN11" s="7" t="s">
        <v>97</v>
      </c>
      <c r="AO11" s="4" t="s">
        <v>64</v>
      </c>
      <c r="AP11" t="s">
        <v>94</v>
      </c>
      <c r="AU11">
        <v>40.786900000000003</v>
      </c>
      <c r="AV11">
        <v>-73.912199999999999</v>
      </c>
      <c r="AW11">
        <v>1654</v>
      </c>
      <c r="AY11" s="7" t="s">
        <v>97</v>
      </c>
      <c r="AZ11" s="11" t="s">
        <v>81</v>
      </c>
      <c r="BA11">
        <f t="shared" si="0"/>
        <v>6</v>
      </c>
      <c r="BB11">
        <f t="shared" si="1"/>
        <v>238.91333333333333</v>
      </c>
      <c r="BC11">
        <f t="shared" si="2"/>
        <v>15961.268333333333</v>
      </c>
      <c r="BD11">
        <f t="shared" si="3"/>
        <v>175333.57483333335</v>
      </c>
      <c r="BE11">
        <f t="shared" si="4"/>
        <v>1746.1666666666667</v>
      </c>
    </row>
    <row r="12" spans="1:62" x14ac:dyDescent="0.25">
      <c r="A12" s="21">
        <v>81.2</v>
      </c>
      <c r="B12" s="21">
        <v>106.1</v>
      </c>
      <c r="C12" s="20">
        <v>78.099999999999994</v>
      </c>
      <c r="D12" s="20">
        <v>99.9</v>
      </c>
      <c r="E12" s="20">
        <v>4.2</v>
      </c>
      <c r="F12" s="21">
        <v>79.5</v>
      </c>
      <c r="G12" s="4" t="s">
        <v>905</v>
      </c>
      <c r="H12" s="9" t="s">
        <v>900</v>
      </c>
      <c r="I12" s="19" t="s">
        <v>914</v>
      </c>
      <c r="J12" s="19">
        <v>23522</v>
      </c>
      <c r="K12" s="19" t="s">
        <v>777</v>
      </c>
      <c r="L12" t="s">
        <v>777</v>
      </c>
      <c r="M12" s="15">
        <v>23522</v>
      </c>
      <c r="N12" s="2" t="s">
        <v>397</v>
      </c>
      <c r="O12" s="2">
        <v>7146</v>
      </c>
      <c r="P12" s="2" t="s">
        <v>398</v>
      </c>
      <c r="R12">
        <v>2019</v>
      </c>
      <c r="S12" t="s">
        <v>39</v>
      </c>
      <c r="T12">
        <v>69.25</v>
      </c>
      <c r="U12">
        <v>12</v>
      </c>
      <c r="V12">
        <v>4291</v>
      </c>
      <c r="X12">
        <v>2.9000000000000001E-2</v>
      </c>
      <c r="Y12">
        <v>0.22359999999999999</v>
      </c>
      <c r="Z12">
        <v>6.1360000000000001</v>
      </c>
      <c r="AA12">
        <v>4653.25</v>
      </c>
      <c r="AB12">
        <v>57348.375</v>
      </c>
      <c r="AC12">
        <v>2</v>
      </c>
      <c r="AE12" t="s">
        <v>125</v>
      </c>
      <c r="AF12" t="s">
        <v>42</v>
      </c>
      <c r="AG12" t="s">
        <v>335</v>
      </c>
      <c r="AH12" t="s">
        <v>335</v>
      </c>
      <c r="AI12" t="s">
        <v>351</v>
      </c>
      <c r="AJ12" t="s">
        <v>352</v>
      </c>
      <c r="AM12" t="s">
        <v>45</v>
      </c>
      <c r="AN12" s="5" t="s">
        <v>67</v>
      </c>
      <c r="AO12" s="10" t="s">
        <v>65</v>
      </c>
      <c r="AR12" t="s">
        <v>399</v>
      </c>
      <c r="AU12">
        <v>40.956899999999997</v>
      </c>
      <c r="AV12">
        <v>-72.877399999999994</v>
      </c>
      <c r="AW12">
        <v>1164</v>
      </c>
      <c r="AY12" s="7" t="s">
        <v>97</v>
      </c>
      <c r="AZ12" s="4" t="s">
        <v>64</v>
      </c>
      <c r="BA12">
        <f t="shared" si="0"/>
        <v>20</v>
      </c>
      <c r="BB12">
        <f t="shared" si="1"/>
        <v>1689.3504999999998</v>
      </c>
      <c r="BC12">
        <f t="shared" si="2"/>
        <v>235503.01549999998</v>
      </c>
      <c r="BD12">
        <f t="shared" si="3"/>
        <v>2353833.65105</v>
      </c>
      <c r="BE12">
        <f t="shared" si="4"/>
        <v>3595.085</v>
      </c>
    </row>
    <row r="13" spans="1:62" x14ac:dyDescent="0.25">
      <c r="A13" s="21">
        <v>186.7</v>
      </c>
      <c r="B13" s="21">
        <v>186.7</v>
      </c>
      <c r="C13" s="20">
        <v>182.5</v>
      </c>
      <c r="D13" s="20">
        <v>188.4</v>
      </c>
      <c r="E13" s="20">
        <v>209.6</v>
      </c>
      <c r="F13" s="21">
        <v>200</v>
      </c>
      <c r="G13" s="8" t="s">
        <v>904</v>
      </c>
      <c r="H13" s="7" t="s">
        <v>901</v>
      </c>
      <c r="I13" s="19" t="s">
        <v>913</v>
      </c>
      <c r="J13" s="19">
        <v>23524</v>
      </c>
      <c r="K13" s="19" t="s">
        <v>880</v>
      </c>
      <c r="L13" t="s">
        <v>729</v>
      </c>
      <c r="M13" s="15">
        <v>23524</v>
      </c>
      <c r="N13" t="s">
        <v>290</v>
      </c>
      <c r="O13">
        <v>2493</v>
      </c>
      <c r="P13">
        <v>70</v>
      </c>
      <c r="R13">
        <v>2019</v>
      </c>
      <c r="S13" t="s">
        <v>39</v>
      </c>
      <c r="T13">
        <v>4163</v>
      </c>
      <c r="U13">
        <v>12</v>
      </c>
      <c r="V13">
        <v>0</v>
      </c>
      <c r="W13">
        <v>2657727.25</v>
      </c>
      <c r="X13">
        <v>16.943999999999999</v>
      </c>
      <c r="Y13">
        <v>0.10299999999999999</v>
      </c>
      <c r="Z13">
        <v>207.13800000000001</v>
      </c>
      <c r="AA13">
        <v>234534.9</v>
      </c>
      <c r="AB13">
        <v>3908059.875</v>
      </c>
      <c r="AC13">
        <v>2</v>
      </c>
      <c r="AE13" t="s">
        <v>291</v>
      </c>
      <c r="AF13" t="s">
        <v>42</v>
      </c>
      <c r="AG13" t="s">
        <v>292</v>
      </c>
      <c r="AH13" t="s">
        <v>292</v>
      </c>
      <c r="AI13" t="s">
        <v>610</v>
      </c>
      <c r="AJ13" t="s">
        <v>611</v>
      </c>
      <c r="AK13" t="s">
        <v>75</v>
      </c>
      <c r="AM13" t="s">
        <v>45</v>
      </c>
      <c r="AN13" s="6" t="s">
        <v>80</v>
      </c>
      <c r="AO13" s="4" t="s">
        <v>64</v>
      </c>
      <c r="AP13" t="s">
        <v>94</v>
      </c>
      <c r="AU13">
        <v>40.728099999999998</v>
      </c>
      <c r="AV13">
        <v>-73.974199999999996</v>
      </c>
      <c r="AW13">
        <v>2300</v>
      </c>
      <c r="AY13" s="7" t="s">
        <v>97</v>
      </c>
      <c r="AZ13" s="12" t="s">
        <v>94</v>
      </c>
      <c r="BA13">
        <f t="shared" si="0"/>
        <v>4</v>
      </c>
      <c r="BB13">
        <f t="shared" si="1"/>
        <v>1722.2950000000001</v>
      </c>
      <c r="BC13">
        <f t="shared" si="2"/>
        <v>291812.69499999995</v>
      </c>
      <c r="BD13">
        <f t="shared" si="3"/>
        <v>3048476.1524999999</v>
      </c>
      <c r="BE13">
        <f t="shared" si="4"/>
        <v>5522.25</v>
      </c>
    </row>
    <row r="14" spans="1:62" x14ac:dyDescent="0.25">
      <c r="A14" s="21">
        <v>577.70000000000005</v>
      </c>
      <c r="B14" s="21">
        <v>577.70000000000005</v>
      </c>
      <c r="C14" s="20">
        <v>556.79999999999995</v>
      </c>
      <c r="D14" s="20">
        <v>549.5</v>
      </c>
      <c r="E14" s="20">
        <v>238.4</v>
      </c>
      <c r="F14" s="21">
        <v>621</v>
      </c>
      <c r="G14" s="8" t="s">
        <v>904</v>
      </c>
      <c r="H14" s="7" t="s">
        <v>901</v>
      </c>
      <c r="I14" s="19" t="s">
        <v>915</v>
      </c>
      <c r="J14" s="19">
        <v>23526</v>
      </c>
      <c r="K14" s="19" t="s">
        <v>770</v>
      </c>
      <c r="L14" t="s">
        <v>770</v>
      </c>
      <c r="M14" s="15">
        <v>23526</v>
      </c>
      <c r="N14" t="s">
        <v>603</v>
      </c>
      <c r="O14">
        <v>2625</v>
      </c>
      <c r="P14">
        <v>1</v>
      </c>
      <c r="R14">
        <v>2019</v>
      </c>
      <c r="S14" t="s">
        <v>39</v>
      </c>
      <c r="T14">
        <v>574.80999999999995</v>
      </c>
      <c r="U14">
        <v>12</v>
      </c>
      <c r="V14">
        <v>147049.82</v>
      </c>
      <c r="X14">
        <v>4.8680000000000003</v>
      </c>
      <c r="Y14">
        <v>8.2500000000000004E-2</v>
      </c>
      <c r="Z14">
        <v>85.494</v>
      </c>
      <c r="AA14">
        <v>91813.638000000006</v>
      </c>
      <c r="AB14">
        <v>1548383.54</v>
      </c>
      <c r="AC14">
        <v>2</v>
      </c>
      <c r="AE14" t="s">
        <v>487</v>
      </c>
      <c r="AF14" t="s">
        <v>42</v>
      </c>
      <c r="AG14" t="s">
        <v>604</v>
      </c>
      <c r="AH14" t="s">
        <v>604</v>
      </c>
      <c r="AI14" t="s">
        <v>667</v>
      </c>
      <c r="AJ14" t="s">
        <v>668</v>
      </c>
      <c r="AK14" t="s">
        <v>75</v>
      </c>
      <c r="AM14" t="s">
        <v>45</v>
      </c>
      <c r="AN14" s="7" t="s">
        <v>97</v>
      </c>
      <c r="AO14" s="4" t="s">
        <v>64</v>
      </c>
      <c r="AP14" t="s">
        <v>94</v>
      </c>
      <c r="AR14" t="s">
        <v>642</v>
      </c>
      <c r="AU14">
        <v>41.2044</v>
      </c>
      <c r="AV14">
        <v>-73.968900000000005</v>
      </c>
      <c r="AW14">
        <v>955.7</v>
      </c>
    </row>
    <row r="15" spans="1:62" x14ac:dyDescent="0.25">
      <c r="A15" s="21">
        <v>365.1</v>
      </c>
      <c r="B15" s="21">
        <v>365.1</v>
      </c>
      <c r="C15" s="20">
        <v>368</v>
      </c>
      <c r="D15" s="20">
        <v>370.2</v>
      </c>
      <c r="E15" s="20">
        <v>598.70000000000005</v>
      </c>
      <c r="F15" s="21">
        <v>400</v>
      </c>
      <c r="G15" s="4" t="s">
        <v>905</v>
      </c>
      <c r="H15" s="7" t="s">
        <v>901</v>
      </c>
      <c r="I15" s="19" t="s">
        <v>913</v>
      </c>
      <c r="J15" s="19">
        <v>23533</v>
      </c>
      <c r="K15" s="19" t="s">
        <v>733</v>
      </c>
      <c r="L15" t="s">
        <v>733</v>
      </c>
      <c r="M15" s="15">
        <v>23533</v>
      </c>
      <c r="N15" t="s">
        <v>227</v>
      </c>
      <c r="O15">
        <v>2500</v>
      </c>
      <c r="P15">
        <v>10</v>
      </c>
      <c r="R15">
        <v>2019</v>
      </c>
      <c r="S15" t="s">
        <v>39</v>
      </c>
      <c r="T15">
        <v>2172.4</v>
      </c>
      <c r="U15">
        <v>12</v>
      </c>
      <c r="V15">
        <v>265418.62</v>
      </c>
      <c r="X15">
        <v>9.6289999999999996</v>
      </c>
      <c r="Y15">
        <v>6.4899999999999999E-2</v>
      </c>
      <c r="Z15">
        <v>92.662000000000006</v>
      </c>
      <c r="AA15">
        <v>172816.992</v>
      </c>
      <c r="AB15">
        <v>2886167.8620000002</v>
      </c>
      <c r="AC15">
        <v>2</v>
      </c>
      <c r="AD15" t="s">
        <v>40</v>
      </c>
      <c r="AE15" t="s">
        <v>70</v>
      </c>
      <c r="AF15" t="s">
        <v>42</v>
      </c>
      <c r="AG15" t="s">
        <v>229</v>
      </c>
      <c r="AH15" t="s">
        <v>229</v>
      </c>
      <c r="AI15" t="s">
        <v>689</v>
      </c>
      <c r="AJ15" t="s">
        <v>690</v>
      </c>
      <c r="AK15" t="s">
        <v>75</v>
      </c>
      <c r="AM15" t="s">
        <v>45</v>
      </c>
      <c r="AN15" s="7" t="s">
        <v>97</v>
      </c>
      <c r="AO15" s="4" t="s">
        <v>64</v>
      </c>
      <c r="AP15" t="s">
        <v>94</v>
      </c>
      <c r="AR15" t="s">
        <v>607</v>
      </c>
      <c r="AU15">
        <v>40.758499999999998</v>
      </c>
      <c r="AV15">
        <v>-73.945099999999996</v>
      </c>
      <c r="AW15">
        <v>2000</v>
      </c>
      <c r="AZ15" t="s">
        <v>114</v>
      </c>
      <c r="BA15" t="s">
        <v>54</v>
      </c>
      <c r="BB15" t="s">
        <v>55</v>
      </c>
      <c r="BC15" t="s">
        <v>56</v>
      </c>
      <c r="BD15" t="s">
        <v>57</v>
      </c>
      <c r="BE15" t="s">
        <v>58</v>
      </c>
    </row>
    <row r="16" spans="1:62" x14ac:dyDescent="0.25">
      <c r="A16" s="21">
        <v>391.6</v>
      </c>
      <c r="B16" s="21">
        <v>391.6</v>
      </c>
      <c r="C16" s="20">
        <v>374</v>
      </c>
      <c r="D16" s="20">
        <v>375.7</v>
      </c>
      <c r="E16" s="20">
        <v>579</v>
      </c>
      <c r="F16" s="21">
        <v>400</v>
      </c>
      <c r="G16" s="4" t="s">
        <v>905</v>
      </c>
      <c r="H16" s="7" t="s">
        <v>901</v>
      </c>
      <c r="I16" s="19" t="s">
        <v>913</v>
      </c>
      <c r="J16" s="19">
        <v>23534</v>
      </c>
      <c r="K16" s="19" t="s">
        <v>734</v>
      </c>
      <c r="L16" t="s">
        <v>734</v>
      </c>
      <c r="M16" s="15">
        <v>23534</v>
      </c>
      <c r="N16" t="s">
        <v>227</v>
      </c>
      <c r="O16">
        <v>2500</v>
      </c>
      <c r="P16">
        <v>30</v>
      </c>
      <c r="R16">
        <v>2019</v>
      </c>
      <c r="S16" t="s">
        <v>39</v>
      </c>
      <c r="T16">
        <v>642.28</v>
      </c>
      <c r="U16">
        <v>12</v>
      </c>
      <c r="V16">
        <v>136082.20000000001</v>
      </c>
      <c r="X16">
        <v>1.5960000000000001</v>
      </c>
      <c r="Y16">
        <v>5.6599999999999998E-2</v>
      </c>
      <c r="Z16">
        <v>55.783999999999999</v>
      </c>
      <c r="AA16">
        <v>94741.702000000005</v>
      </c>
      <c r="AB16">
        <v>1591384.1740000001</v>
      </c>
      <c r="AC16">
        <v>2</v>
      </c>
      <c r="AD16" t="s">
        <v>40</v>
      </c>
      <c r="AE16" t="s">
        <v>70</v>
      </c>
      <c r="AF16" t="s">
        <v>42</v>
      </c>
      <c r="AG16" t="s">
        <v>229</v>
      </c>
      <c r="AH16" t="s">
        <v>229</v>
      </c>
      <c r="AI16" t="s">
        <v>691</v>
      </c>
      <c r="AJ16" t="s">
        <v>692</v>
      </c>
      <c r="AK16" t="s">
        <v>75</v>
      </c>
      <c r="AM16" t="s">
        <v>45</v>
      </c>
      <c r="AN16" s="7" t="s">
        <v>97</v>
      </c>
      <c r="AO16" s="4" t="s">
        <v>64</v>
      </c>
      <c r="AP16" t="s">
        <v>94</v>
      </c>
      <c r="AU16">
        <v>40.758499999999998</v>
      </c>
      <c r="AV16">
        <v>-73.945099999999996</v>
      </c>
      <c r="AW16">
        <v>3900</v>
      </c>
      <c r="AZ16" s="3" t="s">
        <v>46</v>
      </c>
      <c r="BA16">
        <f>COUNTIFS($AN$2:$AN$203,$AZ16)</f>
        <v>3</v>
      </c>
      <c r="BB16">
        <f>AVERAGEIFS($T$2:$T$203,$AN$2:$AN$203,$AZ16)</f>
        <v>8024.68</v>
      </c>
      <c r="BC16">
        <f>AVERAGEIFS($V$2:$V$203,$AN$2:$AN$203,$AZ16)</f>
        <v>0</v>
      </c>
      <c r="BD16">
        <f>AVERAGEIFS($AB$2:$AB$203,$AN$2:$AN$203,$AZ16)</f>
        <v>1707474.4396666668</v>
      </c>
      <c r="BE16">
        <f>AVERAGEIFS($AW$2:$AW$203,$AN$2:$AN$203,$AZ16)</f>
        <v>288</v>
      </c>
    </row>
    <row r="17" spans="1:57" x14ac:dyDescent="0.25">
      <c r="A17" s="21">
        <v>986.8</v>
      </c>
      <c r="B17" s="21">
        <v>986.8</v>
      </c>
      <c r="C17" s="20">
        <v>975</v>
      </c>
      <c r="D17" s="20">
        <v>976.2</v>
      </c>
      <c r="E17" s="20">
        <v>797.2</v>
      </c>
      <c r="F17" s="21">
        <v>1027</v>
      </c>
      <c r="G17" s="4" t="s">
        <v>905</v>
      </c>
      <c r="H17" s="7" t="s">
        <v>901</v>
      </c>
      <c r="I17" s="19" t="s">
        <v>913</v>
      </c>
      <c r="J17" s="19">
        <v>23535</v>
      </c>
      <c r="K17" s="19" t="s">
        <v>735</v>
      </c>
      <c r="L17" t="s">
        <v>735</v>
      </c>
      <c r="M17" s="15">
        <v>23535</v>
      </c>
      <c r="N17" t="s">
        <v>227</v>
      </c>
      <c r="O17">
        <v>2500</v>
      </c>
      <c r="P17">
        <v>20</v>
      </c>
      <c r="R17">
        <v>2019</v>
      </c>
      <c r="S17" t="s">
        <v>39</v>
      </c>
      <c r="T17">
        <v>3372.44</v>
      </c>
      <c r="U17">
        <v>12</v>
      </c>
      <c r="V17">
        <v>433288.42</v>
      </c>
      <c r="X17">
        <v>15.835000000000001</v>
      </c>
      <c r="Y17">
        <v>7.0999999999999994E-2</v>
      </c>
      <c r="Z17">
        <v>156.06899999999999</v>
      </c>
      <c r="AA17">
        <v>278048.799</v>
      </c>
      <c r="AB17">
        <v>4643308.8590000002</v>
      </c>
      <c r="AC17">
        <v>2</v>
      </c>
      <c r="AD17" t="s">
        <v>40</v>
      </c>
      <c r="AE17" t="s">
        <v>70</v>
      </c>
      <c r="AF17" t="s">
        <v>42</v>
      </c>
      <c r="AG17" t="s">
        <v>229</v>
      </c>
      <c r="AH17" t="s">
        <v>229</v>
      </c>
      <c r="AI17" t="s">
        <v>709</v>
      </c>
      <c r="AJ17" t="s">
        <v>710</v>
      </c>
      <c r="AK17" t="s">
        <v>75</v>
      </c>
      <c r="AM17" t="s">
        <v>45</v>
      </c>
      <c r="AN17" s="7" t="s">
        <v>97</v>
      </c>
      <c r="AO17" s="12" t="s">
        <v>94</v>
      </c>
      <c r="AP17" t="s">
        <v>64</v>
      </c>
      <c r="AR17" t="s">
        <v>607</v>
      </c>
      <c r="AU17">
        <v>40.758499999999998</v>
      </c>
      <c r="AV17">
        <v>-73.945099999999996</v>
      </c>
      <c r="AW17">
        <v>6987</v>
      </c>
      <c r="AZ17" s="9" t="s">
        <v>63</v>
      </c>
      <c r="BA17">
        <f t="shared" ref="BA17:BA20" si="5">COUNTIFS($AN$2:$AN$203,$AZ17)</f>
        <v>62</v>
      </c>
      <c r="BB17">
        <f t="shared" ref="BB17:BB20" si="6">AVERAGEIFS($T$2:$T$203,$AN$2:$AN$203,$AZ17)</f>
        <v>3562.6748387096773</v>
      </c>
      <c r="BC17">
        <f t="shared" ref="BC17:BC20" si="7">AVERAGEIFS($V$2:$V$203,$AN$2:$AN$203,$AZ17)</f>
        <v>601783.47806451609</v>
      </c>
      <c r="BD17">
        <f t="shared" ref="BD17:BD20" si="8">AVERAGEIFS($AB$2:$AB$203,$AN$2:$AN$203,$AZ17)</f>
        <v>4789915.6365967728</v>
      </c>
      <c r="BE17">
        <f t="shared" ref="BE17:BE20" si="9">AVERAGEIFS($AW$2:$AW$203,$AN$2:$AN$203,$AZ17)</f>
        <v>1533.2548387096774</v>
      </c>
    </row>
    <row r="18" spans="1:57" x14ac:dyDescent="0.25">
      <c r="A18" s="21">
        <v>686.5</v>
      </c>
      <c r="B18" s="21">
        <v>686.5</v>
      </c>
      <c r="C18" s="20">
        <v>685.9</v>
      </c>
      <c r="D18" s="20">
        <v>692.5</v>
      </c>
      <c r="E18" s="20">
        <v>593</v>
      </c>
      <c r="F18" s="21">
        <v>655.1</v>
      </c>
      <c r="G18" s="12" t="s">
        <v>81</v>
      </c>
      <c r="H18" s="7" t="s">
        <v>901</v>
      </c>
      <c r="I18" s="19" t="s">
        <v>132</v>
      </c>
      <c r="J18" s="19">
        <v>23543</v>
      </c>
      <c r="K18" s="19" t="s">
        <v>776</v>
      </c>
      <c r="L18" t="s">
        <v>776</v>
      </c>
      <c r="M18" s="15">
        <v>23543</v>
      </c>
      <c r="N18" t="s">
        <v>579</v>
      </c>
      <c r="O18">
        <v>6082</v>
      </c>
      <c r="P18">
        <v>1</v>
      </c>
      <c r="R18">
        <v>2019</v>
      </c>
      <c r="S18" t="s">
        <v>39</v>
      </c>
      <c r="T18">
        <v>1137.25</v>
      </c>
      <c r="U18">
        <v>12</v>
      </c>
      <c r="V18">
        <v>376367.67</v>
      </c>
      <c r="X18">
        <v>949.46699999999998</v>
      </c>
      <c r="Y18">
        <v>0.25140000000000001</v>
      </c>
      <c r="Z18">
        <v>397.25299999999999</v>
      </c>
      <c r="AA18">
        <v>364032.95299999998</v>
      </c>
      <c r="AB18">
        <v>3548075.1349999998</v>
      </c>
      <c r="AC18">
        <v>2</v>
      </c>
      <c r="AD18" t="s">
        <v>40</v>
      </c>
      <c r="AE18" t="s">
        <v>163</v>
      </c>
      <c r="AF18" t="s">
        <v>42</v>
      </c>
      <c r="AG18" t="s">
        <v>580</v>
      </c>
      <c r="AH18" t="s">
        <v>580</v>
      </c>
      <c r="AI18" t="s">
        <v>581</v>
      </c>
      <c r="AJ18" t="s">
        <v>582</v>
      </c>
      <c r="AK18" t="s">
        <v>75</v>
      </c>
      <c r="AL18" t="s">
        <v>583</v>
      </c>
      <c r="AM18" t="s">
        <v>45</v>
      </c>
      <c r="AN18" s="6" t="s">
        <v>80</v>
      </c>
      <c r="AO18" s="11" t="s">
        <v>81</v>
      </c>
      <c r="AP18" t="s">
        <v>94</v>
      </c>
      <c r="AQ18" t="s">
        <v>584</v>
      </c>
      <c r="AR18" t="s">
        <v>585</v>
      </c>
      <c r="AS18" t="s">
        <v>586</v>
      </c>
      <c r="AU18">
        <v>43.356099999999998</v>
      </c>
      <c r="AV18">
        <v>-78.603899999999996</v>
      </c>
      <c r="AW18">
        <v>6280</v>
      </c>
      <c r="AZ18" s="5" t="s">
        <v>67</v>
      </c>
      <c r="BA18">
        <f t="shared" si="5"/>
        <v>95</v>
      </c>
      <c r="BB18">
        <f t="shared" si="6"/>
        <v>364.3782105263158</v>
      </c>
      <c r="BC18">
        <f t="shared" si="7"/>
        <v>12808.048210526316</v>
      </c>
      <c r="BD18">
        <f t="shared" si="8"/>
        <v>139424.25174736843</v>
      </c>
      <c r="BE18">
        <f t="shared" si="9"/>
        <v>435.82842105263154</v>
      </c>
    </row>
    <row r="19" spans="1:57" x14ac:dyDescent="0.25">
      <c r="A19" s="21">
        <v>200.2</v>
      </c>
      <c r="B19" s="21">
        <v>200.2</v>
      </c>
      <c r="C19" s="20">
        <v>197.2</v>
      </c>
      <c r="D19" s="20">
        <v>197.2</v>
      </c>
      <c r="E19" s="20">
        <v>566.9</v>
      </c>
      <c r="F19" s="21">
        <v>188</v>
      </c>
      <c r="G19" s="8" t="s">
        <v>904</v>
      </c>
      <c r="H19" s="7" t="s">
        <v>901</v>
      </c>
      <c r="I19" s="19" t="s">
        <v>914</v>
      </c>
      <c r="J19" s="19">
        <v>23545</v>
      </c>
      <c r="K19" s="19" t="s">
        <v>745</v>
      </c>
      <c r="L19" s="15" t="s">
        <v>745</v>
      </c>
      <c r="M19" s="15">
        <v>23545</v>
      </c>
      <c r="N19" t="s">
        <v>465</v>
      </c>
      <c r="O19">
        <v>2511</v>
      </c>
      <c r="P19">
        <v>10</v>
      </c>
      <c r="R19">
        <v>2019</v>
      </c>
      <c r="S19" t="s">
        <v>39</v>
      </c>
      <c r="T19">
        <v>7281.25</v>
      </c>
      <c r="U19">
        <v>12</v>
      </c>
      <c r="V19">
        <v>916430.5</v>
      </c>
      <c r="X19">
        <v>18.731000000000002</v>
      </c>
      <c r="Y19">
        <v>8.0600000000000005E-2</v>
      </c>
      <c r="Z19">
        <v>405.74900000000002</v>
      </c>
      <c r="AA19">
        <v>578092</v>
      </c>
      <c r="AB19">
        <v>9697815.8249999993</v>
      </c>
      <c r="AC19">
        <v>2</v>
      </c>
      <c r="AE19" t="s">
        <v>215</v>
      </c>
      <c r="AF19" t="s">
        <v>42</v>
      </c>
      <c r="AG19" t="s">
        <v>335</v>
      </c>
      <c r="AH19" t="s">
        <v>335</v>
      </c>
      <c r="AI19" t="s">
        <v>675</v>
      </c>
      <c r="AJ19" t="s">
        <v>676</v>
      </c>
      <c r="AK19" t="s">
        <v>75</v>
      </c>
      <c r="AM19" t="s">
        <v>45</v>
      </c>
      <c r="AN19" s="7" t="s">
        <v>97</v>
      </c>
      <c r="AO19" s="4" t="s">
        <v>64</v>
      </c>
      <c r="AP19" t="s">
        <v>94</v>
      </c>
      <c r="AU19">
        <v>40.616900000000001</v>
      </c>
      <c r="AV19">
        <v>-73.648600000000002</v>
      </c>
      <c r="AW19">
        <v>4204</v>
      </c>
      <c r="AZ19" s="6" t="s">
        <v>80</v>
      </c>
      <c r="BA19">
        <f t="shared" si="5"/>
        <v>12</v>
      </c>
      <c r="BB19">
        <f t="shared" si="6"/>
        <v>2487.4833333333331</v>
      </c>
      <c r="BC19">
        <f t="shared" si="7"/>
        <v>183877.27916666667</v>
      </c>
      <c r="BD19">
        <f t="shared" si="8"/>
        <v>2492761.8379166662</v>
      </c>
      <c r="BE19">
        <f t="shared" si="9"/>
        <v>4297.5</v>
      </c>
    </row>
    <row r="20" spans="1:57" x14ac:dyDescent="0.25">
      <c r="A20" s="21">
        <v>197.5</v>
      </c>
      <c r="B20" s="21">
        <v>197.5</v>
      </c>
      <c r="C20" s="20">
        <v>187.7</v>
      </c>
      <c r="D20" s="20">
        <v>193</v>
      </c>
      <c r="E20" s="20">
        <v>721.4</v>
      </c>
      <c r="F20" s="21">
        <v>188</v>
      </c>
      <c r="G20" s="8" t="s">
        <v>904</v>
      </c>
      <c r="H20" s="7" t="s">
        <v>901</v>
      </c>
      <c r="I20" s="19" t="s">
        <v>914</v>
      </c>
      <c r="J20" s="19">
        <v>23546</v>
      </c>
      <c r="K20" s="19" t="s">
        <v>746</v>
      </c>
      <c r="L20" s="15" t="s">
        <v>746</v>
      </c>
      <c r="M20" s="15">
        <v>23546</v>
      </c>
      <c r="N20" t="s">
        <v>465</v>
      </c>
      <c r="O20">
        <v>2511</v>
      </c>
      <c r="P20">
        <v>20</v>
      </c>
      <c r="R20">
        <v>2019</v>
      </c>
      <c r="S20" t="s">
        <v>39</v>
      </c>
      <c r="T20">
        <v>4198.5</v>
      </c>
      <c r="U20">
        <v>12</v>
      </c>
      <c r="V20">
        <v>508862.75</v>
      </c>
      <c r="X20">
        <v>20.98</v>
      </c>
      <c r="Y20">
        <v>4.9200000000000001E-2</v>
      </c>
      <c r="Z20">
        <v>132.59800000000001</v>
      </c>
      <c r="AA20">
        <v>313316.84999999998</v>
      </c>
      <c r="AB20">
        <v>5235747.875</v>
      </c>
      <c r="AC20">
        <v>2</v>
      </c>
      <c r="AE20" t="s">
        <v>215</v>
      </c>
      <c r="AF20" t="s">
        <v>42</v>
      </c>
      <c r="AG20" t="s">
        <v>335</v>
      </c>
      <c r="AH20" t="s">
        <v>335</v>
      </c>
      <c r="AI20" t="s">
        <v>498</v>
      </c>
      <c r="AJ20" t="s">
        <v>499</v>
      </c>
      <c r="AK20" t="s">
        <v>75</v>
      </c>
      <c r="AM20" t="s">
        <v>45</v>
      </c>
      <c r="AN20" s="7" t="s">
        <v>97</v>
      </c>
      <c r="AO20" s="4" t="s">
        <v>64</v>
      </c>
      <c r="AP20" t="s">
        <v>94</v>
      </c>
      <c r="AR20" t="s">
        <v>607</v>
      </c>
      <c r="AU20">
        <v>40.616900000000001</v>
      </c>
      <c r="AV20">
        <v>-73.648600000000002</v>
      </c>
      <c r="AW20">
        <v>9379</v>
      </c>
      <c r="AZ20" s="7" t="s">
        <v>97</v>
      </c>
      <c r="BA20">
        <f t="shared" si="5"/>
        <v>30</v>
      </c>
      <c r="BB20">
        <f t="shared" si="6"/>
        <v>1403.6556666666668</v>
      </c>
      <c r="BC20">
        <f t="shared" si="7"/>
        <v>199102.62333333335</v>
      </c>
      <c r="BD20">
        <f t="shared" si="8"/>
        <v>2010752.6359999999</v>
      </c>
      <c r="BE20">
        <f t="shared" si="9"/>
        <v>3482.2566666666667</v>
      </c>
    </row>
    <row r="21" spans="1:57" x14ac:dyDescent="0.25">
      <c r="A21" s="21">
        <v>81.3</v>
      </c>
      <c r="B21" s="21">
        <v>106.2</v>
      </c>
      <c r="C21" s="20">
        <v>75.8</v>
      </c>
      <c r="D21" s="20">
        <v>98</v>
      </c>
      <c r="E21" s="20">
        <v>1.3</v>
      </c>
      <c r="F21" s="21">
        <v>79.5</v>
      </c>
      <c r="G21" s="4" t="s">
        <v>905</v>
      </c>
      <c r="H21" s="9" t="s">
        <v>900</v>
      </c>
      <c r="I21" s="19" t="s">
        <v>914</v>
      </c>
      <c r="J21" s="19">
        <v>23547</v>
      </c>
      <c r="K21" s="19" t="s">
        <v>778</v>
      </c>
      <c r="L21" t="s">
        <v>778</v>
      </c>
      <c r="M21" s="15">
        <v>23547</v>
      </c>
      <c r="N21" s="2" t="s">
        <v>397</v>
      </c>
      <c r="O21" s="2">
        <v>7146</v>
      </c>
      <c r="P21" s="2" t="s">
        <v>400</v>
      </c>
      <c r="R21">
        <v>2019</v>
      </c>
      <c r="S21" t="s">
        <v>39</v>
      </c>
      <c r="T21">
        <v>62</v>
      </c>
      <c r="U21">
        <v>12</v>
      </c>
      <c r="V21">
        <v>3540</v>
      </c>
      <c r="X21">
        <v>2.4E-2</v>
      </c>
      <c r="Y21">
        <v>0.2208</v>
      </c>
      <c r="Z21">
        <v>4.7969999999999997</v>
      </c>
      <c r="AA21">
        <v>3893.125</v>
      </c>
      <c r="AB21">
        <v>47976.75</v>
      </c>
      <c r="AC21">
        <v>2</v>
      </c>
      <c r="AE21" t="s">
        <v>125</v>
      </c>
      <c r="AF21" t="s">
        <v>42</v>
      </c>
      <c r="AG21" t="s">
        <v>335</v>
      </c>
      <c r="AH21" t="s">
        <v>335</v>
      </c>
      <c r="AI21" t="s">
        <v>401</v>
      </c>
      <c r="AJ21" t="s">
        <v>402</v>
      </c>
      <c r="AM21" t="s">
        <v>45</v>
      </c>
      <c r="AN21" s="5" t="s">
        <v>67</v>
      </c>
      <c r="AO21" s="10" t="s">
        <v>65</v>
      </c>
      <c r="AR21" t="s">
        <v>399</v>
      </c>
      <c r="AU21">
        <v>40.956899999999997</v>
      </c>
      <c r="AV21">
        <v>-72.877399999999994</v>
      </c>
      <c r="AW21">
        <v>1164</v>
      </c>
    </row>
    <row r="22" spans="1:57" x14ac:dyDescent="0.25">
      <c r="A22" s="21">
        <v>395</v>
      </c>
      <c r="B22" s="21">
        <v>395</v>
      </c>
      <c r="C22" s="20">
        <v>397.2</v>
      </c>
      <c r="D22" s="20">
        <v>395</v>
      </c>
      <c r="E22" s="20">
        <v>340.3</v>
      </c>
      <c r="F22" s="21">
        <v>387</v>
      </c>
      <c r="G22" s="8" t="s">
        <v>904</v>
      </c>
      <c r="H22" s="7" t="s">
        <v>901</v>
      </c>
      <c r="I22" s="19" t="s">
        <v>914</v>
      </c>
      <c r="J22" s="19">
        <v>23551</v>
      </c>
      <c r="K22" s="19" t="s">
        <v>756</v>
      </c>
      <c r="L22" t="s">
        <v>756</v>
      </c>
      <c r="M22" s="15">
        <v>23551</v>
      </c>
      <c r="N22" t="s">
        <v>677</v>
      </c>
      <c r="O22">
        <v>2516</v>
      </c>
      <c r="P22">
        <v>1</v>
      </c>
      <c r="R22">
        <v>2019</v>
      </c>
      <c r="S22" t="s">
        <v>39</v>
      </c>
      <c r="T22">
        <v>1836.25</v>
      </c>
      <c r="U22">
        <v>12</v>
      </c>
      <c r="V22">
        <v>364416.75</v>
      </c>
      <c r="X22">
        <v>74.012</v>
      </c>
      <c r="Y22">
        <v>5.6500000000000002E-2</v>
      </c>
      <c r="Z22">
        <v>119.89</v>
      </c>
      <c r="AA22">
        <v>226765.7</v>
      </c>
      <c r="AB22">
        <v>3716312.05</v>
      </c>
      <c r="AC22">
        <v>2</v>
      </c>
      <c r="AE22" t="s">
        <v>125</v>
      </c>
      <c r="AF22" t="s">
        <v>42</v>
      </c>
      <c r="AG22" t="s">
        <v>335</v>
      </c>
      <c r="AH22" t="s">
        <v>335</v>
      </c>
      <c r="AI22" t="s">
        <v>678</v>
      </c>
      <c r="AJ22" t="s">
        <v>679</v>
      </c>
      <c r="AK22" t="s">
        <v>632</v>
      </c>
      <c r="AM22" t="s">
        <v>45</v>
      </c>
      <c r="AN22" s="7" t="s">
        <v>97</v>
      </c>
      <c r="AO22" s="4" t="s">
        <v>64</v>
      </c>
      <c r="AP22" t="s">
        <v>94</v>
      </c>
      <c r="AR22" t="s">
        <v>680</v>
      </c>
      <c r="AS22" t="s">
        <v>586</v>
      </c>
      <c r="AU22">
        <v>40.923099999999998</v>
      </c>
      <c r="AV22">
        <v>-73.341700000000003</v>
      </c>
      <c r="AW22">
        <v>4074</v>
      </c>
      <c r="AZ22" t="s">
        <v>53</v>
      </c>
      <c r="BA22" t="s">
        <v>54</v>
      </c>
      <c r="BB22" t="s">
        <v>55</v>
      </c>
      <c r="BC22" t="s">
        <v>56</v>
      </c>
      <c r="BD22" t="s">
        <v>57</v>
      </c>
      <c r="BE22" t="s">
        <v>58</v>
      </c>
    </row>
    <row r="23" spans="1:57" x14ac:dyDescent="0.25">
      <c r="A23" s="21">
        <v>396</v>
      </c>
      <c r="B23" s="21">
        <v>396</v>
      </c>
      <c r="C23" s="20">
        <v>399.7</v>
      </c>
      <c r="D23" s="20">
        <v>397.5</v>
      </c>
      <c r="E23" s="20">
        <v>665.4</v>
      </c>
      <c r="F23" s="21">
        <v>387</v>
      </c>
      <c r="G23" s="8" t="s">
        <v>904</v>
      </c>
      <c r="H23" s="7" t="s">
        <v>901</v>
      </c>
      <c r="I23" s="19" t="s">
        <v>914</v>
      </c>
      <c r="J23" s="19">
        <v>23552</v>
      </c>
      <c r="K23" s="19" t="s">
        <v>757</v>
      </c>
      <c r="L23" t="s">
        <v>757</v>
      </c>
      <c r="M23" s="15">
        <v>23552</v>
      </c>
      <c r="N23" t="s">
        <v>677</v>
      </c>
      <c r="O23">
        <v>2516</v>
      </c>
      <c r="P23">
        <v>2</v>
      </c>
      <c r="R23">
        <v>2019</v>
      </c>
      <c r="S23" t="s">
        <v>39</v>
      </c>
      <c r="T23">
        <v>2678</v>
      </c>
      <c r="U23">
        <v>12</v>
      </c>
      <c r="V23">
        <v>565367.75</v>
      </c>
      <c r="X23">
        <v>64.512</v>
      </c>
      <c r="Y23">
        <v>5.4600000000000003E-2</v>
      </c>
      <c r="Z23">
        <v>185.35</v>
      </c>
      <c r="AA23">
        <v>364137.6</v>
      </c>
      <c r="AB23">
        <v>6041787.5499999998</v>
      </c>
      <c r="AC23">
        <v>2</v>
      </c>
      <c r="AE23" t="s">
        <v>125</v>
      </c>
      <c r="AF23" t="s">
        <v>42</v>
      </c>
      <c r="AG23" t="s">
        <v>335</v>
      </c>
      <c r="AH23" t="s">
        <v>335</v>
      </c>
      <c r="AI23" t="s">
        <v>681</v>
      </c>
      <c r="AJ23" t="s">
        <v>682</v>
      </c>
      <c r="AK23" t="s">
        <v>632</v>
      </c>
      <c r="AM23" t="s">
        <v>45</v>
      </c>
      <c r="AN23" s="7" t="s">
        <v>97</v>
      </c>
      <c r="AO23" s="4" t="s">
        <v>64</v>
      </c>
      <c r="AP23" t="s">
        <v>94</v>
      </c>
      <c r="AR23" t="s">
        <v>680</v>
      </c>
      <c r="AS23" t="s">
        <v>586</v>
      </c>
      <c r="AU23">
        <v>40.923099999999998</v>
      </c>
      <c r="AV23">
        <v>-73.341700000000003</v>
      </c>
      <c r="AW23">
        <v>4074</v>
      </c>
      <c r="AZ23" s="8" t="s">
        <v>47</v>
      </c>
      <c r="BA23">
        <f>COUNTIFS($AO$2:$AO$203,$AZ23)</f>
        <v>3</v>
      </c>
      <c r="BB23">
        <f>AVERAGEIFS($T$2:$T$203,$AO$2:$AO$203,$AZ23)</f>
        <v>8024.68</v>
      </c>
      <c r="BC23">
        <f>AVERAGEIFS($V$2:$V$203,$AO$2:$AO$203,$AZ23)</f>
        <v>0</v>
      </c>
      <c r="BD23">
        <f>AVERAGEIFS($AB$2:$AB$203,$AO$2:$AO$203,$AZ23)</f>
        <v>1707474.4396666668</v>
      </c>
      <c r="BE23">
        <f>AVERAGEIFS($AW$2:$AW$203,$AO$2:$AO$203,$AZ23)</f>
        <v>288</v>
      </c>
    </row>
    <row r="24" spans="1:57" x14ac:dyDescent="0.25">
      <c r="A24" s="21">
        <v>399.2</v>
      </c>
      <c r="B24" s="21">
        <v>399.2</v>
      </c>
      <c r="C24" s="20">
        <v>397.7</v>
      </c>
      <c r="D24" s="20">
        <v>395</v>
      </c>
      <c r="E24" s="20">
        <v>932.1</v>
      </c>
      <c r="F24" s="21">
        <v>387</v>
      </c>
      <c r="G24" s="8" t="s">
        <v>904</v>
      </c>
      <c r="H24" s="7" t="s">
        <v>901</v>
      </c>
      <c r="I24" s="19" t="s">
        <v>914</v>
      </c>
      <c r="J24" s="19">
        <v>23553</v>
      </c>
      <c r="K24" s="19" t="s">
        <v>758</v>
      </c>
      <c r="L24" t="s">
        <v>758</v>
      </c>
      <c r="M24" s="15">
        <v>23553</v>
      </c>
      <c r="N24" t="s">
        <v>677</v>
      </c>
      <c r="O24">
        <v>2516</v>
      </c>
      <c r="P24">
        <v>3</v>
      </c>
      <c r="R24">
        <v>2019</v>
      </c>
      <c r="S24" t="s">
        <v>39</v>
      </c>
      <c r="T24">
        <v>2675</v>
      </c>
      <c r="U24">
        <v>12</v>
      </c>
      <c r="V24">
        <v>579122.5</v>
      </c>
      <c r="X24">
        <v>85.825999999999993</v>
      </c>
      <c r="Y24">
        <v>6.1600000000000002E-2</v>
      </c>
      <c r="Z24">
        <v>188.41499999999999</v>
      </c>
      <c r="AA24">
        <v>355495.2</v>
      </c>
      <c r="AB24">
        <v>5867220.9000000004</v>
      </c>
      <c r="AC24">
        <v>2</v>
      </c>
      <c r="AE24" t="s">
        <v>125</v>
      </c>
      <c r="AF24" t="s">
        <v>42</v>
      </c>
      <c r="AG24" t="s">
        <v>335</v>
      </c>
      <c r="AH24" t="s">
        <v>335</v>
      </c>
      <c r="AI24" t="s">
        <v>707</v>
      </c>
      <c r="AJ24" t="s">
        <v>708</v>
      </c>
      <c r="AK24" t="s">
        <v>632</v>
      </c>
      <c r="AM24" t="s">
        <v>45</v>
      </c>
      <c r="AN24" s="7" t="s">
        <v>97</v>
      </c>
      <c r="AO24" s="12" t="s">
        <v>94</v>
      </c>
      <c r="AP24" t="s">
        <v>64</v>
      </c>
      <c r="AR24" t="s">
        <v>680</v>
      </c>
      <c r="AS24" t="s">
        <v>586</v>
      </c>
      <c r="AU24">
        <v>40.923099999999998</v>
      </c>
      <c r="AV24">
        <v>-73.341700000000003</v>
      </c>
      <c r="AW24">
        <v>7031</v>
      </c>
      <c r="AZ24" s="4" t="s">
        <v>64</v>
      </c>
      <c r="BA24">
        <f t="shared" ref="BA24:BA27" si="10">COUNTIFS($AO$2:$AO$203,$AZ24)</f>
        <v>155</v>
      </c>
      <c r="BB24">
        <f t="shared" ref="BB24:BB27" si="11">AVERAGEIFS($T$2:$T$203,$AO$2:$AO$203,$AZ24)</f>
        <v>2031.5291612903216</v>
      </c>
      <c r="BC24">
        <f t="shared" ref="BC24:BC27" si="12">AVERAGEIFS($V$2:$V$203,$AO$2:$AO$203,$AZ24)</f>
        <v>289982.55122580641</v>
      </c>
      <c r="BD24">
        <f t="shared" ref="BD24:BD27" si="13">AVERAGEIFS($AB$2:$AB$203,$AO$2:$AO$203,$AZ24)</f>
        <v>2465703.8446967746</v>
      </c>
      <c r="BE24">
        <f t="shared" ref="BE24:BE27" si="14">AVERAGEIFS($AW$2:$AW$203,$AO$2:$AO$203,$AZ24)</f>
        <v>1407.2851612903225</v>
      </c>
    </row>
    <row r="25" spans="1:57" x14ac:dyDescent="0.25">
      <c r="A25" s="21">
        <v>194.5</v>
      </c>
      <c r="B25" s="21">
        <v>194.5</v>
      </c>
      <c r="C25" s="20">
        <v>189</v>
      </c>
      <c r="D25" s="20">
        <v>195</v>
      </c>
      <c r="E25" s="20">
        <v>172.7</v>
      </c>
      <c r="F25" s="21">
        <v>188</v>
      </c>
      <c r="G25" s="4" t="s">
        <v>905</v>
      </c>
      <c r="H25" s="7" t="s">
        <v>901</v>
      </c>
      <c r="I25" s="19" t="s">
        <v>914</v>
      </c>
      <c r="J25" s="19">
        <v>23555</v>
      </c>
      <c r="K25" s="19" t="s">
        <v>760</v>
      </c>
      <c r="L25" t="s">
        <v>760</v>
      </c>
      <c r="M25" s="15">
        <v>23555</v>
      </c>
      <c r="N25" t="s">
        <v>495</v>
      </c>
      <c r="O25">
        <v>2517</v>
      </c>
      <c r="P25">
        <v>3</v>
      </c>
      <c r="R25">
        <v>2019</v>
      </c>
      <c r="S25" t="s">
        <v>39</v>
      </c>
      <c r="T25">
        <v>1262.5</v>
      </c>
      <c r="U25">
        <v>12</v>
      </c>
      <c r="V25">
        <v>120976</v>
      </c>
      <c r="X25">
        <v>13.923</v>
      </c>
      <c r="Y25">
        <v>6.3100000000000003E-2</v>
      </c>
      <c r="Z25">
        <v>40.795000000000002</v>
      </c>
      <c r="AA25">
        <v>74577.375</v>
      </c>
      <c r="AB25">
        <v>1235383.75</v>
      </c>
      <c r="AC25">
        <v>2</v>
      </c>
      <c r="AE25" t="s">
        <v>125</v>
      </c>
      <c r="AF25" t="s">
        <v>42</v>
      </c>
      <c r="AG25" t="s">
        <v>335</v>
      </c>
      <c r="AH25" t="s">
        <v>335</v>
      </c>
      <c r="AI25" t="s">
        <v>685</v>
      </c>
      <c r="AJ25" t="s">
        <v>686</v>
      </c>
      <c r="AK25" t="s">
        <v>632</v>
      </c>
      <c r="AM25" t="s">
        <v>45</v>
      </c>
      <c r="AN25" s="7" t="s">
        <v>97</v>
      </c>
      <c r="AO25" s="4" t="s">
        <v>64</v>
      </c>
      <c r="AP25" t="s">
        <v>94</v>
      </c>
      <c r="AR25" t="s">
        <v>680</v>
      </c>
      <c r="AS25" t="s">
        <v>586</v>
      </c>
      <c r="AU25">
        <v>40.950299999999999</v>
      </c>
      <c r="AV25">
        <v>-73.078599999999994</v>
      </c>
      <c r="AW25">
        <v>4094</v>
      </c>
      <c r="AZ25" s="10" t="s">
        <v>65</v>
      </c>
      <c r="BA25">
        <f t="shared" si="10"/>
        <v>31</v>
      </c>
      <c r="BB25">
        <f t="shared" si="11"/>
        <v>89.642903225806464</v>
      </c>
      <c r="BC25">
        <f t="shared" si="12"/>
        <v>2621.6629032258065</v>
      </c>
      <c r="BD25">
        <f t="shared" si="13"/>
        <v>32661.338516129028</v>
      </c>
      <c r="BE25">
        <f t="shared" si="14"/>
        <v>535.9677419354839</v>
      </c>
    </row>
    <row r="26" spans="1:57" x14ac:dyDescent="0.25">
      <c r="A26" s="21">
        <v>106.3</v>
      </c>
      <c r="B26" s="21">
        <v>106.3</v>
      </c>
      <c r="C26" s="20">
        <v>104</v>
      </c>
      <c r="D26" s="20">
        <v>104</v>
      </c>
      <c r="E26" s="20">
        <v>202.4</v>
      </c>
      <c r="F26" s="21">
        <v>112.5</v>
      </c>
      <c r="G26" s="8" t="s">
        <v>904</v>
      </c>
      <c r="H26" s="7" t="s">
        <v>901</v>
      </c>
      <c r="I26" s="19" t="s">
        <v>916</v>
      </c>
      <c r="J26" s="19">
        <v>23583</v>
      </c>
      <c r="K26" s="19" t="s">
        <v>765</v>
      </c>
      <c r="L26" t="s">
        <v>765</v>
      </c>
      <c r="M26" s="15">
        <v>23583</v>
      </c>
      <c r="N26" t="s">
        <v>693</v>
      </c>
      <c r="O26">
        <v>2527</v>
      </c>
      <c r="P26">
        <v>6</v>
      </c>
      <c r="R26">
        <v>2019</v>
      </c>
      <c r="S26" t="s">
        <v>39</v>
      </c>
      <c r="T26">
        <v>1123.8599999999999</v>
      </c>
      <c r="U26">
        <v>12</v>
      </c>
      <c r="V26">
        <v>60302.59</v>
      </c>
      <c r="X26">
        <v>0.20200000000000001</v>
      </c>
      <c r="Y26">
        <v>2.2700000000000001E-2</v>
      </c>
      <c r="Z26">
        <v>7.93</v>
      </c>
      <c r="AA26">
        <v>39405.796000000002</v>
      </c>
      <c r="AB26">
        <v>664721.49899999995</v>
      </c>
      <c r="AC26">
        <v>2</v>
      </c>
      <c r="AD26" t="s">
        <v>40</v>
      </c>
      <c r="AE26" t="s">
        <v>694</v>
      </c>
      <c r="AF26" t="s">
        <v>42</v>
      </c>
      <c r="AG26" t="s">
        <v>693</v>
      </c>
      <c r="AH26" t="s">
        <v>693</v>
      </c>
      <c r="AI26" t="s">
        <v>695</v>
      </c>
      <c r="AJ26" t="s">
        <v>696</v>
      </c>
      <c r="AK26" t="s">
        <v>632</v>
      </c>
      <c r="AL26" t="s">
        <v>633</v>
      </c>
      <c r="AM26" t="s">
        <v>45</v>
      </c>
      <c r="AN26" s="7" t="s">
        <v>97</v>
      </c>
      <c r="AO26" s="4" t="s">
        <v>64</v>
      </c>
      <c r="AP26" t="s">
        <v>47</v>
      </c>
      <c r="AQ26" t="s">
        <v>697</v>
      </c>
      <c r="AR26" t="s">
        <v>698</v>
      </c>
      <c r="AS26" t="s">
        <v>699</v>
      </c>
      <c r="AU26">
        <v>42.678899999999999</v>
      </c>
      <c r="AV26">
        <v>-76.948300000000003</v>
      </c>
      <c r="AW26">
        <v>3900</v>
      </c>
      <c r="AZ26" s="12" t="s">
        <v>94</v>
      </c>
      <c r="BA26">
        <f t="shared" si="10"/>
        <v>6</v>
      </c>
      <c r="BB26">
        <f t="shared" si="11"/>
        <v>1204.0933333333335</v>
      </c>
      <c r="BC26">
        <f t="shared" si="12"/>
        <v>201040.66666666666</v>
      </c>
      <c r="BD26">
        <f t="shared" si="13"/>
        <v>2109853.4189999998</v>
      </c>
      <c r="BE26">
        <f t="shared" si="14"/>
        <v>6833.666666666667</v>
      </c>
    </row>
    <row r="27" spans="1:57" x14ac:dyDescent="0.25">
      <c r="A27" s="21">
        <v>154.1</v>
      </c>
      <c r="B27" s="21">
        <v>154.1</v>
      </c>
      <c r="C27" s="20">
        <v>151</v>
      </c>
      <c r="D27" s="20">
        <v>151</v>
      </c>
      <c r="E27" s="20">
        <v>81.599999999999994</v>
      </c>
      <c r="F27" s="21">
        <v>155.30000000000001</v>
      </c>
      <c r="G27" s="12" t="s">
        <v>81</v>
      </c>
      <c r="H27" s="7" t="s">
        <v>901</v>
      </c>
      <c r="I27" s="19" t="s">
        <v>916</v>
      </c>
      <c r="J27" s="19">
        <v>23584</v>
      </c>
      <c r="K27" s="19" t="s">
        <v>766</v>
      </c>
      <c r="L27" t="s">
        <v>766</v>
      </c>
      <c r="M27" s="15">
        <v>23584</v>
      </c>
      <c r="N27" t="s">
        <v>627</v>
      </c>
      <c r="O27">
        <v>2535</v>
      </c>
      <c r="P27">
        <v>1</v>
      </c>
      <c r="Q27" t="s">
        <v>628</v>
      </c>
      <c r="R27">
        <v>2019</v>
      </c>
      <c r="S27" t="s">
        <v>39</v>
      </c>
      <c r="T27">
        <v>1433.48</v>
      </c>
      <c r="U27">
        <v>12</v>
      </c>
      <c r="V27">
        <v>95767.61</v>
      </c>
      <c r="X27">
        <v>344.91399999999999</v>
      </c>
      <c r="Y27">
        <v>0.27600000000000002</v>
      </c>
      <c r="Z27">
        <v>136.78899999999999</v>
      </c>
      <c r="AA27">
        <v>107935.895</v>
      </c>
      <c r="AB27">
        <v>1052001.449</v>
      </c>
      <c r="AC27">
        <v>2</v>
      </c>
      <c r="AD27" t="s">
        <v>40</v>
      </c>
      <c r="AE27" t="s">
        <v>629</v>
      </c>
      <c r="AF27" t="s">
        <v>42</v>
      </c>
      <c r="AG27" t="s">
        <v>627</v>
      </c>
      <c r="AH27" t="s">
        <v>627</v>
      </c>
      <c r="AI27" t="s">
        <v>630</v>
      </c>
      <c r="AJ27" t="s">
        <v>631</v>
      </c>
      <c r="AK27" t="s">
        <v>632</v>
      </c>
      <c r="AL27" t="s">
        <v>633</v>
      </c>
      <c r="AM27" t="s">
        <v>45</v>
      </c>
      <c r="AN27" s="7" t="s">
        <v>97</v>
      </c>
      <c r="AO27" s="11" t="s">
        <v>81</v>
      </c>
      <c r="AP27" t="s">
        <v>94</v>
      </c>
      <c r="AQ27" t="s">
        <v>584</v>
      </c>
      <c r="AR27" t="s">
        <v>634</v>
      </c>
      <c r="AS27" t="s">
        <v>586</v>
      </c>
      <c r="AU27">
        <v>42.602800000000002</v>
      </c>
      <c r="AV27">
        <v>-76.633600000000001</v>
      </c>
      <c r="AW27">
        <v>1980</v>
      </c>
      <c r="AZ27" s="11" t="s">
        <v>81</v>
      </c>
      <c r="BA27">
        <f t="shared" si="10"/>
        <v>7</v>
      </c>
      <c r="BB27">
        <f t="shared" si="11"/>
        <v>367.24714285714288</v>
      </c>
      <c r="BC27">
        <f t="shared" si="12"/>
        <v>67447.897142857139</v>
      </c>
      <c r="BD27">
        <f t="shared" si="13"/>
        <v>657153.79771428567</v>
      </c>
      <c r="BE27">
        <f t="shared" si="14"/>
        <v>2393.8571428571427</v>
      </c>
    </row>
    <row r="28" spans="1:57" x14ac:dyDescent="0.25">
      <c r="A28" s="21">
        <v>154.69999999999999</v>
      </c>
      <c r="B28" s="21">
        <v>154.69999999999999</v>
      </c>
      <c r="C28" s="20">
        <v>0</v>
      </c>
      <c r="D28" s="20">
        <v>0</v>
      </c>
      <c r="E28" s="20">
        <v>17.399999999999999</v>
      </c>
      <c r="F28" s="21">
        <v>167.2</v>
      </c>
      <c r="G28" s="12" t="s">
        <v>81</v>
      </c>
      <c r="H28" s="7" t="s">
        <v>901</v>
      </c>
      <c r="I28" s="19" t="s">
        <v>916</v>
      </c>
      <c r="J28" s="19">
        <v>23585</v>
      </c>
      <c r="K28" s="19" t="s">
        <v>872</v>
      </c>
      <c r="L28" s="15" t="s">
        <v>872</v>
      </c>
      <c r="M28" s="15">
        <v>23585</v>
      </c>
      <c r="N28" t="s">
        <v>627</v>
      </c>
      <c r="O28">
        <v>2535</v>
      </c>
      <c r="P28">
        <v>2</v>
      </c>
      <c r="Q28" t="s">
        <v>628</v>
      </c>
      <c r="R28">
        <v>2019</v>
      </c>
      <c r="S28" t="s">
        <v>39</v>
      </c>
      <c r="T28" s="2">
        <v>0</v>
      </c>
      <c r="U28">
        <v>12</v>
      </c>
      <c r="V28">
        <v>0</v>
      </c>
      <c r="W28">
        <v>0</v>
      </c>
      <c r="X28">
        <v>0</v>
      </c>
      <c r="Y28">
        <v>0</v>
      </c>
      <c r="Z28">
        <v>0</v>
      </c>
      <c r="AA28">
        <v>0</v>
      </c>
      <c r="AB28">
        <v>0</v>
      </c>
      <c r="AC28">
        <v>2</v>
      </c>
      <c r="AD28" t="s">
        <v>40</v>
      </c>
      <c r="AE28" t="s">
        <v>629</v>
      </c>
      <c r="AF28" t="s">
        <v>42</v>
      </c>
      <c r="AG28" t="s">
        <v>627</v>
      </c>
      <c r="AH28" t="s">
        <v>627</v>
      </c>
      <c r="AI28" t="s">
        <v>635</v>
      </c>
      <c r="AJ28" t="s">
        <v>636</v>
      </c>
      <c r="AK28" t="s">
        <v>632</v>
      </c>
      <c r="AL28" t="s">
        <v>633</v>
      </c>
      <c r="AM28" t="s">
        <v>45</v>
      </c>
      <c r="AN28" s="7" t="s">
        <v>97</v>
      </c>
      <c r="AO28" s="11" t="s">
        <v>81</v>
      </c>
      <c r="AP28" t="s">
        <v>94</v>
      </c>
      <c r="AQ28" t="s">
        <v>584</v>
      </c>
      <c r="AR28" t="s">
        <v>637</v>
      </c>
      <c r="AS28" t="s">
        <v>586</v>
      </c>
      <c r="AU28">
        <v>42.602800000000002</v>
      </c>
      <c r="AV28">
        <v>-76.633600000000001</v>
      </c>
      <c r="AW28">
        <v>2072</v>
      </c>
    </row>
    <row r="29" spans="1:57" x14ac:dyDescent="0.25">
      <c r="A29" s="21">
        <v>69</v>
      </c>
      <c r="B29" s="21">
        <v>69</v>
      </c>
      <c r="C29" s="20">
        <v>69.599999999999994</v>
      </c>
      <c r="D29" s="20">
        <v>69</v>
      </c>
      <c r="E29" s="20">
        <v>2.7</v>
      </c>
      <c r="F29" s="21">
        <v>72</v>
      </c>
      <c r="G29" s="8" t="s">
        <v>904</v>
      </c>
      <c r="H29" s="7" t="s">
        <v>901</v>
      </c>
      <c r="I29" s="19" t="s">
        <v>915</v>
      </c>
      <c r="J29" s="19">
        <v>23586</v>
      </c>
      <c r="K29" s="19" t="s">
        <v>723</v>
      </c>
      <c r="L29" t="s">
        <v>723</v>
      </c>
      <c r="M29" s="15">
        <v>23586</v>
      </c>
      <c r="N29" t="s">
        <v>669</v>
      </c>
      <c r="O29">
        <v>2480</v>
      </c>
      <c r="P29">
        <v>1</v>
      </c>
      <c r="R29">
        <v>2019</v>
      </c>
      <c r="S29" t="s">
        <v>39</v>
      </c>
      <c r="T29">
        <v>48.84</v>
      </c>
      <c r="U29">
        <v>12</v>
      </c>
      <c r="V29">
        <v>1320.96</v>
      </c>
      <c r="X29">
        <v>6.0000000000000001E-3</v>
      </c>
      <c r="Y29">
        <v>7.4300000000000005E-2</v>
      </c>
      <c r="Z29">
        <v>1.0289999999999999</v>
      </c>
      <c r="AA29">
        <v>1191.9880000000001</v>
      </c>
      <c r="AB29">
        <v>20107.064999999999</v>
      </c>
      <c r="AC29">
        <v>2</v>
      </c>
      <c r="AD29" t="s">
        <v>40</v>
      </c>
      <c r="AE29" t="s">
        <v>256</v>
      </c>
      <c r="AF29" t="s">
        <v>42</v>
      </c>
      <c r="AG29" t="s">
        <v>670</v>
      </c>
      <c r="AH29" t="s">
        <v>670</v>
      </c>
      <c r="AI29" t="s">
        <v>671</v>
      </c>
      <c r="AJ29" t="s">
        <v>672</v>
      </c>
      <c r="AK29" t="s">
        <v>75</v>
      </c>
      <c r="AM29" t="s">
        <v>45</v>
      </c>
      <c r="AN29" s="7" t="s">
        <v>97</v>
      </c>
      <c r="AO29" s="4" t="s">
        <v>64</v>
      </c>
      <c r="AP29" t="s">
        <v>94</v>
      </c>
      <c r="AU29">
        <v>41.573</v>
      </c>
      <c r="AV29">
        <v>-73.964600000000004</v>
      </c>
      <c r="AW29">
        <v>3260</v>
      </c>
    </row>
    <row r="30" spans="1:57" x14ac:dyDescent="0.25">
      <c r="A30" s="21">
        <v>614.79999999999995</v>
      </c>
      <c r="B30" s="21">
        <v>614.79999999999995</v>
      </c>
      <c r="C30" s="20">
        <v>584.20000000000005</v>
      </c>
      <c r="D30" s="20">
        <v>608</v>
      </c>
      <c r="E30" s="20">
        <v>264.8</v>
      </c>
      <c r="F30" s="21">
        <v>621</v>
      </c>
      <c r="G30" s="4" t="s">
        <v>905</v>
      </c>
      <c r="H30" s="7" t="s">
        <v>901</v>
      </c>
      <c r="I30" s="19" t="s">
        <v>915</v>
      </c>
      <c r="J30" s="19">
        <v>23587</v>
      </c>
      <c r="K30" s="19" t="s">
        <v>867</v>
      </c>
      <c r="L30" t="s">
        <v>867</v>
      </c>
      <c r="M30" s="15">
        <v>23587</v>
      </c>
      <c r="N30" s="15" t="s">
        <v>711</v>
      </c>
      <c r="O30">
        <v>8006</v>
      </c>
      <c r="P30">
        <v>1</v>
      </c>
      <c r="R30">
        <v>2019</v>
      </c>
      <c r="S30" t="s">
        <v>39</v>
      </c>
      <c r="T30">
        <v>315.3</v>
      </c>
      <c r="U30">
        <v>12</v>
      </c>
      <c r="V30">
        <v>63288.38</v>
      </c>
      <c r="X30">
        <v>7.1159999999999997</v>
      </c>
      <c r="Y30">
        <v>8.2699999999999996E-2</v>
      </c>
      <c r="Z30">
        <v>39.875</v>
      </c>
      <c r="AA30">
        <v>41051.794999999998</v>
      </c>
      <c r="AB30">
        <v>681251.70299999998</v>
      </c>
      <c r="AC30">
        <v>2</v>
      </c>
      <c r="AD30" t="s">
        <v>40</v>
      </c>
      <c r="AE30" t="s">
        <v>256</v>
      </c>
      <c r="AF30" t="s">
        <v>42</v>
      </c>
      <c r="AG30" t="s">
        <v>712</v>
      </c>
      <c r="AH30" t="s">
        <v>712</v>
      </c>
      <c r="AI30" t="s">
        <v>713</v>
      </c>
      <c r="AJ30" t="s">
        <v>714</v>
      </c>
      <c r="AK30" t="s">
        <v>75</v>
      </c>
      <c r="AM30" t="s">
        <v>45</v>
      </c>
      <c r="AN30" s="7" t="s">
        <v>97</v>
      </c>
      <c r="AO30" s="12" t="s">
        <v>94</v>
      </c>
      <c r="AP30" t="s">
        <v>64</v>
      </c>
      <c r="AR30" t="s">
        <v>715</v>
      </c>
      <c r="AS30" t="s">
        <v>716</v>
      </c>
      <c r="AU30">
        <v>41.571100000000001</v>
      </c>
      <c r="AV30">
        <v>-73.9739</v>
      </c>
      <c r="AW30">
        <v>4171</v>
      </c>
    </row>
    <row r="31" spans="1:57" x14ac:dyDescent="0.25">
      <c r="A31" s="21">
        <v>605.70000000000005</v>
      </c>
      <c r="B31" s="21">
        <v>605.70000000000005</v>
      </c>
      <c r="C31" s="20">
        <v>600</v>
      </c>
      <c r="D31" s="20">
        <v>603.5</v>
      </c>
      <c r="E31" s="20">
        <v>251.7</v>
      </c>
      <c r="F31" s="21">
        <v>621</v>
      </c>
      <c r="G31" s="4" t="s">
        <v>905</v>
      </c>
      <c r="H31" s="7" t="s">
        <v>901</v>
      </c>
      <c r="I31" s="19" t="s">
        <v>915</v>
      </c>
      <c r="J31" s="19">
        <v>23588</v>
      </c>
      <c r="K31" s="19" t="s">
        <v>868</v>
      </c>
      <c r="L31" t="s">
        <v>868</v>
      </c>
      <c r="M31" s="15">
        <v>23588</v>
      </c>
      <c r="N31" s="15" t="s">
        <v>711</v>
      </c>
      <c r="O31">
        <v>8006</v>
      </c>
      <c r="P31">
        <v>2</v>
      </c>
      <c r="R31">
        <v>2019</v>
      </c>
      <c r="S31" t="s">
        <v>39</v>
      </c>
      <c r="T31">
        <v>526.44000000000005</v>
      </c>
      <c r="U31">
        <v>12</v>
      </c>
      <c r="V31">
        <v>91551.48</v>
      </c>
      <c r="X31">
        <v>7.5270000000000001</v>
      </c>
      <c r="Y31">
        <v>6.0100000000000001E-2</v>
      </c>
      <c r="Z31">
        <v>36.436999999999998</v>
      </c>
      <c r="AA31">
        <v>60146.599000000002</v>
      </c>
      <c r="AB31">
        <v>1002123.148</v>
      </c>
      <c r="AC31">
        <v>2</v>
      </c>
      <c r="AD31" t="s">
        <v>40</v>
      </c>
      <c r="AE31" t="s">
        <v>256</v>
      </c>
      <c r="AF31" t="s">
        <v>42</v>
      </c>
      <c r="AG31" t="s">
        <v>712</v>
      </c>
      <c r="AH31" t="s">
        <v>712</v>
      </c>
      <c r="AI31" t="s">
        <v>717</v>
      </c>
      <c r="AJ31" t="s">
        <v>718</v>
      </c>
      <c r="AK31" t="s">
        <v>75</v>
      </c>
      <c r="AM31" t="s">
        <v>45</v>
      </c>
      <c r="AN31" s="7" t="s">
        <v>97</v>
      </c>
      <c r="AO31" s="12" t="s">
        <v>94</v>
      </c>
      <c r="AP31" t="s">
        <v>64</v>
      </c>
      <c r="AR31" t="s">
        <v>715</v>
      </c>
      <c r="AS31" t="s">
        <v>716</v>
      </c>
      <c r="AU31">
        <v>41.571100000000001</v>
      </c>
      <c r="AV31">
        <v>-73.9739</v>
      </c>
      <c r="AW31">
        <v>3900</v>
      </c>
    </row>
    <row r="32" spans="1:57" x14ac:dyDescent="0.25">
      <c r="A32" s="21">
        <v>64.7</v>
      </c>
      <c r="B32" s="21">
        <v>64.7</v>
      </c>
      <c r="C32" s="20">
        <v>65.099999999999994</v>
      </c>
      <c r="D32" s="20">
        <v>67</v>
      </c>
      <c r="E32" s="20">
        <v>2.7</v>
      </c>
      <c r="F32" s="21">
        <v>73.5</v>
      </c>
      <c r="G32" s="8" t="s">
        <v>904</v>
      </c>
      <c r="H32" s="7" t="s">
        <v>901</v>
      </c>
      <c r="I32" s="19" t="s">
        <v>915</v>
      </c>
      <c r="J32" s="19">
        <v>23589</v>
      </c>
      <c r="K32" s="19" t="s">
        <v>724</v>
      </c>
      <c r="L32" t="s">
        <v>724</v>
      </c>
      <c r="M32" s="15">
        <v>23589</v>
      </c>
      <c r="N32" t="s">
        <v>669</v>
      </c>
      <c r="O32">
        <v>2480</v>
      </c>
      <c r="P32">
        <v>2</v>
      </c>
      <c r="R32">
        <v>2019</v>
      </c>
      <c r="S32" t="s">
        <v>39</v>
      </c>
      <c r="T32">
        <v>44.92</v>
      </c>
      <c r="U32">
        <v>12</v>
      </c>
      <c r="V32">
        <v>1316.2</v>
      </c>
      <c r="X32">
        <v>5.0000000000000001E-3</v>
      </c>
      <c r="Y32">
        <v>7.3800000000000004E-2</v>
      </c>
      <c r="Z32">
        <v>1.0029999999999999</v>
      </c>
      <c r="AA32">
        <v>1065.7249999999999</v>
      </c>
      <c r="AB32">
        <v>17982.235000000001</v>
      </c>
      <c r="AC32">
        <v>2</v>
      </c>
      <c r="AD32" t="s">
        <v>40</v>
      </c>
      <c r="AE32" t="s">
        <v>256</v>
      </c>
      <c r="AF32" t="s">
        <v>42</v>
      </c>
      <c r="AG32" t="s">
        <v>670</v>
      </c>
      <c r="AH32" t="s">
        <v>670</v>
      </c>
      <c r="AI32" t="s">
        <v>673</v>
      </c>
      <c r="AJ32" t="s">
        <v>674</v>
      </c>
      <c r="AK32" t="s">
        <v>75</v>
      </c>
      <c r="AM32" t="s">
        <v>45</v>
      </c>
      <c r="AN32" s="7" t="s">
        <v>97</v>
      </c>
      <c r="AO32" s="4" t="s">
        <v>64</v>
      </c>
      <c r="AP32" t="s">
        <v>94</v>
      </c>
      <c r="AU32">
        <v>41.573</v>
      </c>
      <c r="AV32">
        <v>-73.964600000000004</v>
      </c>
      <c r="AW32">
        <v>2419</v>
      </c>
    </row>
    <row r="33" spans="1:49" x14ac:dyDescent="0.25">
      <c r="A33" s="21">
        <v>139.19999999999999</v>
      </c>
      <c r="B33" s="21">
        <v>139.19999999999999</v>
      </c>
      <c r="C33" s="20">
        <v>136.69999999999999</v>
      </c>
      <c r="D33" s="20">
        <v>140.6</v>
      </c>
      <c r="E33" s="20">
        <v>14.2</v>
      </c>
      <c r="F33" s="21">
        <v>147.1</v>
      </c>
      <c r="G33" s="8" t="s">
        <v>904</v>
      </c>
      <c r="H33" s="7" t="s">
        <v>901</v>
      </c>
      <c r="I33" s="19" t="s">
        <v>915</v>
      </c>
      <c r="J33" s="19">
        <v>23590</v>
      </c>
      <c r="K33" s="19" t="s">
        <v>725</v>
      </c>
      <c r="L33" t="s">
        <v>725</v>
      </c>
      <c r="M33" s="15">
        <v>23590</v>
      </c>
      <c r="N33" t="s">
        <v>669</v>
      </c>
      <c r="O33">
        <v>2480</v>
      </c>
      <c r="P33">
        <v>3</v>
      </c>
      <c r="R33">
        <v>2019</v>
      </c>
      <c r="S33" t="s">
        <v>39</v>
      </c>
      <c r="T33">
        <v>48.36</v>
      </c>
      <c r="U33">
        <v>12</v>
      </c>
      <c r="V33">
        <v>2958.42</v>
      </c>
      <c r="X33">
        <v>0.01</v>
      </c>
      <c r="Y33">
        <v>6.3100000000000003E-2</v>
      </c>
      <c r="Z33">
        <v>1.45</v>
      </c>
      <c r="AA33">
        <v>1910.1949999999999</v>
      </c>
      <c r="AB33">
        <v>32221.203000000001</v>
      </c>
      <c r="AC33">
        <v>2</v>
      </c>
      <c r="AD33" t="s">
        <v>40</v>
      </c>
      <c r="AE33" t="s">
        <v>256</v>
      </c>
      <c r="AF33" t="s">
        <v>42</v>
      </c>
      <c r="AG33" t="s">
        <v>670</v>
      </c>
      <c r="AH33" t="s">
        <v>670</v>
      </c>
      <c r="AI33" t="s">
        <v>702</v>
      </c>
      <c r="AJ33" t="s">
        <v>703</v>
      </c>
      <c r="AK33" t="s">
        <v>75</v>
      </c>
      <c r="AL33" t="s">
        <v>704</v>
      </c>
      <c r="AM33" t="s">
        <v>45</v>
      </c>
      <c r="AN33" s="7" t="s">
        <v>97</v>
      </c>
      <c r="AO33" s="4" t="s">
        <v>64</v>
      </c>
      <c r="AR33" t="s">
        <v>650</v>
      </c>
      <c r="AS33" t="s">
        <v>586</v>
      </c>
      <c r="AU33">
        <v>41.573</v>
      </c>
      <c r="AV33">
        <v>-73.964600000000004</v>
      </c>
      <c r="AW33">
        <v>2075</v>
      </c>
    </row>
    <row r="34" spans="1:49" x14ac:dyDescent="0.25">
      <c r="A34" s="21">
        <v>238.2</v>
      </c>
      <c r="B34" s="21">
        <v>238.2</v>
      </c>
      <c r="C34" s="20">
        <v>224</v>
      </c>
      <c r="D34" s="20">
        <v>228.7</v>
      </c>
      <c r="E34" s="20">
        <v>10.9</v>
      </c>
      <c r="F34" s="21">
        <v>239.4</v>
      </c>
      <c r="G34" s="8" t="s">
        <v>904</v>
      </c>
      <c r="H34" s="7" t="s">
        <v>901</v>
      </c>
      <c r="I34" s="19" t="s">
        <v>915</v>
      </c>
      <c r="J34" s="19">
        <v>23591</v>
      </c>
      <c r="K34" s="19" t="s">
        <v>726</v>
      </c>
      <c r="L34" t="s">
        <v>726</v>
      </c>
      <c r="M34" s="15">
        <v>23591</v>
      </c>
      <c r="N34" t="s">
        <v>669</v>
      </c>
      <c r="O34">
        <v>2480</v>
      </c>
      <c r="P34">
        <v>4</v>
      </c>
      <c r="R34">
        <v>2019</v>
      </c>
      <c r="S34" t="s">
        <v>39</v>
      </c>
      <c r="T34">
        <v>49.23</v>
      </c>
      <c r="U34">
        <v>12</v>
      </c>
      <c r="V34">
        <v>3956.8</v>
      </c>
      <c r="X34">
        <v>1.2E-2</v>
      </c>
      <c r="Y34">
        <v>6.3299999999999995E-2</v>
      </c>
      <c r="Z34">
        <v>1.9550000000000001</v>
      </c>
      <c r="AA34">
        <v>2265.7939999999999</v>
      </c>
      <c r="AB34">
        <v>38219.042000000001</v>
      </c>
      <c r="AC34">
        <v>2</v>
      </c>
      <c r="AD34" t="s">
        <v>40</v>
      </c>
      <c r="AE34" t="s">
        <v>256</v>
      </c>
      <c r="AF34" t="s">
        <v>42</v>
      </c>
      <c r="AG34" t="s">
        <v>670</v>
      </c>
      <c r="AH34" t="s">
        <v>670</v>
      </c>
      <c r="AI34" t="s">
        <v>705</v>
      </c>
      <c r="AJ34" t="s">
        <v>706</v>
      </c>
      <c r="AK34" t="s">
        <v>75</v>
      </c>
      <c r="AL34" t="s">
        <v>704</v>
      </c>
      <c r="AM34" t="s">
        <v>45</v>
      </c>
      <c r="AN34" s="7" t="s">
        <v>97</v>
      </c>
      <c r="AO34" s="4" t="s">
        <v>64</v>
      </c>
      <c r="AR34" t="s">
        <v>650</v>
      </c>
      <c r="AS34" t="s">
        <v>586</v>
      </c>
      <c r="AU34">
        <v>41.573</v>
      </c>
      <c r="AV34">
        <v>-73.964600000000004</v>
      </c>
      <c r="AW34">
        <v>2100</v>
      </c>
    </row>
    <row r="35" spans="1:49" x14ac:dyDescent="0.25">
      <c r="A35" s="21">
        <v>567.4</v>
      </c>
      <c r="B35" s="21">
        <v>567.4</v>
      </c>
      <c r="C35" s="20">
        <v>547.5</v>
      </c>
      <c r="D35" s="20">
        <v>567.9</v>
      </c>
      <c r="E35" s="20">
        <v>229.3</v>
      </c>
      <c r="F35" s="21">
        <v>621</v>
      </c>
      <c r="G35" s="8" t="s">
        <v>904</v>
      </c>
      <c r="H35" s="7" t="s">
        <v>901</v>
      </c>
      <c r="I35" s="19" t="s">
        <v>915</v>
      </c>
      <c r="J35" s="19">
        <v>23595</v>
      </c>
      <c r="K35" s="19" t="s">
        <v>771</v>
      </c>
      <c r="L35" t="s">
        <v>771</v>
      </c>
      <c r="M35" s="15">
        <v>23595</v>
      </c>
      <c r="N35" t="s">
        <v>603</v>
      </c>
      <c r="O35">
        <v>2625</v>
      </c>
      <c r="P35">
        <v>2</v>
      </c>
      <c r="R35">
        <v>2019</v>
      </c>
      <c r="S35" t="s">
        <v>39</v>
      </c>
      <c r="T35">
        <v>598.28</v>
      </c>
      <c r="U35">
        <v>12</v>
      </c>
      <c r="V35">
        <v>154316.12</v>
      </c>
      <c r="X35">
        <v>4.827</v>
      </c>
      <c r="Y35">
        <v>8.0600000000000005E-2</v>
      </c>
      <c r="Z35">
        <v>92.736000000000004</v>
      </c>
      <c r="AA35">
        <v>102291.352</v>
      </c>
      <c r="AB35">
        <v>1725556.406</v>
      </c>
      <c r="AC35">
        <v>2</v>
      </c>
      <c r="AE35" t="s">
        <v>487</v>
      </c>
      <c r="AF35" t="s">
        <v>42</v>
      </c>
      <c r="AG35" t="s">
        <v>604</v>
      </c>
      <c r="AH35" t="s">
        <v>604</v>
      </c>
      <c r="AI35" t="s">
        <v>605</v>
      </c>
      <c r="AJ35" t="s">
        <v>606</v>
      </c>
      <c r="AK35" t="s">
        <v>75</v>
      </c>
      <c r="AM35" t="s">
        <v>45</v>
      </c>
      <c r="AN35" s="6" t="s">
        <v>80</v>
      </c>
      <c r="AO35" s="4" t="s">
        <v>64</v>
      </c>
      <c r="AP35" t="s">
        <v>94</v>
      </c>
      <c r="AR35" t="s">
        <v>607</v>
      </c>
      <c r="AU35">
        <v>41.2044</v>
      </c>
      <c r="AV35">
        <v>-73.968900000000005</v>
      </c>
      <c r="AW35">
        <v>3717</v>
      </c>
    </row>
    <row r="36" spans="1:49" x14ac:dyDescent="0.25">
      <c r="A36" s="21">
        <v>81.3</v>
      </c>
      <c r="B36" s="21">
        <v>106.2</v>
      </c>
      <c r="C36" s="20">
        <v>78.599999999999994</v>
      </c>
      <c r="D36" s="20">
        <v>99.4</v>
      </c>
      <c r="E36" s="20">
        <v>7.4</v>
      </c>
      <c r="F36" s="21">
        <v>79.5</v>
      </c>
      <c r="G36" s="4" t="s">
        <v>905</v>
      </c>
      <c r="H36" s="9" t="s">
        <v>900</v>
      </c>
      <c r="I36" s="19" t="s">
        <v>914</v>
      </c>
      <c r="J36" s="19">
        <v>23601</v>
      </c>
      <c r="K36" s="19" t="s">
        <v>779</v>
      </c>
      <c r="L36" t="s">
        <v>779</v>
      </c>
      <c r="M36" s="15">
        <v>23601</v>
      </c>
      <c r="N36" s="2" t="s">
        <v>397</v>
      </c>
      <c r="O36" s="2">
        <v>7146</v>
      </c>
      <c r="P36" s="2" t="s">
        <v>403</v>
      </c>
      <c r="R36">
        <v>2019</v>
      </c>
      <c r="S36" t="s">
        <v>39</v>
      </c>
      <c r="T36">
        <v>82.25</v>
      </c>
      <c r="U36">
        <v>12</v>
      </c>
      <c r="V36">
        <v>4664.75</v>
      </c>
      <c r="X36">
        <v>3.2000000000000001E-2</v>
      </c>
      <c r="Y36">
        <v>0.24679999999999999</v>
      </c>
      <c r="Z36">
        <v>7.3120000000000003</v>
      </c>
      <c r="AA36">
        <v>5097.95</v>
      </c>
      <c r="AB36">
        <v>62828.15</v>
      </c>
      <c r="AC36">
        <v>2</v>
      </c>
      <c r="AE36" t="s">
        <v>125</v>
      </c>
      <c r="AF36" t="s">
        <v>42</v>
      </c>
      <c r="AG36" t="s">
        <v>335</v>
      </c>
      <c r="AH36" t="s">
        <v>335</v>
      </c>
      <c r="AI36" t="s">
        <v>361</v>
      </c>
      <c r="AJ36" t="s">
        <v>362</v>
      </c>
      <c r="AM36" t="s">
        <v>45</v>
      </c>
      <c r="AN36" s="5" t="s">
        <v>67</v>
      </c>
      <c r="AO36" s="10" t="s">
        <v>65</v>
      </c>
      <c r="AR36" t="s">
        <v>399</v>
      </c>
      <c r="AU36">
        <v>40.956899999999997</v>
      </c>
      <c r="AV36">
        <v>-72.877399999999994</v>
      </c>
      <c r="AW36">
        <v>1164</v>
      </c>
    </row>
    <row r="37" spans="1:49" x14ac:dyDescent="0.25">
      <c r="A37" s="21">
        <v>850.3</v>
      </c>
      <c r="B37" s="21">
        <v>850.3</v>
      </c>
      <c r="C37" s="20">
        <v>801.7</v>
      </c>
      <c r="D37" s="20">
        <v>827</v>
      </c>
      <c r="E37" s="20">
        <v>24.4</v>
      </c>
      <c r="F37" s="21">
        <v>901.8</v>
      </c>
      <c r="G37" s="4" t="s">
        <v>905</v>
      </c>
      <c r="H37" s="7" t="s">
        <v>901</v>
      </c>
      <c r="I37" s="19" t="s">
        <v>916</v>
      </c>
      <c r="J37" s="19">
        <v>23606</v>
      </c>
      <c r="K37" s="19" t="s">
        <v>768</v>
      </c>
      <c r="L37" t="s">
        <v>768</v>
      </c>
      <c r="M37" s="15">
        <v>23606</v>
      </c>
      <c r="N37" t="s">
        <v>621</v>
      </c>
      <c r="O37">
        <v>2594</v>
      </c>
      <c r="P37">
        <v>5</v>
      </c>
      <c r="R37">
        <v>2019</v>
      </c>
      <c r="S37" t="s">
        <v>39</v>
      </c>
      <c r="T37">
        <v>95.31</v>
      </c>
      <c r="U37">
        <v>12</v>
      </c>
      <c r="V37">
        <v>15393.62</v>
      </c>
      <c r="X37">
        <v>37.478000000000002</v>
      </c>
      <c r="Y37">
        <v>0.1014</v>
      </c>
      <c r="Z37">
        <v>19.209</v>
      </c>
      <c r="AA37">
        <v>14225.475</v>
      </c>
      <c r="AB37">
        <v>176872.42800000001</v>
      </c>
      <c r="AC37">
        <v>2</v>
      </c>
      <c r="AD37" t="s">
        <v>40</v>
      </c>
      <c r="AE37" t="s">
        <v>178</v>
      </c>
      <c r="AF37" t="s">
        <v>42</v>
      </c>
      <c r="AG37" t="s">
        <v>622</v>
      </c>
      <c r="AH37" t="s">
        <v>622</v>
      </c>
      <c r="AI37" t="s">
        <v>623</v>
      </c>
      <c r="AJ37" t="s">
        <v>624</v>
      </c>
      <c r="AK37" t="s">
        <v>75</v>
      </c>
      <c r="AM37" t="s">
        <v>45</v>
      </c>
      <c r="AN37" s="6" t="s">
        <v>80</v>
      </c>
      <c r="AO37" s="12" t="s">
        <v>94</v>
      </c>
      <c r="AP37" t="s">
        <v>64</v>
      </c>
      <c r="AR37" t="s">
        <v>607</v>
      </c>
      <c r="AU37">
        <v>43.46</v>
      </c>
      <c r="AV37">
        <v>-76.53</v>
      </c>
      <c r="AW37">
        <v>9422</v>
      </c>
    </row>
    <row r="38" spans="1:49" x14ac:dyDescent="0.25">
      <c r="A38" s="21">
        <v>835.2</v>
      </c>
      <c r="B38" s="21">
        <v>835.2</v>
      </c>
      <c r="C38" s="20">
        <v>815</v>
      </c>
      <c r="D38" s="20">
        <v>827.5</v>
      </c>
      <c r="E38" s="20">
        <v>24.9</v>
      </c>
      <c r="F38" s="21">
        <v>901.8</v>
      </c>
      <c r="G38" s="4" t="s">
        <v>905</v>
      </c>
      <c r="H38" s="7" t="s">
        <v>901</v>
      </c>
      <c r="I38" s="19" t="s">
        <v>916</v>
      </c>
      <c r="J38" s="19">
        <v>23613</v>
      </c>
      <c r="K38" s="19" t="s">
        <v>769</v>
      </c>
      <c r="L38" t="s">
        <v>769</v>
      </c>
      <c r="M38" s="15">
        <v>23613</v>
      </c>
      <c r="N38" t="s">
        <v>621</v>
      </c>
      <c r="O38">
        <v>2594</v>
      </c>
      <c r="P38">
        <v>6</v>
      </c>
      <c r="R38">
        <v>2019</v>
      </c>
      <c r="S38" t="s">
        <v>39</v>
      </c>
      <c r="T38">
        <v>240.07</v>
      </c>
      <c r="U38">
        <v>12</v>
      </c>
      <c r="V38">
        <v>23599.599999999999</v>
      </c>
      <c r="X38">
        <v>57.521000000000001</v>
      </c>
      <c r="Y38">
        <v>6.3100000000000003E-2</v>
      </c>
      <c r="Z38">
        <v>24.625</v>
      </c>
      <c r="AA38">
        <v>22406.657999999999</v>
      </c>
      <c r="AB38">
        <v>288343.47600000002</v>
      </c>
      <c r="AC38">
        <v>2</v>
      </c>
      <c r="AD38" t="s">
        <v>40</v>
      </c>
      <c r="AE38" t="s">
        <v>178</v>
      </c>
      <c r="AF38" t="s">
        <v>42</v>
      </c>
      <c r="AG38" t="s">
        <v>622</v>
      </c>
      <c r="AH38" t="s">
        <v>622</v>
      </c>
      <c r="AI38" t="s">
        <v>625</v>
      </c>
      <c r="AJ38" t="s">
        <v>626</v>
      </c>
      <c r="AK38" t="s">
        <v>75</v>
      </c>
      <c r="AM38" t="s">
        <v>45</v>
      </c>
      <c r="AN38" s="6" t="s">
        <v>80</v>
      </c>
      <c r="AO38" s="12" t="s">
        <v>94</v>
      </c>
      <c r="AP38" t="s">
        <v>64</v>
      </c>
      <c r="AU38">
        <v>43.46</v>
      </c>
      <c r="AV38">
        <v>-76.53</v>
      </c>
      <c r="AW38">
        <v>9491</v>
      </c>
    </row>
    <row r="39" spans="1:49" x14ac:dyDescent="0.25">
      <c r="A39" s="21">
        <v>198.7</v>
      </c>
      <c r="B39" s="21">
        <v>198.7</v>
      </c>
      <c r="C39" s="20">
        <v>189.5</v>
      </c>
      <c r="D39" s="20">
        <v>191.7</v>
      </c>
      <c r="E39" s="20">
        <v>155.19999999999999</v>
      </c>
      <c r="F39" s="21">
        <v>188</v>
      </c>
      <c r="G39" s="4" t="s">
        <v>905</v>
      </c>
      <c r="H39" s="7" t="s">
        <v>901</v>
      </c>
      <c r="I39" s="19" t="s">
        <v>914</v>
      </c>
      <c r="J39" s="19">
        <v>23616</v>
      </c>
      <c r="K39" s="19" t="s">
        <v>761</v>
      </c>
      <c r="L39" t="s">
        <v>761</v>
      </c>
      <c r="M39" s="15">
        <v>23616</v>
      </c>
      <c r="N39" t="s">
        <v>495</v>
      </c>
      <c r="O39">
        <v>2517</v>
      </c>
      <c r="P39">
        <v>4</v>
      </c>
      <c r="R39">
        <v>2019</v>
      </c>
      <c r="S39" t="s">
        <v>39</v>
      </c>
      <c r="T39">
        <v>2282.25</v>
      </c>
      <c r="U39">
        <v>12</v>
      </c>
      <c r="V39">
        <v>180124.5</v>
      </c>
      <c r="X39">
        <v>29.568000000000001</v>
      </c>
      <c r="Y39">
        <v>4.58E-2</v>
      </c>
      <c r="Z39">
        <v>54.898000000000003</v>
      </c>
      <c r="AA39">
        <v>125392.425</v>
      </c>
      <c r="AB39">
        <v>2068296.875</v>
      </c>
      <c r="AC39">
        <v>2</v>
      </c>
      <c r="AE39" t="s">
        <v>125</v>
      </c>
      <c r="AF39" t="s">
        <v>42</v>
      </c>
      <c r="AG39" t="s">
        <v>335</v>
      </c>
      <c r="AH39" t="s">
        <v>335</v>
      </c>
      <c r="AI39" t="s">
        <v>687</v>
      </c>
      <c r="AJ39" t="s">
        <v>688</v>
      </c>
      <c r="AK39" t="s">
        <v>632</v>
      </c>
      <c r="AM39" t="s">
        <v>45</v>
      </c>
      <c r="AN39" s="7" t="s">
        <v>97</v>
      </c>
      <c r="AO39" s="4" t="s">
        <v>64</v>
      </c>
      <c r="AP39" t="s">
        <v>94</v>
      </c>
      <c r="AR39" t="s">
        <v>680</v>
      </c>
      <c r="AS39" t="s">
        <v>586</v>
      </c>
      <c r="AU39">
        <v>40.950299999999999</v>
      </c>
      <c r="AV39">
        <v>-73.078599999999994</v>
      </c>
      <c r="AW39">
        <v>2300</v>
      </c>
    </row>
    <row r="40" spans="1:49" x14ac:dyDescent="0.25">
      <c r="A40" s="21">
        <v>37.9</v>
      </c>
      <c r="B40" s="21">
        <v>51.8</v>
      </c>
      <c r="C40" s="20">
        <v>35.4</v>
      </c>
      <c r="D40" s="20">
        <v>45.1</v>
      </c>
      <c r="E40" s="20">
        <v>0.4</v>
      </c>
      <c r="F40" s="21">
        <v>46.5</v>
      </c>
      <c r="G40" s="8" t="s">
        <v>904</v>
      </c>
      <c r="H40" s="6" t="s">
        <v>903</v>
      </c>
      <c r="I40" s="19" t="s">
        <v>915</v>
      </c>
      <c r="J40" s="19">
        <v>23639</v>
      </c>
      <c r="K40" s="19" t="s">
        <v>772</v>
      </c>
      <c r="L40" t="s">
        <v>772</v>
      </c>
      <c r="M40" s="15">
        <v>23639</v>
      </c>
      <c r="N40" t="s">
        <v>486</v>
      </c>
      <c r="O40">
        <v>2628</v>
      </c>
      <c r="P40">
        <v>1</v>
      </c>
      <c r="R40">
        <v>2019</v>
      </c>
      <c r="S40" t="s">
        <v>39</v>
      </c>
      <c r="T40">
        <v>12.48</v>
      </c>
      <c r="U40">
        <v>12</v>
      </c>
      <c r="V40">
        <v>298.56</v>
      </c>
      <c r="X40">
        <v>2E-3</v>
      </c>
      <c r="Y40">
        <v>0.30830000000000002</v>
      </c>
      <c r="Z40">
        <v>1.21</v>
      </c>
      <c r="AA40">
        <v>326.37299999999999</v>
      </c>
      <c r="AB40">
        <v>5493.2659999999996</v>
      </c>
      <c r="AC40">
        <v>2</v>
      </c>
      <c r="AD40" t="s">
        <v>40</v>
      </c>
      <c r="AE40" t="s">
        <v>487</v>
      </c>
      <c r="AF40" t="s">
        <v>42</v>
      </c>
      <c r="AG40" t="s">
        <v>488</v>
      </c>
      <c r="AH40" t="s">
        <v>488</v>
      </c>
      <c r="AI40" t="s">
        <v>489</v>
      </c>
      <c r="AJ40" t="s">
        <v>490</v>
      </c>
      <c r="AM40" t="s">
        <v>45</v>
      </c>
      <c r="AN40" s="5" t="s">
        <v>67</v>
      </c>
      <c r="AO40" s="4" t="s">
        <v>64</v>
      </c>
      <c r="AP40" t="s">
        <v>65</v>
      </c>
      <c r="AU40">
        <v>41.126899999999999</v>
      </c>
      <c r="AV40">
        <v>-74.165300000000002</v>
      </c>
      <c r="AW40">
        <v>430</v>
      </c>
    </row>
    <row r="41" spans="1:49" x14ac:dyDescent="0.25">
      <c r="A41" s="21">
        <v>33.1</v>
      </c>
      <c r="B41" s="21">
        <v>45.2</v>
      </c>
      <c r="C41" s="20">
        <v>32.700000000000003</v>
      </c>
      <c r="D41" s="20">
        <v>40.799999999999997</v>
      </c>
      <c r="E41" s="20">
        <v>0.4</v>
      </c>
      <c r="F41" s="21">
        <v>41.9</v>
      </c>
      <c r="G41" s="8" t="s">
        <v>904</v>
      </c>
      <c r="H41" s="6" t="s">
        <v>903</v>
      </c>
      <c r="I41" s="19" t="s">
        <v>915</v>
      </c>
      <c r="J41" s="19">
        <v>23640</v>
      </c>
      <c r="K41" s="19" t="s">
        <v>773</v>
      </c>
      <c r="L41" t="s">
        <v>773</v>
      </c>
      <c r="M41" s="15">
        <v>23640</v>
      </c>
      <c r="N41" t="s">
        <v>525</v>
      </c>
      <c r="O41">
        <v>2632</v>
      </c>
      <c r="P41">
        <v>1</v>
      </c>
      <c r="R41">
        <v>2019</v>
      </c>
      <c r="S41" t="s">
        <v>39</v>
      </c>
      <c r="T41">
        <v>39.29</v>
      </c>
      <c r="U41">
        <v>12</v>
      </c>
      <c r="V41">
        <v>1050.05</v>
      </c>
      <c r="X41">
        <v>6.0000000000000001E-3</v>
      </c>
      <c r="Y41">
        <v>0.50280000000000002</v>
      </c>
      <c r="Z41">
        <v>5.54</v>
      </c>
      <c r="AA41">
        <v>1162.6659999999999</v>
      </c>
      <c r="AB41">
        <v>19563.077000000001</v>
      </c>
      <c r="AC41">
        <v>2</v>
      </c>
      <c r="AD41" t="s">
        <v>40</v>
      </c>
      <c r="AE41" t="s">
        <v>256</v>
      </c>
      <c r="AF41" t="s">
        <v>42</v>
      </c>
      <c r="AG41" t="s">
        <v>488</v>
      </c>
      <c r="AH41" t="s">
        <v>488</v>
      </c>
      <c r="AI41" t="s">
        <v>526</v>
      </c>
      <c r="AJ41" t="s">
        <v>527</v>
      </c>
      <c r="AM41" t="s">
        <v>45</v>
      </c>
      <c r="AN41" s="5" t="s">
        <v>67</v>
      </c>
      <c r="AO41" s="4" t="s">
        <v>64</v>
      </c>
      <c r="AP41" t="s">
        <v>65</v>
      </c>
      <c r="AU41">
        <v>41.427799999999998</v>
      </c>
      <c r="AV41">
        <v>-74.418599999999998</v>
      </c>
      <c r="AW41">
        <v>524</v>
      </c>
    </row>
    <row r="42" spans="1:49" x14ac:dyDescent="0.25">
      <c r="A42" s="21">
        <v>399.2</v>
      </c>
      <c r="B42" s="21">
        <v>399.2</v>
      </c>
      <c r="C42" s="20">
        <v>380</v>
      </c>
      <c r="D42" s="20">
        <v>373.7</v>
      </c>
      <c r="E42" s="20">
        <v>746.1</v>
      </c>
      <c r="F42" s="21">
        <v>387</v>
      </c>
      <c r="G42" s="8" t="s">
        <v>904</v>
      </c>
      <c r="H42" s="7" t="s">
        <v>901</v>
      </c>
      <c r="I42" s="19" t="s">
        <v>914</v>
      </c>
      <c r="J42" s="19">
        <v>23650</v>
      </c>
      <c r="K42" s="19" t="s">
        <v>759</v>
      </c>
      <c r="L42" t="s">
        <v>759</v>
      </c>
      <c r="M42" s="15">
        <v>23650</v>
      </c>
      <c r="N42" t="s">
        <v>677</v>
      </c>
      <c r="O42">
        <v>2516</v>
      </c>
      <c r="P42">
        <v>4</v>
      </c>
      <c r="R42">
        <v>2019</v>
      </c>
      <c r="S42" t="s">
        <v>39</v>
      </c>
      <c r="T42">
        <v>3220.75</v>
      </c>
      <c r="U42">
        <v>12</v>
      </c>
      <c r="V42">
        <v>672960</v>
      </c>
      <c r="X42">
        <v>26.843</v>
      </c>
      <c r="Y42">
        <v>4.2000000000000003E-2</v>
      </c>
      <c r="Z42">
        <v>172.37</v>
      </c>
      <c r="AA42">
        <v>413683.6</v>
      </c>
      <c r="AB42">
        <v>6927217.75</v>
      </c>
      <c r="AC42">
        <v>2</v>
      </c>
      <c r="AE42" t="s">
        <v>125</v>
      </c>
      <c r="AF42" t="s">
        <v>42</v>
      </c>
      <c r="AG42" t="s">
        <v>335</v>
      </c>
      <c r="AH42" t="s">
        <v>335</v>
      </c>
      <c r="AI42" t="s">
        <v>683</v>
      </c>
      <c r="AJ42" t="s">
        <v>684</v>
      </c>
      <c r="AK42" t="s">
        <v>75</v>
      </c>
      <c r="AM42" t="s">
        <v>45</v>
      </c>
      <c r="AN42" s="7" t="s">
        <v>97</v>
      </c>
      <c r="AO42" s="4" t="s">
        <v>64</v>
      </c>
      <c r="AP42" t="s">
        <v>94</v>
      </c>
      <c r="AR42" t="s">
        <v>680</v>
      </c>
      <c r="AS42" t="s">
        <v>586</v>
      </c>
      <c r="AU42">
        <v>40.923099999999998</v>
      </c>
      <c r="AV42">
        <v>-73.341700000000003</v>
      </c>
      <c r="AW42">
        <v>4094</v>
      </c>
    </row>
    <row r="43" spans="1:49" x14ac:dyDescent="0.25">
      <c r="A43" s="21">
        <v>144.30000000000001</v>
      </c>
      <c r="B43" s="21">
        <v>144.30000000000001</v>
      </c>
      <c r="C43" s="20">
        <v>145.30000000000001</v>
      </c>
      <c r="D43" s="20">
        <v>147.1</v>
      </c>
      <c r="E43" s="20">
        <v>511.6</v>
      </c>
      <c r="F43" s="21">
        <v>156.19999999999999</v>
      </c>
      <c r="G43" s="8" t="s">
        <v>904</v>
      </c>
      <c r="H43" s="7" t="s">
        <v>901</v>
      </c>
      <c r="I43" s="19" t="s">
        <v>913</v>
      </c>
      <c r="J43" s="19">
        <v>23660</v>
      </c>
      <c r="K43" s="19" t="s">
        <v>881</v>
      </c>
      <c r="L43" t="s">
        <v>730</v>
      </c>
      <c r="M43" s="15">
        <v>23660</v>
      </c>
      <c r="N43" t="s">
        <v>290</v>
      </c>
      <c r="O43">
        <v>2493</v>
      </c>
      <c r="P43">
        <v>60</v>
      </c>
      <c r="R43">
        <v>2019</v>
      </c>
      <c r="S43" t="s">
        <v>39</v>
      </c>
      <c r="T43">
        <v>6258.75</v>
      </c>
      <c r="U43">
        <v>12</v>
      </c>
      <c r="V43">
        <v>0</v>
      </c>
      <c r="W43">
        <v>5156454.25</v>
      </c>
      <c r="X43">
        <v>17.757000000000001</v>
      </c>
      <c r="Y43">
        <v>0.125</v>
      </c>
      <c r="Z43">
        <v>437.44</v>
      </c>
      <c r="AA43">
        <v>397614.97499999998</v>
      </c>
      <c r="AB43">
        <v>6652228</v>
      </c>
      <c r="AC43">
        <v>2</v>
      </c>
      <c r="AE43" t="s">
        <v>291</v>
      </c>
      <c r="AF43" t="s">
        <v>102</v>
      </c>
      <c r="AG43" t="s">
        <v>292</v>
      </c>
      <c r="AH43" t="s">
        <v>292</v>
      </c>
      <c r="AI43" t="s">
        <v>608</v>
      </c>
      <c r="AJ43" t="s">
        <v>609</v>
      </c>
      <c r="AK43" t="s">
        <v>75</v>
      </c>
      <c r="AM43" t="s">
        <v>45</v>
      </c>
      <c r="AN43" s="6" t="s">
        <v>80</v>
      </c>
      <c r="AO43" s="4" t="s">
        <v>64</v>
      </c>
      <c r="AP43" t="s">
        <v>94</v>
      </c>
      <c r="AU43">
        <v>40.728099999999998</v>
      </c>
      <c r="AV43">
        <v>-73.974199999999996</v>
      </c>
      <c r="AW43">
        <v>7600</v>
      </c>
    </row>
    <row r="44" spans="1:49" x14ac:dyDescent="0.25">
      <c r="A44" s="21">
        <v>316.60000000000002</v>
      </c>
      <c r="B44" s="21">
        <v>399.9</v>
      </c>
      <c r="C44" s="20">
        <v>331</v>
      </c>
      <c r="D44" s="20">
        <v>395.1</v>
      </c>
      <c r="E44" s="20">
        <v>1450.1</v>
      </c>
      <c r="F44" s="21">
        <v>441</v>
      </c>
      <c r="G44" s="8" t="s">
        <v>904</v>
      </c>
      <c r="H44" s="3" t="s">
        <v>902</v>
      </c>
      <c r="I44" s="19" t="s">
        <v>917</v>
      </c>
      <c r="J44" s="19">
        <v>23668</v>
      </c>
      <c r="K44" s="19" t="s">
        <v>848</v>
      </c>
      <c r="L44" t="s">
        <v>848</v>
      </c>
      <c r="M44" s="15">
        <v>23668</v>
      </c>
      <c r="N44" t="s">
        <v>88</v>
      </c>
      <c r="O44">
        <v>55405</v>
      </c>
      <c r="P44">
        <v>1</v>
      </c>
      <c r="R44">
        <v>2019</v>
      </c>
      <c r="S44" t="s">
        <v>39</v>
      </c>
      <c r="T44">
        <v>3854.4</v>
      </c>
      <c r="U44">
        <v>12</v>
      </c>
      <c r="V44">
        <v>1175512.28</v>
      </c>
      <c r="X44">
        <v>2.4279999999999999</v>
      </c>
      <c r="Y44">
        <v>1.0200000000000001E-2</v>
      </c>
      <c r="Z44">
        <v>30.652000000000001</v>
      </c>
      <c r="AA44">
        <v>480939.25599999999</v>
      </c>
      <c r="AB44">
        <v>8092731.9390000002</v>
      </c>
      <c r="AC44">
        <v>2</v>
      </c>
      <c r="AE44" t="s">
        <v>89</v>
      </c>
      <c r="AF44" t="s">
        <v>42</v>
      </c>
      <c r="AG44" t="s">
        <v>90</v>
      </c>
      <c r="AH44" t="s">
        <v>91</v>
      </c>
      <c r="AI44" t="s">
        <v>92</v>
      </c>
      <c r="AJ44" t="s">
        <v>93</v>
      </c>
      <c r="AK44" t="s">
        <v>75</v>
      </c>
      <c r="AM44" t="s">
        <v>45</v>
      </c>
      <c r="AN44" s="9" t="s">
        <v>63</v>
      </c>
      <c r="AO44" s="4" t="s">
        <v>64</v>
      </c>
      <c r="AP44" t="s">
        <v>65</v>
      </c>
      <c r="AR44" t="s">
        <v>76</v>
      </c>
      <c r="AU44">
        <v>42.272799999999997</v>
      </c>
      <c r="AV44">
        <v>-73.849199999999996</v>
      </c>
      <c r="AW44">
        <v>3165</v>
      </c>
    </row>
    <row r="45" spans="1:49" x14ac:dyDescent="0.25">
      <c r="A45" s="21">
        <v>315.60000000000002</v>
      </c>
      <c r="B45" s="21">
        <v>398.6</v>
      </c>
      <c r="C45" s="20">
        <v>328.8</v>
      </c>
      <c r="D45" s="20">
        <v>399</v>
      </c>
      <c r="E45" s="20">
        <v>879.8</v>
      </c>
      <c r="F45" s="21">
        <v>441</v>
      </c>
      <c r="G45" s="8" t="s">
        <v>904</v>
      </c>
      <c r="H45" s="3" t="s">
        <v>902</v>
      </c>
      <c r="I45" s="19" t="s">
        <v>917</v>
      </c>
      <c r="J45" s="19">
        <v>23670</v>
      </c>
      <c r="K45" s="19" t="s">
        <v>849</v>
      </c>
      <c r="L45" t="s">
        <v>849</v>
      </c>
      <c r="M45" s="15">
        <v>23670</v>
      </c>
      <c r="N45" t="s">
        <v>88</v>
      </c>
      <c r="O45">
        <v>55405</v>
      </c>
      <c r="P45">
        <v>2</v>
      </c>
      <c r="R45">
        <v>2019</v>
      </c>
      <c r="S45" t="s">
        <v>39</v>
      </c>
      <c r="T45">
        <v>2042.53</v>
      </c>
      <c r="U45">
        <v>12</v>
      </c>
      <c r="V45">
        <v>594985.43000000005</v>
      </c>
      <c r="X45">
        <v>1.25</v>
      </c>
      <c r="Y45">
        <v>1.52E-2</v>
      </c>
      <c r="Z45">
        <v>19.983000000000001</v>
      </c>
      <c r="AA45">
        <v>247565.03400000001</v>
      </c>
      <c r="AB45">
        <v>4165772.2609999999</v>
      </c>
      <c r="AC45">
        <v>2</v>
      </c>
      <c r="AE45" t="s">
        <v>89</v>
      </c>
      <c r="AF45" t="s">
        <v>42</v>
      </c>
      <c r="AG45" t="s">
        <v>90</v>
      </c>
      <c r="AH45" t="s">
        <v>91</v>
      </c>
      <c r="AI45" t="s">
        <v>95</v>
      </c>
      <c r="AJ45" t="s">
        <v>96</v>
      </c>
      <c r="AK45" t="s">
        <v>75</v>
      </c>
      <c r="AM45" t="s">
        <v>45</v>
      </c>
      <c r="AN45" s="9" t="s">
        <v>63</v>
      </c>
      <c r="AO45" s="4" t="s">
        <v>64</v>
      </c>
      <c r="AP45" t="s">
        <v>65</v>
      </c>
      <c r="AR45" t="s">
        <v>76</v>
      </c>
      <c r="AU45">
        <v>42.272799999999997</v>
      </c>
      <c r="AV45">
        <v>-73.849199999999996</v>
      </c>
      <c r="AW45">
        <v>3165</v>
      </c>
    </row>
    <row r="46" spans="1:49" x14ac:dyDescent="0.25">
      <c r="A46" s="21">
        <v>312.8</v>
      </c>
      <c r="B46" s="21">
        <v>395.1</v>
      </c>
      <c r="C46" s="20">
        <v>329</v>
      </c>
      <c r="D46" s="20">
        <v>395</v>
      </c>
      <c r="E46" s="20">
        <v>1292.0999999999999</v>
      </c>
      <c r="F46" s="21">
        <v>441</v>
      </c>
      <c r="G46" s="8" t="s">
        <v>904</v>
      </c>
      <c r="H46" s="3" t="s">
        <v>902</v>
      </c>
      <c r="I46" s="19" t="s">
        <v>917</v>
      </c>
      <c r="J46" s="19">
        <v>23677</v>
      </c>
      <c r="K46" s="19" t="s">
        <v>850</v>
      </c>
      <c r="L46" t="s">
        <v>850</v>
      </c>
      <c r="M46" s="15">
        <v>23677</v>
      </c>
      <c r="N46" t="s">
        <v>88</v>
      </c>
      <c r="O46">
        <v>55405</v>
      </c>
      <c r="P46">
        <v>3</v>
      </c>
      <c r="R46">
        <v>2019</v>
      </c>
      <c r="S46" t="s">
        <v>39</v>
      </c>
      <c r="T46">
        <v>3933.51</v>
      </c>
      <c r="U46">
        <v>12</v>
      </c>
      <c r="V46">
        <v>1218293.56</v>
      </c>
      <c r="X46">
        <v>2.6110000000000002</v>
      </c>
      <c r="Y46">
        <v>1.1900000000000001E-2</v>
      </c>
      <c r="Z46">
        <v>37.317</v>
      </c>
      <c r="AA46">
        <v>517119.51199999999</v>
      </c>
      <c r="AB46">
        <v>8701527.5590000004</v>
      </c>
      <c r="AC46">
        <v>2</v>
      </c>
      <c r="AE46" t="s">
        <v>89</v>
      </c>
      <c r="AF46" t="s">
        <v>42</v>
      </c>
      <c r="AG46" t="s">
        <v>90</v>
      </c>
      <c r="AH46" t="s">
        <v>91</v>
      </c>
      <c r="AI46" t="s">
        <v>98</v>
      </c>
      <c r="AJ46" t="s">
        <v>99</v>
      </c>
      <c r="AK46" t="s">
        <v>75</v>
      </c>
      <c r="AM46" t="s">
        <v>45</v>
      </c>
      <c r="AN46" s="9" t="s">
        <v>63</v>
      </c>
      <c r="AO46" s="4" t="s">
        <v>64</v>
      </c>
      <c r="AP46" t="s">
        <v>65</v>
      </c>
      <c r="AR46" t="s">
        <v>76</v>
      </c>
      <c r="AU46">
        <v>42.272799999999997</v>
      </c>
      <c r="AV46">
        <v>-73.849199999999996</v>
      </c>
      <c r="AW46">
        <v>554</v>
      </c>
    </row>
    <row r="47" spans="1:49" x14ac:dyDescent="0.25">
      <c r="A47" s="21">
        <v>52.7</v>
      </c>
      <c r="B47" s="21">
        <v>68.8</v>
      </c>
      <c r="C47" s="20">
        <v>51.4</v>
      </c>
      <c r="D47" s="20">
        <v>61.7</v>
      </c>
      <c r="E47" s="20">
        <v>2.1</v>
      </c>
      <c r="F47" s="21">
        <v>55</v>
      </c>
      <c r="G47" s="4" t="s">
        <v>905</v>
      </c>
      <c r="H47" s="9" t="s">
        <v>900</v>
      </c>
      <c r="I47" s="19" t="s">
        <v>914</v>
      </c>
      <c r="J47" s="19">
        <v>23688</v>
      </c>
      <c r="K47" s="19" t="s">
        <v>754</v>
      </c>
      <c r="L47" t="s">
        <v>754</v>
      </c>
      <c r="M47" s="15">
        <v>23688</v>
      </c>
      <c r="N47" t="s">
        <v>332</v>
      </c>
      <c r="O47">
        <v>2514</v>
      </c>
      <c r="P47" t="s">
        <v>333</v>
      </c>
      <c r="Q47" t="s">
        <v>334</v>
      </c>
      <c r="R47">
        <v>2019</v>
      </c>
      <c r="S47" t="s">
        <v>39</v>
      </c>
      <c r="T47">
        <v>19</v>
      </c>
      <c r="U47">
        <v>12</v>
      </c>
      <c r="V47">
        <v>601</v>
      </c>
      <c r="X47">
        <v>5.0000000000000001E-3</v>
      </c>
      <c r="Y47">
        <v>0.57699999999999996</v>
      </c>
      <c r="Z47">
        <v>2.4550000000000001</v>
      </c>
      <c r="AA47">
        <v>689.3</v>
      </c>
      <c r="AB47">
        <v>8509</v>
      </c>
      <c r="AC47">
        <v>2</v>
      </c>
      <c r="AE47" t="s">
        <v>215</v>
      </c>
      <c r="AF47" t="s">
        <v>42</v>
      </c>
      <c r="AG47" t="s">
        <v>335</v>
      </c>
      <c r="AH47" t="s">
        <v>335</v>
      </c>
      <c r="AI47" t="s">
        <v>336</v>
      </c>
      <c r="AJ47" t="s">
        <v>337</v>
      </c>
      <c r="AM47" t="s">
        <v>45</v>
      </c>
      <c r="AN47" s="5" t="s">
        <v>67</v>
      </c>
      <c r="AO47" s="10" t="s">
        <v>65</v>
      </c>
      <c r="AU47">
        <v>40.826900000000002</v>
      </c>
      <c r="AV47">
        <v>-73.647900000000007</v>
      </c>
      <c r="AW47">
        <v>461</v>
      </c>
    </row>
    <row r="48" spans="1:49" x14ac:dyDescent="0.25">
      <c r="A48" s="21">
        <v>54.7</v>
      </c>
      <c r="B48" s="21">
        <v>71.5</v>
      </c>
      <c r="C48" s="20">
        <v>52.9</v>
      </c>
      <c r="D48" s="20">
        <v>68</v>
      </c>
      <c r="E48" s="20">
        <v>2.5</v>
      </c>
      <c r="F48" s="21">
        <v>55</v>
      </c>
      <c r="G48" s="4" t="s">
        <v>905</v>
      </c>
      <c r="H48" s="9" t="s">
        <v>900</v>
      </c>
      <c r="I48" s="19" t="s">
        <v>914</v>
      </c>
      <c r="J48" s="19">
        <v>23689</v>
      </c>
      <c r="K48" s="19" t="s">
        <v>755</v>
      </c>
      <c r="L48" t="s">
        <v>755</v>
      </c>
      <c r="M48" s="15">
        <v>23689</v>
      </c>
      <c r="N48" t="s">
        <v>332</v>
      </c>
      <c r="O48">
        <v>2514</v>
      </c>
      <c r="P48" t="s">
        <v>338</v>
      </c>
      <c r="Q48" t="s">
        <v>334</v>
      </c>
      <c r="R48">
        <v>2019</v>
      </c>
      <c r="S48" t="s">
        <v>39</v>
      </c>
      <c r="T48">
        <v>14</v>
      </c>
      <c r="U48">
        <v>12</v>
      </c>
      <c r="V48">
        <v>421</v>
      </c>
      <c r="X48">
        <v>3.0000000000000001E-3</v>
      </c>
      <c r="Y48">
        <v>0.57699999999999996</v>
      </c>
      <c r="Z48">
        <v>1.76</v>
      </c>
      <c r="AA48">
        <v>494</v>
      </c>
      <c r="AB48">
        <v>6100</v>
      </c>
      <c r="AC48">
        <v>2</v>
      </c>
      <c r="AE48" t="s">
        <v>215</v>
      </c>
      <c r="AF48" t="s">
        <v>42</v>
      </c>
      <c r="AG48" t="s">
        <v>335</v>
      </c>
      <c r="AH48" t="s">
        <v>335</v>
      </c>
      <c r="AI48" t="s">
        <v>339</v>
      </c>
      <c r="AJ48" t="s">
        <v>340</v>
      </c>
      <c r="AM48" t="s">
        <v>45</v>
      </c>
      <c r="AN48" s="5" t="s">
        <v>67</v>
      </c>
      <c r="AO48" s="10" t="s">
        <v>65</v>
      </c>
      <c r="AU48">
        <v>40.826900000000002</v>
      </c>
      <c r="AV48">
        <v>-73.647900000000007</v>
      </c>
      <c r="AW48">
        <v>461</v>
      </c>
    </row>
    <row r="49" spans="1:49" x14ac:dyDescent="0.25">
      <c r="A49" s="21">
        <v>56.7</v>
      </c>
      <c r="B49" s="21">
        <v>72.099999999999994</v>
      </c>
      <c r="C49" s="20">
        <v>55.5</v>
      </c>
      <c r="D49" s="20">
        <v>65.099999999999994</v>
      </c>
      <c r="E49" s="20">
        <v>2</v>
      </c>
      <c r="F49" s="21">
        <v>56.7</v>
      </c>
      <c r="G49" s="4" t="s">
        <v>905</v>
      </c>
      <c r="H49" s="6" t="s">
        <v>903</v>
      </c>
      <c r="I49" s="19" t="s">
        <v>914</v>
      </c>
      <c r="J49" s="19">
        <v>23690</v>
      </c>
      <c r="K49" s="19" t="s">
        <v>792</v>
      </c>
      <c r="L49" s="15" t="s">
        <v>792</v>
      </c>
      <c r="M49" s="15">
        <v>23690</v>
      </c>
      <c r="N49" s="2" t="s">
        <v>346</v>
      </c>
      <c r="O49">
        <v>8007</v>
      </c>
      <c r="P49" t="s">
        <v>347</v>
      </c>
      <c r="Q49" t="s">
        <v>334</v>
      </c>
      <c r="R49">
        <v>2019</v>
      </c>
      <c r="S49" t="s">
        <v>39</v>
      </c>
      <c r="T49">
        <v>54</v>
      </c>
      <c r="U49">
        <v>12</v>
      </c>
      <c r="V49">
        <v>428</v>
      </c>
      <c r="X49">
        <v>3.0000000000000001E-3</v>
      </c>
      <c r="Y49">
        <v>0.42259999999999998</v>
      </c>
      <c r="Z49">
        <v>1.33</v>
      </c>
      <c r="AA49">
        <v>605.1</v>
      </c>
      <c r="AB49">
        <v>7474.1</v>
      </c>
      <c r="AC49">
        <v>2</v>
      </c>
      <c r="AE49" t="s">
        <v>125</v>
      </c>
      <c r="AF49" t="s">
        <v>42</v>
      </c>
      <c r="AG49" t="s">
        <v>335</v>
      </c>
      <c r="AH49" t="s">
        <v>335</v>
      </c>
      <c r="AI49" t="s">
        <v>348</v>
      </c>
      <c r="AJ49" t="s">
        <v>349</v>
      </c>
      <c r="AM49" t="s">
        <v>45</v>
      </c>
      <c r="AN49" s="5" t="s">
        <v>67</v>
      </c>
      <c r="AO49" s="10" t="s">
        <v>65</v>
      </c>
      <c r="AR49" t="s">
        <v>315</v>
      </c>
      <c r="AU49">
        <v>40.815300000000001</v>
      </c>
      <c r="AV49">
        <v>-73.066400000000002</v>
      </c>
      <c r="AW49">
        <v>662</v>
      </c>
    </row>
    <row r="50" spans="1:49" x14ac:dyDescent="0.25">
      <c r="A50" s="21">
        <v>55.3</v>
      </c>
      <c r="B50" s="21">
        <v>70.3</v>
      </c>
      <c r="C50" s="20">
        <v>54.3</v>
      </c>
      <c r="D50" s="20">
        <v>63.1</v>
      </c>
      <c r="E50" s="20">
        <v>1.2</v>
      </c>
      <c r="F50" s="21">
        <v>56.7</v>
      </c>
      <c r="G50" s="4" t="s">
        <v>905</v>
      </c>
      <c r="H50" s="6" t="s">
        <v>903</v>
      </c>
      <c r="I50" s="19" t="s">
        <v>914</v>
      </c>
      <c r="J50" s="19">
        <v>23691</v>
      </c>
      <c r="K50" s="19" t="s">
        <v>793</v>
      </c>
      <c r="L50" s="15" t="s">
        <v>793</v>
      </c>
      <c r="M50" s="15">
        <v>23691</v>
      </c>
      <c r="N50" s="2" t="s">
        <v>346</v>
      </c>
      <c r="O50">
        <v>8007</v>
      </c>
      <c r="P50" t="s">
        <v>350</v>
      </c>
      <c r="Q50" t="s">
        <v>334</v>
      </c>
      <c r="R50">
        <v>2019</v>
      </c>
      <c r="S50" t="s">
        <v>39</v>
      </c>
      <c r="T50">
        <v>53</v>
      </c>
      <c r="U50">
        <v>12</v>
      </c>
      <c r="V50">
        <v>424</v>
      </c>
      <c r="X50">
        <v>3.0000000000000001E-3</v>
      </c>
      <c r="Y50">
        <v>0.45650000000000002</v>
      </c>
      <c r="Z50">
        <v>1.452</v>
      </c>
      <c r="AA50">
        <v>599.5</v>
      </c>
      <c r="AB50">
        <v>7405</v>
      </c>
      <c r="AC50">
        <v>2</v>
      </c>
      <c r="AE50" t="s">
        <v>125</v>
      </c>
      <c r="AF50" t="s">
        <v>42</v>
      </c>
      <c r="AG50" t="s">
        <v>335</v>
      </c>
      <c r="AH50" t="s">
        <v>335</v>
      </c>
      <c r="AI50" t="s">
        <v>351</v>
      </c>
      <c r="AJ50" t="s">
        <v>352</v>
      </c>
      <c r="AM50" t="s">
        <v>45</v>
      </c>
      <c r="AN50" s="5" t="s">
        <v>67</v>
      </c>
      <c r="AO50" s="10" t="s">
        <v>65</v>
      </c>
      <c r="AR50" t="s">
        <v>315</v>
      </c>
      <c r="AU50">
        <v>40.815300000000001</v>
      </c>
      <c r="AV50">
        <v>-73.066400000000002</v>
      </c>
      <c r="AW50">
        <v>662</v>
      </c>
    </row>
    <row r="51" spans="1:49" x14ac:dyDescent="0.25">
      <c r="A51" s="21">
        <v>52.1</v>
      </c>
      <c r="B51" s="21">
        <v>66.3</v>
      </c>
      <c r="C51" s="20">
        <v>52.6</v>
      </c>
      <c r="D51" s="20">
        <v>61.7</v>
      </c>
      <c r="E51" s="20">
        <v>0.9</v>
      </c>
      <c r="F51" s="21">
        <v>56.7</v>
      </c>
      <c r="G51" s="4" t="s">
        <v>905</v>
      </c>
      <c r="H51" s="6" t="s">
        <v>903</v>
      </c>
      <c r="I51" s="19" t="s">
        <v>914</v>
      </c>
      <c r="J51" s="19">
        <v>23692</v>
      </c>
      <c r="K51" s="19" t="s">
        <v>794</v>
      </c>
      <c r="L51" s="15" t="s">
        <v>794</v>
      </c>
      <c r="M51" s="15">
        <v>23692</v>
      </c>
      <c r="N51" s="2" t="s">
        <v>346</v>
      </c>
      <c r="O51">
        <v>8007</v>
      </c>
      <c r="P51" t="s">
        <v>353</v>
      </c>
      <c r="Q51" t="s">
        <v>334</v>
      </c>
      <c r="R51">
        <v>2019</v>
      </c>
      <c r="S51" t="s">
        <v>39</v>
      </c>
      <c r="T51">
        <v>33</v>
      </c>
      <c r="U51">
        <v>12</v>
      </c>
      <c r="V51">
        <v>230</v>
      </c>
      <c r="X51">
        <v>2E-3</v>
      </c>
      <c r="Y51">
        <v>0.57999999999999996</v>
      </c>
      <c r="Z51">
        <v>1.044</v>
      </c>
      <c r="AA51">
        <v>321.5</v>
      </c>
      <c r="AB51">
        <v>3968.8</v>
      </c>
      <c r="AC51">
        <v>2</v>
      </c>
      <c r="AE51" t="s">
        <v>125</v>
      </c>
      <c r="AF51" t="s">
        <v>42</v>
      </c>
      <c r="AG51" t="s">
        <v>335</v>
      </c>
      <c r="AH51" t="s">
        <v>335</v>
      </c>
      <c r="AI51" t="s">
        <v>336</v>
      </c>
      <c r="AJ51" t="s">
        <v>337</v>
      </c>
      <c r="AM51" t="s">
        <v>45</v>
      </c>
      <c r="AN51" s="5" t="s">
        <v>67</v>
      </c>
      <c r="AO51" s="10" t="s">
        <v>65</v>
      </c>
      <c r="AR51" t="s">
        <v>315</v>
      </c>
      <c r="AU51">
        <v>40.815300000000001</v>
      </c>
      <c r="AV51">
        <v>-73.066400000000002</v>
      </c>
      <c r="AW51">
        <v>416</v>
      </c>
    </row>
    <row r="52" spans="1:49" x14ac:dyDescent="0.25">
      <c r="A52" s="21">
        <v>52.7</v>
      </c>
      <c r="B52" s="21">
        <v>67</v>
      </c>
      <c r="C52" s="20">
        <v>51.2</v>
      </c>
      <c r="D52" s="20">
        <v>63.8</v>
      </c>
      <c r="E52" s="20">
        <v>2.7</v>
      </c>
      <c r="F52" s="21">
        <v>56.7</v>
      </c>
      <c r="G52" s="4" t="s">
        <v>905</v>
      </c>
      <c r="H52" s="6" t="s">
        <v>903</v>
      </c>
      <c r="I52" s="19" t="s">
        <v>914</v>
      </c>
      <c r="J52" s="19">
        <v>23693</v>
      </c>
      <c r="K52" s="19" t="s">
        <v>795</v>
      </c>
      <c r="L52" s="15" t="s">
        <v>795</v>
      </c>
      <c r="M52" s="15">
        <v>23693</v>
      </c>
      <c r="N52" s="2" t="s">
        <v>346</v>
      </c>
      <c r="O52">
        <v>8007</v>
      </c>
      <c r="P52" t="s">
        <v>354</v>
      </c>
      <c r="Q52" t="s">
        <v>334</v>
      </c>
      <c r="R52">
        <v>2019</v>
      </c>
      <c r="S52" t="s">
        <v>39</v>
      </c>
      <c r="T52">
        <v>33</v>
      </c>
      <c r="U52">
        <v>12</v>
      </c>
      <c r="V52">
        <v>230</v>
      </c>
      <c r="X52">
        <v>2E-3</v>
      </c>
      <c r="Y52">
        <v>0.75409999999999999</v>
      </c>
      <c r="Z52">
        <v>1.306</v>
      </c>
      <c r="AA52">
        <v>321.5</v>
      </c>
      <c r="AB52">
        <v>3968.8</v>
      </c>
      <c r="AC52">
        <v>2</v>
      </c>
      <c r="AE52" t="s">
        <v>125</v>
      </c>
      <c r="AF52" t="s">
        <v>42</v>
      </c>
      <c r="AG52" t="s">
        <v>335</v>
      </c>
      <c r="AH52" t="s">
        <v>335</v>
      </c>
      <c r="AI52" t="s">
        <v>355</v>
      </c>
      <c r="AJ52" t="s">
        <v>356</v>
      </c>
      <c r="AM52" t="s">
        <v>45</v>
      </c>
      <c r="AN52" s="5" t="s">
        <v>67</v>
      </c>
      <c r="AO52" s="10" t="s">
        <v>65</v>
      </c>
      <c r="AR52" t="s">
        <v>315</v>
      </c>
      <c r="AU52">
        <v>40.815300000000001</v>
      </c>
      <c r="AV52">
        <v>-73.066400000000002</v>
      </c>
      <c r="AW52">
        <v>416</v>
      </c>
    </row>
    <row r="53" spans="1:49" x14ac:dyDescent="0.25">
      <c r="A53" s="21">
        <v>55.3</v>
      </c>
      <c r="B53" s="21">
        <v>70.3</v>
      </c>
      <c r="C53" s="20">
        <v>53.8</v>
      </c>
      <c r="D53" s="20">
        <v>63.3</v>
      </c>
      <c r="E53" s="20">
        <v>1.8</v>
      </c>
      <c r="F53" s="21">
        <v>56.7</v>
      </c>
      <c r="G53" s="4" t="s">
        <v>905</v>
      </c>
      <c r="H53" s="6" t="s">
        <v>903</v>
      </c>
      <c r="I53" s="19" t="s">
        <v>914</v>
      </c>
      <c r="J53" s="19">
        <v>23694</v>
      </c>
      <c r="K53" s="19" t="s">
        <v>796</v>
      </c>
      <c r="L53" s="15" t="s">
        <v>796</v>
      </c>
      <c r="M53" s="15">
        <v>23694</v>
      </c>
      <c r="N53" s="2" t="s">
        <v>346</v>
      </c>
      <c r="O53">
        <v>8007</v>
      </c>
      <c r="P53" t="s">
        <v>357</v>
      </c>
      <c r="Q53" t="s">
        <v>334</v>
      </c>
      <c r="R53">
        <v>2019</v>
      </c>
      <c r="S53" t="s">
        <v>39</v>
      </c>
      <c r="T53">
        <v>80</v>
      </c>
      <c r="U53">
        <v>12</v>
      </c>
      <c r="V53">
        <v>534</v>
      </c>
      <c r="X53">
        <v>4.0000000000000001E-3</v>
      </c>
      <c r="Y53">
        <v>0.51480000000000004</v>
      </c>
      <c r="Z53">
        <v>2.29</v>
      </c>
      <c r="AA53">
        <v>756</v>
      </c>
      <c r="AB53">
        <v>9332.7000000000007</v>
      </c>
      <c r="AC53">
        <v>2</v>
      </c>
      <c r="AE53" t="s">
        <v>125</v>
      </c>
      <c r="AF53" t="s">
        <v>42</v>
      </c>
      <c r="AG53" t="s">
        <v>335</v>
      </c>
      <c r="AH53" t="s">
        <v>335</v>
      </c>
      <c r="AI53" t="s">
        <v>358</v>
      </c>
      <c r="AJ53" t="s">
        <v>359</v>
      </c>
      <c r="AM53" t="s">
        <v>45</v>
      </c>
      <c r="AN53" s="5" t="s">
        <v>67</v>
      </c>
      <c r="AO53" s="10" t="s">
        <v>65</v>
      </c>
      <c r="AR53" t="s">
        <v>315</v>
      </c>
      <c r="AU53">
        <v>40.815300000000001</v>
      </c>
      <c r="AV53">
        <v>-73.066400000000002</v>
      </c>
      <c r="AW53">
        <v>416</v>
      </c>
    </row>
    <row r="54" spans="1:49" x14ac:dyDescent="0.25">
      <c r="A54" s="21">
        <v>53</v>
      </c>
      <c r="B54" s="21">
        <v>67.400000000000006</v>
      </c>
      <c r="C54" s="20">
        <v>51.9</v>
      </c>
      <c r="D54" s="20">
        <v>61.6</v>
      </c>
      <c r="E54" s="20">
        <v>12.6</v>
      </c>
      <c r="F54" s="21">
        <v>56.7</v>
      </c>
      <c r="G54" s="4" t="s">
        <v>905</v>
      </c>
      <c r="H54" s="6" t="s">
        <v>903</v>
      </c>
      <c r="I54" s="19" t="s">
        <v>914</v>
      </c>
      <c r="J54" s="19">
        <v>23695</v>
      </c>
      <c r="K54" s="19" t="s">
        <v>797</v>
      </c>
      <c r="L54" s="15" t="s">
        <v>797</v>
      </c>
      <c r="M54" s="15">
        <v>23695</v>
      </c>
      <c r="N54" s="2" t="s">
        <v>346</v>
      </c>
      <c r="O54">
        <v>8007</v>
      </c>
      <c r="P54" t="s">
        <v>360</v>
      </c>
      <c r="Q54" t="s">
        <v>334</v>
      </c>
      <c r="R54">
        <v>2019</v>
      </c>
      <c r="S54" t="s">
        <v>39</v>
      </c>
      <c r="T54">
        <v>80</v>
      </c>
      <c r="U54">
        <v>12</v>
      </c>
      <c r="V54">
        <v>534</v>
      </c>
      <c r="X54">
        <v>4.0000000000000001E-3</v>
      </c>
      <c r="Y54">
        <v>0.54830000000000001</v>
      </c>
      <c r="Z54">
        <v>2.508</v>
      </c>
      <c r="AA54">
        <v>756</v>
      </c>
      <c r="AB54">
        <v>9332.7000000000007</v>
      </c>
      <c r="AC54">
        <v>2</v>
      </c>
      <c r="AE54" t="s">
        <v>125</v>
      </c>
      <c r="AF54" t="s">
        <v>42</v>
      </c>
      <c r="AG54" t="s">
        <v>335</v>
      </c>
      <c r="AH54" t="s">
        <v>335</v>
      </c>
      <c r="AI54" t="s">
        <v>361</v>
      </c>
      <c r="AJ54" t="s">
        <v>362</v>
      </c>
      <c r="AM54" t="s">
        <v>45</v>
      </c>
      <c r="AN54" s="5" t="s">
        <v>67</v>
      </c>
      <c r="AO54" s="10" t="s">
        <v>65</v>
      </c>
      <c r="AR54" t="s">
        <v>315</v>
      </c>
      <c r="AU54">
        <v>40.815300000000001</v>
      </c>
      <c r="AV54">
        <v>-73.066400000000002</v>
      </c>
      <c r="AW54">
        <v>416</v>
      </c>
    </row>
    <row r="55" spans="1:49" x14ac:dyDescent="0.25">
      <c r="A55" s="21">
        <v>55.1</v>
      </c>
      <c r="B55" s="21">
        <v>70.099999999999994</v>
      </c>
      <c r="C55" s="20">
        <v>52.1</v>
      </c>
      <c r="D55" s="20">
        <v>63.6</v>
      </c>
      <c r="E55" s="20">
        <v>4.4000000000000004</v>
      </c>
      <c r="F55" s="21">
        <v>56.7</v>
      </c>
      <c r="G55" s="4" t="s">
        <v>905</v>
      </c>
      <c r="H55" s="6" t="s">
        <v>903</v>
      </c>
      <c r="I55" s="19" t="s">
        <v>914</v>
      </c>
      <c r="J55" s="19">
        <v>23696</v>
      </c>
      <c r="K55" s="19" t="s">
        <v>798</v>
      </c>
      <c r="L55" s="15" t="s">
        <v>798</v>
      </c>
      <c r="M55" s="15">
        <v>23696</v>
      </c>
      <c r="N55" s="2" t="s">
        <v>346</v>
      </c>
      <c r="O55">
        <v>8007</v>
      </c>
      <c r="P55" t="s">
        <v>363</v>
      </c>
      <c r="Q55" t="s">
        <v>334</v>
      </c>
      <c r="R55">
        <v>2019</v>
      </c>
      <c r="S55" t="s">
        <v>39</v>
      </c>
      <c r="T55">
        <v>85</v>
      </c>
      <c r="U55">
        <v>12</v>
      </c>
      <c r="V55">
        <v>577</v>
      </c>
      <c r="X55">
        <v>4.0000000000000001E-3</v>
      </c>
      <c r="Y55">
        <v>0.62519999999999998</v>
      </c>
      <c r="Z55">
        <v>2.7749999999999999</v>
      </c>
      <c r="AA55">
        <v>834.4</v>
      </c>
      <c r="AB55">
        <v>10304</v>
      </c>
      <c r="AC55">
        <v>2</v>
      </c>
      <c r="AE55" t="s">
        <v>125</v>
      </c>
      <c r="AF55" t="s">
        <v>42</v>
      </c>
      <c r="AG55" t="s">
        <v>335</v>
      </c>
      <c r="AH55" t="s">
        <v>335</v>
      </c>
      <c r="AI55" t="s">
        <v>364</v>
      </c>
      <c r="AJ55" t="s">
        <v>61</v>
      </c>
      <c r="AM55" t="s">
        <v>45</v>
      </c>
      <c r="AN55" s="5" t="s">
        <v>67</v>
      </c>
      <c r="AO55" s="10" t="s">
        <v>65</v>
      </c>
      <c r="AR55" t="s">
        <v>315</v>
      </c>
      <c r="AU55">
        <v>40.815300000000001</v>
      </c>
      <c r="AV55">
        <v>-73.066400000000002</v>
      </c>
      <c r="AW55">
        <v>416</v>
      </c>
    </row>
    <row r="56" spans="1:49" x14ac:dyDescent="0.25">
      <c r="A56" s="21">
        <v>57.4</v>
      </c>
      <c r="B56" s="21">
        <v>73</v>
      </c>
      <c r="C56" s="20">
        <v>53</v>
      </c>
      <c r="D56" s="20">
        <v>64</v>
      </c>
      <c r="E56" s="20">
        <v>5.7</v>
      </c>
      <c r="F56" s="21">
        <v>56.7</v>
      </c>
      <c r="G56" s="4" t="s">
        <v>905</v>
      </c>
      <c r="H56" s="6" t="s">
        <v>903</v>
      </c>
      <c r="I56" s="19" t="s">
        <v>914</v>
      </c>
      <c r="J56" s="19">
        <v>23697</v>
      </c>
      <c r="K56" s="19" t="s">
        <v>799</v>
      </c>
      <c r="L56" s="15" t="s">
        <v>799</v>
      </c>
      <c r="M56" s="15">
        <v>23697</v>
      </c>
      <c r="N56" s="2" t="s">
        <v>346</v>
      </c>
      <c r="O56">
        <v>8007</v>
      </c>
      <c r="P56" t="s">
        <v>365</v>
      </c>
      <c r="Q56" t="s">
        <v>334</v>
      </c>
      <c r="R56">
        <v>2019</v>
      </c>
      <c r="S56" t="s">
        <v>39</v>
      </c>
      <c r="T56">
        <v>85</v>
      </c>
      <c r="U56">
        <v>12</v>
      </c>
      <c r="V56">
        <v>576</v>
      </c>
      <c r="X56">
        <v>4.0000000000000001E-3</v>
      </c>
      <c r="Y56">
        <v>0.60870000000000002</v>
      </c>
      <c r="Z56">
        <v>2.706</v>
      </c>
      <c r="AA56">
        <v>833</v>
      </c>
      <c r="AB56">
        <v>10286.200000000001</v>
      </c>
      <c r="AC56">
        <v>2</v>
      </c>
      <c r="AE56" t="s">
        <v>125</v>
      </c>
      <c r="AF56" t="s">
        <v>42</v>
      </c>
      <c r="AG56" t="s">
        <v>335</v>
      </c>
      <c r="AH56" t="s">
        <v>335</v>
      </c>
      <c r="AI56" t="s">
        <v>364</v>
      </c>
      <c r="AJ56" t="s">
        <v>61</v>
      </c>
      <c r="AM56" t="s">
        <v>45</v>
      </c>
      <c r="AN56" s="5" t="s">
        <v>67</v>
      </c>
      <c r="AO56" s="10" t="s">
        <v>65</v>
      </c>
      <c r="AR56" t="s">
        <v>315</v>
      </c>
      <c r="AU56">
        <v>40.815300000000001</v>
      </c>
      <c r="AV56">
        <v>-73.066400000000002</v>
      </c>
      <c r="AW56">
        <v>416</v>
      </c>
    </row>
    <row r="57" spans="1:49" x14ac:dyDescent="0.25">
      <c r="A57" s="21">
        <v>57.5</v>
      </c>
      <c r="B57" s="21">
        <v>73.099999999999994</v>
      </c>
      <c r="C57" s="20">
        <v>53</v>
      </c>
      <c r="D57" s="20">
        <v>68.099999999999994</v>
      </c>
      <c r="E57" s="20">
        <v>4</v>
      </c>
      <c r="F57" s="21">
        <v>56.7</v>
      </c>
      <c r="G57" s="4" t="s">
        <v>905</v>
      </c>
      <c r="H57" s="6" t="s">
        <v>903</v>
      </c>
      <c r="I57" s="19" t="s">
        <v>914</v>
      </c>
      <c r="J57" s="19">
        <v>23698</v>
      </c>
      <c r="K57" s="19" t="s">
        <v>800</v>
      </c>
      <c r="L57" s="15" t="s">
        <v>800</v>
      </c>
      <c r="M57" s="15">
        <v>23698</v>
      </c>
      <c r="N57" s="2" t="s">
        <v>346</v>
      </c>
      <c r="O57">
        <v>8007</v>
      </c>
      <c r="P57" t="s">
        <v>366</v>
      </c>
      <c r="Q57" t="s">
        <v>334</v>
      </c>
      <c r="R57">
        <v>2019</v>
      </c>
      <c r="S57" t="s">
        <v>39</v>
      </c>
      <c r="T57">
        <v>60</v>
      </c>
      <c r="U57">
        <v>12</v>
      </c>
      <c r="V57">
        <v>393</v>
      </c>
      <c r="X57">
        <v>3.0000000000000001E-3</v>
      </c>
      <c r="Y57">
        <v>0.71540000000000004</v>
      </c>
      <c r="Z57">
        <v>2.0680000000000001</v>
      </c>
      <c r="AA57">
        <v>555.20000000000005</v>
      </c>
      <c r="AB57">
        <v>6851.6</v>
      </c>
      <c r="AC57">
        <v>2</v>
      </c>
      <c r="AE57" t="s">
        <v>125</v>
      </c>
      <c r="AF57" t="s">
        <v>42</v>
      </c>
      <c r="AG57" t="s">
        <v>335</v>
      </c>
      <c r="AH57" t="s">
        <v>335</v>
      </c>
      <c r="AI57" t="s">
        <v>367</v>
      </c>
      <c r="AJ57" t="s">
        <v>368</v>
      </c>
      <c r="AM57" t="s">
        <v>45</v>
      </c>
      <c r="AN57" s="5" t="s">
        <v>67</v>
      </c>
      <c r="AO57" s="10" t="s">
        <v>65</v>
      </c>
      <c r="AR57" t="s">
        <v>315</v>
      </c>
      <c r="AU57">
        <v>40.815300000000001</v>
      </c>
      <c r="AV57">
        <v>-73.066400000000002</v>
      </c>
      <c r="AW57">
        <v>416</v>
      </c>
    </row>
    <row r="58" spans="1:49" x14ac:dyDescent="0.25">
      <c r="A58" s="21">
        <v>55.1</v>
      </c>
      <c r="B58" s="21">
        <v>70.099999999999994</v>
      </c>
      <c r="C58" s="20">
        <v>53.8</v>
      </c>
      <c r="D58" s="20">
        <v>65.099999999999994</v>
      </c>
      <c r="E58" s="20">
        <v>7.8</v>
      </c>
      <c r="F58" s="21">
        <v>56.7</v>
      </c>
      <c r="G58" s="4" t="s">
        <v>905</v>
      </c>
      <c r="H58" s="6" t="s">
        <v>903</v>
      </c>
      <c r="I58" s="19" t="s">
        <v>914</v>
      </c>
      <c r="J58" s="19">
        <v>23699</v>
      </c>
      <c r="K58" s="19" t="s">
        <v>801</v>
      </c>
      <c r="L58" s="15" t="s">
        <v>801</v>
      </c>
      <c r="M58" s="15">
        <v>23699</v>
      </c>
      <c r="N58" s="2" t="s">
        <v>346</v>
      </c>
      <c r="O58">
        <v>8007</v>
      </c>
      <c r="P58" t="s">
        <v>369</v>
      </c>
      <c r="Q58" t="s">
        <v>334</v>
      </c>
      <c r="R58">
        <v>2019</v>
      </c>
      <c r="S58" t="s">
        <v>39</v>
      </c>
      <c r="T58">
        <v>60</v>
      </c>
      <c r="U58">
        <v>12</v>
      </c>
      <c r="V58">
        <v>393</v>
      </c>
      <c r="X58">
        <v>3.0000000000000001E-3</v>
      </c>
      <c r="Y58">
        <v>0.66610000000000003</v>
      </c>
      <c r="Z58">
        <v>1.927</v>
      </c>
      <c r="AA58">
        <v>555.20000000000005</v>
      </c>
      <c r="AB58">
        <v>6851.6</v>
      </c>
      <c r="AC58">
        <v>2</v>
      </c>
      <c r="AE58" t="s">
        <v>125</v>
      </c>
      <c r="AF58" t="s">
        <v>42</v>
      </c>
      <c r="AG58" t="s">
        <v>335</v>
      </c>
      <c r="AH58" t="s">
        <v>335</v>
      </c>
      <c r="AI58" t="s">
        <v>367</v>
      </c>
      <c r="AJ58" t="s">
        <v>368</v>
      </c>
      <c r="AM58" t="s">
        <v>45</v>
      </c>
      <c r="AN58" s="5" t="s">
        <v>67</v>
      </c>
      <c r="AO58" s="10" t="s">
        <v>65</v>
      </c>
      <c r="AR58" t="s">
        <v>315</v>
      </c>
      <c r="AU58">
        <v>40.815300000000001</v>
      </c>
      <c r="AV58">
        <v>-73.066400000000002</v>
      </c>
      <c r="AW58">
        <v>416</v>
      </c>
    </row>
    <row r="59" spans="1:49" x14ac:dyDescent="0.25">
      <c r="A59" s="21">
        <v>18.100000000000001</v>
      </c>
      <c r="B59" s="21">
        <v>23.6</v>
      </c>
      <c r="C59" s="20">
        <v>18.399999999999999</v>
      </c>
      <c r="D59" s="20">
        <v>20.100000000000001</v>
      </c>
      <c r="E59" s="20">
        <v>3.9</v>
      </c>
      <c r="F59" s="21">
        <v>18</v>
      </c>
      <c r="G59" s="8" t="s">
        <v>904</v>
      </c>
      <c r="H59" s="9" t="s">
        <v>900</v>
      </c>
      <c r="I59" s="19" t="s">
        <v>914</v>
      </c>
      <c r="J59" s="19">
        <v>23704</v>
      </c>
      <c r="K59" s="19" t="s">
        <v>747</v>
      </c>
      <c r="L59" s="15" t="s">
        <v>747</v>
      </c>
      <c r="M59" s="15">
        <v>23704</v>
      </c>
      <c r="N59" t="s">
        <v>465</v>
      </c>
      <c r="O59">
        <v>2511</v>
      </c>
      <c r="P59" s="15" t="s">
        <v>373</v>
      </c>
      <c r="Q59" t="s">
        <v>334</v>
      </c>
      <c r="R59">
        <v>2019</v>
      </c>
      <c r="S59" t="s">
        <v>39</v>
      </c>
      <c r="T59">
        <v>564</v>
      </c>
      <c r="U59">
        <v>12</v>
      </c>
      <c r="V59">
        <v>6537</v>
      </c>
      <c r="X59">
        <v>3.4000000000000002E-2</v>
      </c>
      <c r="Y59">
        <v>0.41439999999999999</v>
      </c>
      <c r="Z59">
        <v>21.779</v>
      </c>
      <c r="AA59">
        <v>6218.4</v>
      </c>
      <c r="AB59">
        <v>105191.2</v>
      </c>
      <c r="AC59">
        <v>2</v>
      </c>
      <c r="AE59" t="s">
        <v>215</v>
      </c>
      <c r="AF59" t="s">
        <v>42</v>
      </c>
      <c r="AG59" t="s">
        <v>335</v>
      </c>
      <c r="AH59" t="s">
        <v>335</v>
      </c>
      <c r="AI59" t="s">
        <v>371</v>
      </c>
      <c r="AJ59" t="s">
        <v>372</v>
      </c>
      <c r="AM59" t="s">
        <v>45</v>
      </c>
      <c r="AN59" s="5" t="s">
        <v>67</v>
      </c>
      <c r="AO59" s="4" t="s">
        <v>64</v>
      </c>
      <c r="AP59" t="s">
        <v>65</v>
      </c>
      <c r="AU59">
        <v>40.616900000000001</v>
      </c>
      <c r="AV59">
        <v>-73.648600000000002</v>
      </c>
      <c r="AW59">
        <v>480</v>
      </c>
    </row>
    <row r="60" spans="1:49" x14ac:dyDescent="0.25">
      <c r="A60" s="21">
        <v>17.399999999999999</v>
      </c>
      <c r="B60" s="21">
        <v>22.7</v>
      </c>
      <c r="C60" s="20">
        <v>17</v>
      </c>
      <c r="D60" s="20">
        <v>19.3</v>
      </c>
      <c r="E60" s="20">
        <v>3.9</v>
      </c>
      <c r="F60" s="21">
        <v>18</v>
      </c>
      <c r="G60" s="8" t="s">
        <v>904</v>
      </c>
      <c r="H60" s="9" t="s">
        <v>900</v>
      </c>
      <c r="I60" s="19" t="s">
        <v>914</v>
      </c>
      <c r="J60" s="19">
        <v>23705</v>
      </c>
      <c r="K60" s="19" t="s">
        <v>748</v>
      </c>
      <c r="L60" s="15" t="s">
        <v>748</v>
      </c>
      <c r="M60" s="15">
        <v>23705</v>
      </c>
      <c r="N60" t="s">
        <v>465</v>
      </c>
      <c r="O60">
        <v>2511</v>
      </c>
      <c r="P60" s="15" t="s">
        <v>376</v>
      </c>
      <c r="Q60" t="s">
        <v>334</v>
      </c>
      <c r="R60">
        <v>2019</v>
      </c>
      <c r="S60" t="s">
        <v>39</v>
      </c>
      <c r="T60">
        <v>564</v>
      </c>
      <c r="U60">
        <v>12</v>
      </c>
      <c r="V60">
        <v>6537</v>
      </c>
      <c r="X60">
        <v>3.4000000000000002E-2</v>
      </c>
      <c r="Y60">
        <v>0.41439999999999999</v>
      </c>
      <c r="Z60">
        <v>21.779</v>
      </c>
      <c r="AA60">
        <v>6218.4</v>
      </c>
      <c r="AB60">
        <v>105191.2</v>
      </c>
      <c r="AC60">
        <v>2</v>
      </c>
      <c r="AE60" t="s">
        <v>215</v>
      </c>
      <c r="AF60" t="s">
        <v>42</v>
      </c>
      <c r="AG60" t="s">
        <v>335</v>
      </c>
      <c r="AH60" t="s">
        <v>335</v>
      </c>
      <c r="AI60" t="s">
        <v>466</v>
      </c>
      <c r="AJ60" t="s">
        <v>467</v>
      </c>
      <c r="AM60" t="s">
        <v>45</v>
      </c>
      <c r="AN60" s="5" t="s">
        <v>67</v>
      </c>
      <c r="AO60" s="4" t="s">
        <v>64</v>
      </c>
      <c r="AP60" t="s">
        <v>65</v>
      </c>
      <c r="AU60">
        <v>40.616900000000001</v>
      </c>
      <c r="AV60">
        <v>-73.648600000000002</v>
      </c>
      <c r="AW60">
        <v>480</v>
      </c>
    </row>
    <row r="61" spans="1:49" x14ac:dyDescent="0.25">
      <c r="A61" s="21">
        <v>17.899999999999999</v>
      </c>
      <c r="B61" s="21">
        <v>23.4</v>
      </c>
      <c r="C61" s="20">
        <v>16.100000000000001</v>
      </c>
      <c r="D61" s="20">
        <v>19.899999999999999</v>
      </c>
      <c r="E61" s="20">
        <v>6.5</v>
      </c>
      <c r="F61" s="21">
        <v>18</v>
      </c>
      <c r="G61" s="8" t="s">
        <v>904</v>
      </c>
      <c r="H61" s="9" t="s">
        <v>900</v>
      </c>
      <c r="I61" s="19" t="s">
        <v>914</v>
      </c>
      <c r="J61" s="19">
        <v>23706</v>
      </c>
      <c r="K61" s="19" t="s">
        <v>749</v>
      </c>
      <c r="L61" s="15" t="s">
        <v>749</v>
      </c>
      <c r="M61" s="15">
        <v>23706</v>
      </c>
      <c r="N61" t="s">
        <v>465</v>
      </c>
      <c r="O61">
        <v>2511</v>
      </c>
      <c r="P61" s="15" t="s">
        <v>377</v>
      </c>
      <c r="Q61" t="s">
        <v>334</v>
      </c>
      <c r="R61">
        <v>2019</v>
      </c>
      <c r="S61" t="s">
        <v>39</v>
      </c>
      <c r="T61">
        <v>466</v>
      </c>
      <c r="U61">
        <v>12</v>
      </c>
      <c r="V61">
        <v>5708</v>
      </c>
      <c r="X61">
        <v>0.03</v>
      </c>
      <c r="Y61">
        <v>0.41320000000000001</v>
      </c>
      <c r="Z61">
        <v>18.992999999999999</v>
      </c>
      <c r="AA61">
        <v>5430.7</v>
      </c>
      <c r="AB61">
        <v>91961.9</v>
      </c>
      <c r="AC61">
        <v>2</v>
      </c>
      <c r="AE61" t="s">
        <v>215</v>
      </c>
      <c r="AF61" t="s">
        <v>42</v>
      </c>
      <c r="AG61" t="s">
        <v>335</v>
      </c>
      <c r="AH61" t="s">
        <v>335</v>
      </c>
      <c r="AI61" t="s">
        <v>468</v>
      </c>
      <c r="AJ61" t="s">
        <v>469</v>
      </c>
      <c r="AM61" t="s">
        <v>45</v>
      </c>
      <c r="AN61" s="5" t="s">
        <v>67</v>
      </c>
      <c r="AO61" s="4" t="s">
        <v>64</v>
      </c>
      <c r="AP61" t="s">
        <v>65</v>
      </c>
      <c r="AU61">
        <v>40.616900000000001</v>
      </c>
      <c r="AV61">
        <v>-73.648600000000002</v>
      </c>
      <c r="AW61">
        <v>520.70000000000005</v>
      </c>
    </row>
    <row r="62" spans="1:49" x14ac:dyDescent="0.25">
      <c r="A62" s="21">
        <v>17.7</v>
      </c>
      <c r="B62" s="21">
        <v>23.1</v>
      </c>
      <c r="C62" s="20">
        <v>17.8</v>
      </c>
      <c r="D62" s="20">
        <v>20.8</v>
      </c>
      <c r="E62" s="20">
        <v>9.3000000000000007</v>
      </c>
      <c r="F62" s="21">
        <v>18</v>
      </c>
      <c r="G62" s="8" t="s">
        <v>904</v>
      </c>
      <c r="H62" s="9" t="s">
        <v>900</v>
      </c>
      <c r="I62" s="19" t="s">
        <v>914</v>
      </c>
      <c r="J62" s="19">
        <v>23707</v>
      </c>
      <c r="K62" s="19" t="s">
        <v>750</v>
      </c>
      <c r="L62" s="15" t="s">
        <v>750</v>
      </c>
      <c r="M62" s="15">
        <v>23707</v>
      </c>
      <c r="N62" t="s">
        <v>465</v>
      </c>
      <c r="O62">
        <v>2511</v>
      </c>
      <c r="P62" s="15" t="s">
        <v>378</v>
      </c>
      <c r="Q62" t="s">
        <v>334</v>
      </c>
      <c r="R62">
        <v>2019</v>
      </c>
      <c r="S62" t="s">
        <v>39</v>
      </c>
      <c r="T62">
        <v>466</v>
      </c>
      <c r="U62">
        <v>12</v>
      </c>
      <c r="V62">
        <v>5708</v>
      </c>
      <c r="X62">
        <v>0.03</v>
      </c>
      <c r="Y62">
        <v>0.41320000000000001</v>
      </c>
      <c r="Z62">
        <v>18.992999999999999</v>
      </c>
      <c r="AA62">
        <v>5430.7</v>
      </c>
      <c r="AB62">
        <v>91961.9</v>
      </c>
      <c r="AC62">
        <v>2</v>
      </c>
      <c r="AE62" t="s">
        <v>215</v>
      </c>
      <c r="AF62" t="s">
        <v>42</v>
      </c>
      <c r="AG62" t="s">
        <v>335</v>
      </c>
      <c r="AH62" t="s">
        <v>335</v>
      </c>
      <c r="AI62" t="s">
        <v>339</v>
      </c>
      <c r="AJ62" t="s">
        <v>340</v>
      </c>
      <c r="AM62" t="s">
        <v>45</v>
      </c>
      <c r="AN62" s="5" t="s">
        <v>67</v>
      </c>
      <c r="AO62" s="4" t="s">
        <v>64</v>
      </c>
      <c r="AP62" t="s">
        <v>65</v>
      </c>
      <c r="AU62">
        <v>40.616900000000001</v>
      </c>
      <c r="AV62">
        <v>-73.648600000000002</v>
      </c>
      <c r="AW62">
        <v>505</v>
      </c>
    </row>
    <row r="63" spans="1:49" x14ac:dyDescent="0.25">
      <c r="A63" s="21">
        <v>17.8</v>
      </c>
      <c r="B63" s="21">
        <v>23.3</v>
      </c>
      <c r="C63" s="20">
        <v>18.399999999999999</v>
      </c>
      <c r="D63" s="20">
        <v>20.100000000000001</v>
      </c>
      <c r="E63" s="20">
        <v>7</v>
      </c>
      <c r="F63" s="21">
        <v>18</v>
      </c>
      <c r="G63" s="8" t="s">
        <v>904</v>
      </c>
      <c r="H63" s="9" t="s">
        <v>900</v>
      </c>
      <c r="I63" s="19" t="s">
        <v>914</v>
      </c>
      <c r="J63" s="19">
        <v>23708</v>
      </c>
      <c r="K63" s="19" t="s">
        <v>751</v>
      </c>
      <c r="L63" s="15" t="s">
        <v>751</v>
      </c>
      <c r="M63" s="15">
        <v>23708</v>
      </c>
      <c r="N63" t="s">
        <v>465</v>
      </c>
      <c r="O63">
        <v>2511</v>
      </c>
      <c r="P63" s="15" t="s">
        <v>380</v>
      </c>
      <c r="Q63" t="s">
        <v>334</v>
      </c>
      <c r="R63">
        <v>2019</v>
      </c>
      <c r="S63" t="s">
        <v>39</v>
      </c>
      <c r="T63">
        <v>1044</v>
      </c>
      <c r="U63">
        <v>12</v>
      </c>
      <c r="V63">
        <v>11925</v>
      </c>
      <c r="X63">
        <v>6.5000000000000002E-2</v>
      </c>
      <c r="Y63">
        <v>0.4254</v>
      </c>
      <c r="Z63">
        <v>40.36</v>
      </c>
      <c r="AA63">
        <v>11347</v>
      </c>
      <c r="AB63">
        <v>190133.5</v>
      </c>
      <c r="AC63">
        <v>2</v>
      </c>
      <c r="AE63" t="s">
        <v>215</v>
      </c>
      <c r="AF63" t="s">
        <v>42</v>
      </c>
      <c r="AG63" t="s">
        <v>335</v>
      </c>
      <c r="AH63" t="s">
        <v>335</v>
      </c>
      <c r="AI63" t="s">
        <v>381</v>
      </c>
      <c r="AJ63" t="s">
        <v>382</v>
      </c>
      <c r="AM63" t="s">
        <v>45</v>
      </c>
      <c r="AN63" s="5" t="s">
        <v>67</v>
      </c>
      <c r="AO63" s="4" t="s">
        <v>64</v>
      </c>
      <c r="AP63" t="s">
        <v>65</v>
      </c>
      <c r="AU63">
        <v>40.616900000000001</v>
      </c>
      <c r="AV63">
        <v>-73.648600000000002</v>
      </c>
      <c r="AW63">
        <v>505</v>
      </c>
    </row>
    <row r="64" spans="1:49" x14ac:dyDescent="0.25">
      <c r="A64" s="21">
        <v>17.8</v>
      </c>
      <c r="B64" s="21">
        <v>23.3</v>
      </c>
      <c r="C64" s="20">
        <v>17</v>
      </c>
      <c r="D64" s="20">
        <v>19.399999999999999</v>
      </c>
      <c r="E64" s="20">
        <v>4.5999999999999996</v>
      </c>
      <c r="F64" s="21">
        <v>18</v>
      </c>
      <c r="G64" s="8" t="s">
        <v>904</v>
      </c>
      <c r="H64" s="9" t="s">
        <v>900</v>
      </c>
      <c r="I64" s="19" t="s">
        <v>914</v>
      </c>
      <c r="J64" s="19">
        <v>23709</v>
      </c>
      <c r="K64" s="19" t="s">
        <v>752</v>
      </c>
      <c r="L64" s="15" t="s">
        <v>752</v>
      </c>
      <c r="M64" s="15">
        <v>23709</v>
      </c>
      <c r="N64" t="s">
        <v>465</v>
      </c>
      <c r="O64">
        <v>2511</v>
      </c>
      <c r="P64" s="15" t="s">
        <v>383</v>
      </c>
      <c r="Q64" t="s">
        <v>334</v>
      </c>
      <c r="R64">
        <v>2019</v>
      </c>
      <c r="S64" t="s">
        <v>39</v>
      </c>
      <c r="T64">
        <v>1044</v>
      </c>
      <c r="U64">
        <v>12</v>
      </c>
      <c r="V64">
        <v>11925</v>
      </c>
      <c r="X64">
        <v>6.5000000000000002E-2</v>
      </c>
      <c r="Y64">
        <v>0.4254</v>
      </c>
      <c r="Z64">
        <v>40.36</v>
      </c>
      <c r="AA64">
        <v>11347</v>
      </c>
      <c r="AB64">
        <v>190133.5</v>
      </c>
      <c r="AC64">
        <v>2</v>
      </c>
      <c r="AE64" t="s">
        <v>215</v>
      </c>
      <c r="AF64" t="s">
        <v>42</v>
      </c>
      <c r="AG64" t="s">
        <v>335</v>
      </c>
      <c r="AH64" t="s">
        <v>335</v>
      </c>
      <c r="AI64" t="s">
        <v>351</v>
      </c>
      <c r="AJ64" t="s">
        <v>352</v>
      </c>
      <c r="AM64" t="s">
        <v>45</v>
      </c>
      <c r="AN64" s="5" t="s">
        <v>67</v>
      </c>
      <c r="AO64" s="4" t="s">
        <v>64</v>
      </c>
      <c r="AP64" t="s">
        <v>65</v>
      </c>
      <c r="AU64">
        <v>40.616900000000001</v>
      </c>
      <c r="AV64">
        <v>-73.648600000000002</v>
      </c>
      <c r="AW64">
        <v>480</v>
      </c>
    </row>
    <row r="65" spans="1:49" x14ac:dyDescent="0.25">
      <c r="A65" s="26"/>
      <c r="B65" s="26"/>
      <c r="C65" s="27"/>
      <c r="D65" s="27"/>
      <c r="E65" s="27"/>
      <c r="F65" s="26"/>
      <c r="G65" s="24" t="s">
        <v>904</v>
      </c>
      <c r="H65" s="25" t="s">
        <v>900</v>
      </c>
      <c r="I65" s="36" t="s">
        <v>914</v>
      </c>
      <c r="J65" s="36">
        <v>23709</v>
      </c>
      <c r="K65" s="36" t="s">
        <v>871</v>
      </c>
      <c r="L65" s="2" t="s">
        <v>871</v>
      </c>
      <c r="M65" s="2">
        <v>23710</v>
      </c>
      <c r="N65" s="2" t="s">
        <v>465</v>
      </c>
      <c r="O65" s="2">
        <v>2511</v>
      </c>
      <c r="P65" s="2" t="s">
        <v>386</v>
      </c>
      <c r="Q65" t="s">
        <v>334</v>
      </c>
      <c r="R65">
        <v>2019</v>
      </c>
      <c r="S65" t="s">
        <v>39</v>
      </c>
      <c r="T65">
        <v>697</v>
      </c>
      <c r="U65">
        <v>12</v>
      </c>
      <c r="V65">
        <v>8798</v>
      </c>
      <c r="X65">
        <v>4.8000000000000001E-2</v>
      </c>
      <c r="Y65">
        <v>0.42509999999999998</v>
      </c>
      <c r="Z65">
        <v>29.766999999999999</v>
      </c>
      <c r="AA65">
        <v>8314.4</v>
      </c>
      <c r="AB65">
        <v>138748.20000000001</v>
      </c>
      <c r="AC65">
        <v>2</v>
      </c>
      <c r="AE65" t="s">
        <v>215</v>
      </c>
      <c r="AF65" t="s">
        <v>42</v>
      </c>
      <c r="AG65" t="s">
        <v>335</v>
      </c>
      <c r="AH65" t="s">
        <v>335</v>
      </c>
      <c r="AI65" t="s">
        <v>371</v>
      </c>
      <c r="AJ65" t="s">
        <v>372</v>
      </c>
      <c r="AM65" t="s">
        <v>45</v>
      </c>
      <c r="AN65" s="5" t="s">
        <v>67</v>
      </c>
      <c r="AO65" s="4" t="s">
        <v>64</v>
      </c>
      <c r="AP65" t="s">
        <v>65</v>
      </c>
      <c r="AU65">
        <v>40.616900000000001</v>
      </c>
      <c r="AV65">
        <v>-73.648600000000002</v>
      </c>
      <c r="AW65">
        <v>475</v>
      </c>
    </row>
    <row r="66" spans="1:49" x14ac:dyDescent="0.25">
      <c r="A66" s="21">
        <v>17.3</v>
      </c>
      <c r="B66" s="21">
        <v>22.6</v>
      </c>
      <c r="C66" s="20">
        <v>17.600000000000001</v>
      </c>
      <c r="D66" s="20">
        <v>20.2</v>
      </c>
      <c r="E66" s="20">
        <v>4.5999999999999996</v>
      </c>
      <c r="F66" s="21">
        <v>18</v>
      </c>
      <c r="G66" s="8" t="s">
        <v>904</v>
      </c>
      <c r="H66" s="9" t="s">
        <v>900</v>
      </c>
      <c r="I66" s="19" t="s">
        <v>914</v>
      </c>
      <c r="J66" s="19">
        <v>23711</v>
      </c>
      <c r="K66" s="19" t="s">
        <v>753</v>
      </c>
      <c r="L66" s="15" t="s">
        <v>753</v>
      </c>
      <c r="M66" s="15">
        <v>23711</v>
      </c>
      <c r="N66" t="s">
        <v>465</v>
      </c>
      <c r="O66">
        <v>2511</v>
      </c>
      <c r="P66" s="15" t="s">
        <v>387</v>
      </c>
      <c r="Q66" t="s">
        <v>334</v>
      </c>
      <c r="R66">
        <v>2019</v>
      </c>
      <c r="S66" t="s">
        <v>39</v>
      </c>
      <c r="T66">
        <v>697</v>
      </c>
      <c r="U66">
        <v>12</v>
      </c>
      <c r="V66">
        <v>8798</v>
      </c>
      <c r="X66">
        <v>4.8000000000000001E-2</v>
      </c>
      <c r="Y66">
        <v>0.42509999999999998</v>
      </c>
      <c r="Z66">
        <v>29.766999999999999</v>
      </c>
      <c r="AA66">
        <v>8314.4</v>
      </c>
      <c r="AB66">
        <v>138748.20000000001</v>
      </c>
      <c r="AC66">
        <v>2</v>
      </c>
      <c r="AE66" t="s">
        <v>215</v>
      </c>
      <c r="AF66" t="s">
        <v>42</v>
      </c>
      <c r="AG66" t="s">
        <v>335</v>
      </c>
      <c r="AH66" t="s">
        <v>335</v>
      </c>
      <c r="AI66" t="s">
        <v>470</v>
      </c>
      <c r="AJ66" t="s">
        <v>471</v>
      </c>
      <c r="AM66" t="s">
        <v>45</v>
      </c>
      <c r="AN66" s="5" t="s">
        <v>67</v>
      </c>
      <c r="AO66" s="4" t="s">
        <v>64</v>
      </c>
      <c r="AP66" t="s">
        <v>65</v>
      </c>
      <c r="AU66">
        <v>40.616900000000001</v>
      </c>
      <c r="AV66">
        <v>-73.648600000000002</v>
      </c>
      <c r="AW66">
        <v>475</v>
      </c>
    </row>
    <row r="67" spans="1:49" x14ac:dyDescent="0.25">
      <c r="A67" s="21">
        <v>49</v>
      </c>
      <c r="B67" s="21">
        <v>64</v>
      </c>
      <c r="C67" s="20">
        <v>48.9</v>
      </c>
      <c r="D67" s="20">
        <v>64.8</v>
      </c>
      <c r="E67" s="20">
        <v>1.9</v>
      </c>
      <c r="F67" s="21">
        <v>52.4</v>
      </c>
      <c r="G67" s="4" t="s">
        <v>905</v>
      </c>
      <c r="H67" s="9" t="s">
        <v>900</v>
      </c>
      <c r="I67" s="19" t="s">
        <v>914</v>
      </c>
      <c r="J67" s="19">
        <v>23714</v>
      </c>
      <c r="K67" s="19" t="s">
        <v>764</v>
      </c>
      <c r="L67" t="s">
        <v>764</v>
      </c>
      <c r="M67" s="15">
        <v>23714</v>
      </c>
      <c r="N67" t="s">
        <v>405</v>
      </c>
      <c r="O67">
        <v>2521</v>
      </c>
      <c r="P67" t="s">
        <v>406</v>
      </c>
      <c r="R67">
        <v>2019</v>
      </c>
      <c r="S67" t="s">
        <v>39</v>
      </c>
      <c r="T67">
        <v>90</v>
      </c>
      <c r="U67">
        <v>12</v>
      </c>
      <c r="V67">
        <v>3278</v>
      </c>
      <c r="X67">
        <v>2.8000000000000001E-2</v>
      </c>
      <c r="Y67">
        <v>0.79690000000000005</v>
      </c>
      <c r="Z67">
        <v>18.321000000000002</v>
      </c>
      <c r="AA67">
        <v>3649.7</v>
      </c>
      <c r="AB67">
        <v>45062.2</v>
      </c>
      <c r="AC67">
        <v>2</v>
      </c>
      <c r="AE67" t="s">
        <v>125</v>
      </c>
      <c r="AF67" t="s">
        <v>42</v>
      </c>
      <c r="AG67" t="s">
        <v>335</v>
      </c>
      <c r="AH67" t="s">
        <v>335</v>
      </c>
      <c r="AI67" t="s">
        <v>381</v>
      </c>
      <c r="AJ67" t="s">
        <v>382</v>
      </c>
      <c r="AM67" t="s">
        <v>45</v>
      </c>
      <c r="AN67" s="5" t="s">
        <v>67</v>
      </c>
      <c r="AO67" s="10" t="s">
        <v>65</v>
      </c>
      <c r="AU67">
        <v>40.695300000000003</v>
      </c>
      <c r="AV67">
        <v>-73.349699999999999</v>
      </c>
      <c r="AW67">
        <v>686</v>
      </c>
    </row>
    <row r="68" spans="1:49" x14ac:dyDescent="0.25">
      <c r="A68" s="21">
        <v>48.3</v>
      </c>
      <c r="B68" s="21">
        <v>51.3</v>
      </c>
      <c r="C68" s="20">
        <v>45.7</v>
      </c>
      <c r="D68" s="20">
        <v>46.4</v>
      </c>
      <c r="E68" s="20">
        <v>36.700000000000003</v>
      </c>
      <c r="F68" s="21">
        <v>60</v>
      </c>
      <c r="G68" s="8" t="s">
        <v>904</v>
      </c>
      <c r="H68" s="9" t="s">
        <v>900</v>
      </c>
      <c r="I68" s="19" t="s">
        <v>914</v>
      </c>
      <c r="J68" s="19">
        <v>23764</v>
      </c>
      <c r="K68" s="19" t="s">
        <v>882</v>
      </c>
      <c r="L68" t="s">
        <v>858</v>
      </c>
      <c r="M68" s="15">
        <v>23764</v>
      </c>
      <c r="N68" t="s">
        <v>472</v>
      </c>
      <c r="O68">
        <v>56032</v>
      </c>
      <c r="P68">
        <v>1</v>
      </c>
      <c r="R68">
        <v>2019</v>
      </c>
      <c r="S68" t="s">
        <v>39</v>
      </c>
      <c r="T68">
        <v>933.2</v>
      </c>
      <c r="U68">
        <v>12</v>
      </c>
      <c r="V68">
        <v>41818.15</v>
      </c>
      <c r="X68">
        <v>0.13100000000000001</v>
      </c>
      <c r="Y68">
        <v>2.7900000000000001E-2</v>
      </c>
      <c r="Z68">
        <v>2.4809999999999999</v>
      </c>
      <c r="AA68">
        <v>24764.017</v>
      </c>
      <c r="AB68">
        <v>416554.79399999999</v>
      </c>
      <c r="AC68">
        <v>2</v>
      </c>
      <c r="AE68" t="s">
        <v>215</v>
      </c>
      <c r="AF68" t="s">
        <v>42</v>
      </c>
      <c r="AG68" t="s">
        <v>265</v>
      </c>
      <c r="AH68" t="s">
        <v>265</v>
      </c>
      <c r="AI68" t="s">
        <v>473</v>
      </c>
      <c r="AJ68" t="s">
        <v>474</v>
      </c>
      <c r="AK68" t="s">
        <v>75</v>
      </c>
      <c r="AM68" t="s">
        <v>45</v>
      </c>
      <c r="AN68" s="5" t="s">
        <v>67</v>
      </c>
      <c r="AO68" s="4" t="s">
        <v>64</v>
      </c>
      <c r="AP68" t="s">
        <v>65</v>
      </c>
      <c r="AR68" t="s">
        <v>66</v>
      </c>
      <c r="AU68">
        <v>40.6447</v>
      </c>
      <c r="AV68">
        <v>-73.568299999999994</v>
      </c>
      <c r="AW68">
        <v>475</v>
      </c>
    </row>
    <row r="69" spans="1:49" x14ac:dyDescent="0.25">
      <c r="A69" s="21">
        <v>51.5</v>
      </c>
      <c r="B69" s="21">
        <v>66.099999999999994</v>
      </c>
      <c r="C69" s="20">
        <v>49.5</v>
      </c>
      <c r="D69" s="20">
        <v>63.9</v>
      </c>
      <c r="E69" s="20">
        <v>78.3</v>
      </c>
      <c r="F69" s="21">
        <v>56.6</v>
      </c>
      <c r="G69" s="8" t="s">
        <v>904</v>
      </c>
      <c r="H69" s="3" t="s">
        <v>902</v>
      </c>
      <c r="I69" s="19" t="s">
        <v>916</v>
      </c>
      <c r="J69" s="19">
        <v>23768</v>
      </c>
      <c r="K69" s="19" t="s">
        <v>815</v>
      </c>
      <c r="L69" t="s">
        <v>815</v>
      </c>
      <c r="M69" s="15">
        <v>23768</v>
      </c>
      <c r="N69" t="s">
        <v>182</v>
      </c>
      <c r="O69">
        <v>50449</v>
      </c>
      <c r="P69">
        <v>1</v>
      </c>
      <c r="R69">
        <v>2019</v>
      </c>
      <c r="S69" t="s">
        <v>39</v>
      </c>
      <c r="T69">
        <v>1084.5</v>
      </c>
      <c r="U69">
        <v>12</v>
      </c>
      <c r="V69">
        <v>44569.5</v>
      </c>
      <c r="X69">
        <v>0.126</v>
      </c>
      <c r="Y69">
        <v>0.1075</v>
      </c>
      <c r="Z69">
        <v>20.956</v>
      </c>
      <c r="AA69">
        <v>24993.599999999999</v>
      </c>
      <c r="AB69">
        <v>420542.72499999998</v>
      </c>
      <c r="AC69">
        <v>2</v>
      </c>
      <c r="AD69" t="s">
        <v>40</v>
      </c>
      <c r="AE69" t="s">
        <v>183</v>
      </c>
      <c r="AF69" t="s">
        <v>102</v>
      </c>
      <c r="AG69" t="s">
        <v>184</v>
      </c>
      <c r="AH69" t="s">
        <v>184</v>
      </c>
      <c r="AI69" t="s">
        <v>185</v>
      </c>
      <c r="AJ69" t="s">
        <v>186</v>
      </c>
      <c r="AK69" t="s">
        <v>75</v>
      </c>
      <c r="AM69" t="s">
        <v>45</v>
      </c>
      <c r="AN69" s="9" t="s">
        <v>63</v>
      </c>
      <c r="AO69" s="4" t="s">
        <v>64</v>
      </c>
      <c r="AP69" t="s">
        <v>65</v>
      </c>
      <c r="AR69" t="s">
        <v>147</v>
      </c>
      <c r="AU69">
        <v>42.654400000000003</v>
      </c>
      <c r="AV69">
        <v>-78.077200000000005</v>
      </c>
      <c r="AW69">
        <v>570</v>
      </c>
    </row>
    <row r="70" spans="1:49" x14ac:dyDescent="0.25">
      <c r="A70" s="21">
        <v>57.4</v>
      </c>
      <c r="B70" s="21">
        <v>72.099999999999994</v>
      </c>
      <c r="C70" s="20">
        <v>50.9</v>
      </c>
      <c r="D70" s="20">
        <v>62.5</v>
      </c>
      <c r="E70" s="20">
        <v>26.2</v>
      </c>
      <c r="F70" s="21">
        <v>65.3</v>
      </c>
      <c r="G70" s="8" t="s">
        <v>904</v>
      </c>
      <c r="H70" s="3" t="s">
        <v>902</v>
      </c>
      <c r="I70" s="19" t="s">
        <v>918</v>
      </c>
      <c r="J70" s="19">
        <v>23777</v>
      </c>
      <c r="K70" s="19" t="s">
        <v>821</v>
      </c>
      <c r="L70" t="s">
        <v>821</v>
      </c>
      <c r="M70" s="15">
        <v>23777</v>
      </c>
      <c r="N70" t="s">
        <v>323</v>
      </c>
      <c r="O70">
        <v>50744</v>
      </c>
      <c r="P70">
        <v>1</v>
      </c>
      <c r="R70">
        <v>2019</v>
      </c>
      <c r="S70" t="s">
        <v>39</v>
      </c>
      <c r="T70">
        <v>162.46</v>
      </c>
      <c r="U70">
        <v>12</v>
      </c>
      <c r="V70">
        <v>5512.7</v>
      </c>
      <c r="X70">
        <v>1.9E-2</v>
      </c>
      <c r="Y70">
        <v>0.12790000000000001</v>
      </c>
      <c r="Z70">
        <v>3.6840000000000002</v>
      </c>
      <c r="AA70">
        <v>3771.2269999999999</v>
      </c>
      <c r="AB70">
        <v>63452.529000000002</v>
      </c>
      <c r="AC70">
        <v>2</v>
      </c>
      <c r="AD70" t="s">
        <v>40</v>
      </c>
      <c r="AE70" t="s">
        <v>324</v>
      </c>
      <c r="AF70" t="s">
        <v>102</v>
      </c>
      <c r="AG70" t="s">
        <v>325</v>
      </c>
      <c r="AH70" t="s">
        <v>325</v>
      </c>
      <c r="AI70" t="s">
        <v>326</v>
      </c>
      <c r="AJ70" t="s">
        <v>327</v>
      </c>
      <c r="AK70" t="s">
        <v>75</v>
      </c>
      <c r="AM70" t="s">
        <v>45</v>
      </c>
      <c r="AN70" s="9" t="s">
        <v>63</v>
      </c>
      <c r="AO70" s="4" t="s">
        <v>64</v>
      </c>
      <c r="AR70" t="s">
        <v>147</v>
      </c>
      <c r="AU70">
        <v>43.080300000000001</v>
      </c>
      <c r="AV70">
        <v>-75.600300000000004</v>
      </c>
      <c r="AW70">
        <v>551</v>
      </c>
    </row>
    <row r="71" spans="1:49" x14ac:dyDescent="0.25">
      <c r="A71" s="26">
        <v>55.6</v>
      </c>
      <c r="B71" s="26">
        <v>55.6</v>
      </c>
      <c r="C71" s="27">
        <v>0</v>
      </c>
      <c r="D71" s="27">
        <v>0</v>
      </c>
      <c r="E71" s="27">
        <v>203.4</v>
      </c>
      <c r="F71" s="26">
        <v>55.5</v>
      </c>
      <c r="G71" s="27" t="s">
        <v>47</v>
      </c>
      <c r="H71" s="32" t="s">
        <v>901</v>
      </c>
      <c r="I71" s="30" t="s">
        <v>918</v>
      </c>
      <c r="J71" s="30">
        <v>23780</v>
      </c>
      <c r="K71" s="30" t="s">
        <v>807</v>
      </c>
      <c r="L71" s="14" t="s">
        <v>807</v>
      </c>
      <c r="M71" s="14">
        <v>23780</v>
      </c>
      <c r="N71" s="14" t="s">
        <v>36</v>
      </c>
      <c r="O71" s="14">
        <v>10464</v>
      </c>
      <c r="P71" s="14" t="s">
        <v>37</v>
      </c>
      <c r="Q71" t="s">
        <v>38</v>
      </c>
      <c r="R71">
        <v>2019</v>
      </c>
      <c r="S71" t="s">
        <v>39</v>
      </c>
      <c r="T71">
        <v>8065.24</v>
      </c>
      <c r="U71">
        <v>12</v>
      </c>
      <c r="V71">
        <v>0</v>
      </c>
      <c r="W71">
        <v>1082868.6200000001</v>
      </c>
      <c r="X71">
        <v>5.7830000000000004</v>
      </c>
      <c r="Y71">
        <v>0.13059999999999999</v>
      </c>
      <c r="Z71">
        <v>110.502</v>
      </c>
      <c r="AA71">
        <v>180431.774</v>
      </c>
      <c r="AB71">
        <v>1701032.868</v>
      </c>
      <c r="AC71">
        <v>2</v>
      </c>
      <c r="AD71" t="s">
        <v>40</v>
      </c>
      <c r="AE71" t="s">
        <v>41</v>
      </c>
      <c r="AF71" t="s">
        <v>42</v>
      </c>
      <c r="AG71" t="s">
        <v>36</v>
      </c>
      <c r="AH71" t="s">
        <v>36</v>
      </c>
      <c r="AI71" t="s">
        <v>43</v>
      </c>
      <c r="AJ71" t="s">
        <v>44</v>
      </c>
      <c r="AM71" t="s">
        <v>45</v>
      </c>
      <c r="AN71" s="3" t="s">
        <v>46</v>
      </c>
      <c r="AO71" s="8" t="s">
        <v>47</v>
      </c>
      <c r="AP71" t="s">
        <v>48</v>
      </c>
      <c r="AS71" t="s">
        <v>49</v>
      </c>
      <c r="AU71">
        <v>44.036099999999998</v>
      </c>
      <c r="AV71">
        <v>-75.771199999999993</v>
      </c>
      <c r="AW71">
        <v>288</v>
      </c>
    </row>
    <row r="72" spans="1:49" x14ac:dyDescent="0.25">
      <c r="A72" s="26">
        <v>55.6</v>
      </c>
      <c r="B72" s="26">
        <v>55.6</v>
      </c>
      <c r="C72" s="27">
        <v>0</v>
      </c>
      <c r="D72" s="27">
        <v>0</v>
      </c>
      <c r="E72" s="27">
        <v>203.4</v>
      </c>
      <c r="F72" s="26">
        <v>55.5</v>
      </c>
      <c r="G72" s="27" t="s">
        <v>47</v>
      </c>
      <c r="H72" s="32" t="s">
        <v>901</v>
      </c>
      <c r="I72" s="30" t="s">
        <v>918</v>
      </c>
      <c r="J72" s="30">
        <v>23781</v>
      </c>
      <c r="K72" s="30" t="s">
        <v>807</v>
      </c>
      <c r="L72" s="14" t="s">
        <v>807</v>
      </c>
      <c r="M72" s="14">
        <v>23780</v>
      </c>
      <c r="N72" s="14" t="s">
        <v>36</v>
      </c>
      <c r="O72" s="14">
        <v>10464</v>
      </c>
      <c r="P72" s="14" t="s">
        <v>50</v>
      </c>
      <c r="Q72" t="s">
        <v>38</v>
      </c>
      <c r="R72">
        <v>2019</v>
      </c>
      <c r="S72" t="s">
        <v>39</v>
      </c>
      <c r="T72">
        <v>7830.96</v>
      </c>
      <c r="U72">
        <v>12</v>
      </c>
      <c r="V72">
        <v>0</v>
      </c>
      <c r="W72">
        <v>1076925.74</v>
      </c>
      <c r="X72">
        <v>5.8280000000000003</v>
      </c>
      <c r="Y72">
        <v>0.13070000000000001</v>
      </c>
      <c r="Z72">
        <v>111.08799999999999</v>
      </c>
      <c r="AA72">
        <v>179923.348</v>
      </c>
      <c r="AB72">
        <v>1693866.8870000001</v>
      </c>
      <c r="AC72">
        <v>2</v>
      </c>
      <c r="AD72" t="s">
        <v>40</v>
      </c>
      <c r="AE72" t="s">
        <v>41</v>
      </c>
      <c r="AF72" t="s">
        <v>42</v>
      </c>
      <c r="AG72" t="s">
        <v>36</v>
      </c>
      <c r="AH72" t="s">
        <v>36</v>
      </c>
      <c r="AI72" t="s">
        <v>51</v>
      </c>
      <c r="AJ72" t="s">
        <v>52</v>
      </c>
      <c r="AM72" t="s">
        <v>45</v>
      </c>
      <c r="AN72" s="3" t="s">
        <v>46</v>
      </c>
      <c r="AO72" s="8" t="s">
        <v>47</v>
      </c>
      <c r="AP72" t="s">
        <v>48</v>
      </c>
      <c r="AS72" t="s">
        <v>49</v>
      </c>
      <c r="AU72">
        <v>44.036099999999998</v>
      </c>
      <c r="AV72">
        <v>-75.771199999999993</v>
      </c>
      <c r="AW72">
        <v>288</v>
      </c>
    </row>
    <row r="73" spans="1:49" x14ac:dyDescent="0.25">
      <c r="A73" s="26">
        <v>55.6</v>
      </c>
      <c r="B73" s="26">
        <v>55.6</v>
      </c>
      <c r="C73" s="27">
        <v>0</v>
      </c>
      <c r="D73" s="27">
        <v>0</v>
      </c>
      <c r="E73" s="27">
        <v>203.4</v>
      </c>
      <c r="F73" s="26">
        <v>55.5</v>
      </c>
      <c r="G73" s="27" t="s">
        <v>47</v>
      </c>
      <c r="H73" s="32" t="s">
        <v>901</v>
      </c>
      <c r="I73" s="30" t="s">
        <v>918</v>
      </c>
      <c r="J73" s="30">
        <v>23782</v>
      </c>
      <c r="K73" s="30" t="s">
        <v>807</v>
      </c>
      <c r="L73" s="14" t="s">
        <v>807</v>
      </c>
      <c r="M73" s="14">
        <v>23780</v>
      </c>
      <c r="N73" s="14" t="s">
        <v>36</v>
      </c>
      <c r="O73" s="14">
        <v>10464</v>
      </c>
      <c r="P73" s="14" t="s">
        <v>59</v>
      </c>
      <c r="Q73" t="s">
        <v>38</v>
      </c>
      <c r="R73">
        <v>2019</v>
      </c>
      <c r="S73" t="s">
        <v>39</v>
      </c>
      <c r="T73">
        <v>8177.84</v>
      </c>
      <c r="U73">
        <v>12</v>
      </c>
      <c r="V73">
        <v>0</v>
      </c>
      <c r="W73">
        <v>1096144.1000000001</v>
      </c>
      <c r="X73">
        <v>5.4939999999999998</v>
      </c>
      <c r="Y73">
        <v>0.13150000000000001</v>
      </c>
      <c r="Z73">
        <v>113.288</v>
      </c>
      <c r="AA73">
        <v>183367.94</v>
      </c>
      <c r="AB73">
        <v>1727523.564</v>
      </c>
      <c r="AC73">
        <v>2</v>
      </c>
      <c r="AD73" t="s">
        <v>40</v>
      </c>
      <c r="AE73" t="s">
        <v>41</v>
      </c>
      <c r="AF73" t="s">
        <v>42</v>
      </c>
      <c r="AG73" t="s">
        <v>36</v>
      </c>
      <c r="AH73" t="s">
        <v>36</v>
      </c>
      <c r="AI73" t="s">
        <v>60</v>
      </c>
      <c r="AJ73" t="s">
        <v>61</v>
      </c>
      <c r="AM73" t="s">
        <v>45</v>
      </c>
      <c r="AN73" s="3" t="s">
        <v>46</v>
      </c>
      <c r="AO73" s="8" t="s">
        <v>47</v>
      </c>
      <c r="AP73" t="s">
        <v>48</v>
      </c>
      <c r="AS73" t="s">
        <v>49</v>
      </c>
      <c r="AU73">
        <v>44.036099999999998</v>
      </c>
      <c r="AV73">
        <v>-75.771199999999993</v>
      </c>
      <c r="AW73">
        <v>288</v>
      </c>
    </row>
    <row r="74" spans="1:49" x14ac:dyDescent="0.25">
      <c r="A74" s="21">
        <v>49.7</v>
      </c>
      <c r="B74" s="21">
        <v>60.5</v>
      </c>
      <c r="C74" s="20">
        <v>48</v>
      </c>
      <c r="D74" s="20">
        <v>55.7</v>
      </c>
      <c r="E74" s="20">
        <v>60.5</v>
      </c>
      <c r="F74" s="21">
        <v>59.9</v>
      </c>
      <c r="G74" s="8" t="s">
        <v>904</v>
      </c>
      <c r="H74" s="3" t="s">
        <v>902</v>
      </c>
      <c r="I74" s="19" t="s">
        <v>132</v>
      </c>
      <c r="J74" s="19">
        <v>23781</v>
      </c>
      <c r="K74" s="19" t="s">
        <v>817</v>
      </c>
      <c r="L74" t="s">
        <v>817</v>
      </c>
      <c r="M74" s="15">
        <v>23781</v>
      </c>
      <c r="N74" t="s">
        <v>187</v>
      </c>
      <c r="O74">
        <v>50451</v>
      </c>
      <c r="P74">
        <v>1</v>
      </c>
      <c r="R74">
        <v>2019</v>
      </c>
      <c r="S74" t="s">
        <v>39</v>
      </c>
      <c r="T74">
        <v>698.25</v>
      </c>
      <c r="U74">
        <v>12</v>
      </c>
      <c r="V74">
        <v>26932.5</v>
      </c>
      <c r="X74">
        <v>7.8E-2</v>
      </c>
      <c r="Y74">
        <v>0.17330000000000001</v>
      </c>
      <c r="Z74">
        <v>20.161000000000001</v>
      </c>
      <c r="AA74">
        <v>15498.025</v>
      </c>
      <c r="AB74">
        <v>260800.5</v>
      </c>
      <c r="AC74">
        <v>2</v>
      </c>
      <c r="AD74" t="s">
        <v>40</v>
      </c>
      <c r="AE74" t="s">
        <v>188</v>
      </c>
      <c r="AF74" t="s">
        <v>102</v>
      </c>
      <c r="AG74" t="s">
        <v>189</v>
      </c>
      <c r="AH74" t="s">
        <v>189</v>
      </c>
      <c r="AI74" t="s">
        <v>190</v>
      </c>
      <c r="AJ74" t="s">
        <v>191</v>
      </c>
      <c r="AK74" t="s">
        <v>75</v>
      </c>
      <c r="AM74" t="s">
        <v>45</v>
      </c>
      <c r="AN74" s="9" t="s">
        <v>63</v>
      </c>
      <c r="AO74" s="4" t="s">
        <v>64</v>
      </c>
      <c r="AP74" t="s">
        <v>65</v>
      </c>
      <c r="AR74" t="s">
        <v>147</v>
      </c>
      <c r="AU74">
        <v>42.967100000000002</v>
      </c>
      <c r="AV74">
        <v>-78.918199999999999</v>
      </c>
      <c r="AW74">
        <v>627</v>
      </c>
    </row>
    <row r="75" spans="1:49" x14ac:dyDescent="0.25">
      <c r="A75" s="21">
        <v>51.6</v>
      </c>
      <c r="B75" s="21">
        <v>66.7</v>
      </c>
      <c r="C75" s="20">
        <v>49.8</v>
      </c>
      <c r="D75" s="20">
        <v>60</v>
      </c>
      <c r="E75" s="20">
        <v>63.9</v>
      </c>
      <c r="F75" s="21">
        <v>57.4</v>
      </c>
      <c r="G75" s="8" t="s">
        <v>904</v>
      </c>
      <c r="H75" s="3" t="s">
        <v>902</v>
      </c>
      <c r="I75" s="19" t="s">
        <v>916</v>
      </c>
      <c r="J75" s="19">
        <v>23783</v>
      </c>
      <c r="K75" s="19" t="s">
        <v>816</v>
      </c>
      <c r="L75" t="s">
        <v>816</v>
      </c>
      <c r="M75" s="15">
        <v>23783</v>
      </c>
      <c r="N75" t="s">
        <v>177</v>
      </c>
      <c r="O75">
        <v>50450</v>
      </c>
      <c r="P75">
        <v>1</v>
      </c>
      <c r="R75">
        <v>2019</v>
      </c>
      <c r="S75" t="s">
        <v>39</v>
      </c>
      <c r="T75">
        <v>586.75</v>
      </c>
      <c r="U75">
        <v>12</v>
      </c>
      <c r="V75">
        <v>25770</v>
      </c>
      <c r="X75">
        <v>7.0000000000000007E-2</v>
      </c>
      <c r="Y75">
        <v>0.13009999999999999</v>
      </c>
      <c r="Z75">
        <v>13.936</v>
      </c>
      <c r="AA75">
        <v>13840.15</v>
      </c>
      <c r="AB75">
        <v>232865.92499999999</v>
      </c>
      <c r="AC75">
        <v>2</v>
      </c>
      <c r="AD75" t="s">
        <v>40</v>
      </c>
      <c r="AE75" t="s">
        <v>178</v>
      </c>
      <c r="AF75" t="s">
        <v>102</v>
      </c>
      <c r="AG75" t="s">
        <v>179</v>
      </c>
      <c r="AH75" t="s">
        <v>179</v>
      </c>
      <c r="AI75" t="s">
        <v>180</v>
      </c>
      <c r="AJ75" t="s">
        <v>181</v>
      </c>
      <c r="AK75" t="s">
        <v>75</v>
      </c>
      <c r="AM75" t="s">
        <v>45</v>
      </c>
      <c r="AN75" s="9" t="s">
        <v>63</v>
      </c>
      <c r="AO75" s="4" t="s">
        <v>64</v>
      </c>
      <c r="AP75" t="s">
        <v>65</v>
      </c>
      <c r="AR75" t="s">
        <v>147</v>
      </c>
      <c r="AU75">
        <v>43.468200000000003</v>
      </c>
      <c r="AV75">
        <v>-76.496499999999997</v>
      </c>
      <c r="AW75">
        <v>850</v>
      </c>
    </row>
    <row r="76" spans="1:49" x14ac:dyDescent="0.25">
      <c r="A76" s="26">
        <v>225.2</v>
      </c>
      <c r="B76" s="26">
        <v>261.7</v>
      </c>
      <c r="C76" s="27">
        <v>210.8</v>
      </c>
      <c r="D76" s="27">
        <v>230.8</v>
      </c>
      <c r="E76" s="27">
        <v>444.9</v>
      </c>
      <c r="F76" s="26">
        <v>221.3</v>
      </c>
      <c r="G76" s="28" t="s">
        <v>904</v>
      </c>
      <c r="H76" s="29" t="s">
        <v>902</v>
      </c>
      <c r="I76" s="30" t="s">
        <v>132</v>
      </c>
      <c r="J76" s="30">
        <v>23791</v>
      </c>
      <c r="K76" s="30" t="s">
        <v>200</v>
      </c>
      <c r="L76" s="14" t="s">
        <v>200</v>
      </c>
      <c r="M76" s="14">
        <v>23791</v>
      </c>
      <c r="N76" s="14" t="s">
        <v>200</v>
      </c>
      <c r="O76" s="14">
        <v>54041</v>
      </c>
      <c r="P76" s="14">
        <v>11854</v>
      </c>
      <c r="R76">
        <v>2019</v>
      </c>
      <c r="S76" t="s">
        <v>39</v>
      </c>
      <c r="T76">
        <v>1311.51</v>
      </c>
      <c r="U76">
        <v>12</v>
      </c>
      <c r="V76">
        <v>49182.66</v>
      </c>
      <c r="X76">
        <v>0.19500000000000001</v>
      </c>
      <c r="Y76">
        <v>0.1226</v>
      </c>
      <c r="Z76">
        <v>38.506</v>
      </c>
      <c r="AA76">
        <v>38221.794999999998</v>
      </c>
      <c r="AB76">
        <v>643046.90399999998</v>
      </c>
      <c r="AC76">
        <v>2</v>
      </c>
      <c r="AD76" t="s">
        <v>40</v>
      </c>
      <c r="AE76" t="s">
        <v>163</v>
      </c>
      <c r="AF76" t="s">
        <v>102</v>
      </c>
      <c r="AG76" t="s">
        <v>201</v>
      </c>
      <c r="AH76" t="s">
        <v>201</v>
      </c>
      <c r="AI76" t="s">
        <v>202</v>
      </c>
      <c r="AJ76" t="s">
        <v>203</v>
      </c>
      <c r="AK76" t="s">
        <v>75</v>
      </c>
      <c r="AM76" t="s">
        <v>45</v>
      </c>
      <c r="AN76" s="9" t="s">
        <v>63</v>
      </c>
      <c r="AO76" s="4" t="s">
        <v>64</v>
      </c>
      <c r="AP76" t="s">
        <v>65</v>
      </c>
      <c r="AR76" t="s">
        <v>147</v>
      </c>
      <c r="AU76">
        <v>43.162199999999999</v>
      </c>
      <c r="AV76">
        <v>-78.7453</v>
      </c>
      <c r="AW76">
        <v>1325</v>
      </c>
    </row>
    <row r="77" spans="1:49" x14ac:dyDescent="0.25">
      <c r="A77" s="26">
        <v>225.2</v>
      </c>
      <c r="B77" s="26">
        <v>261.7</v>
      </c>
      <c r="C77" s="27">
        <v>210.8</v>
      </c>
      <c r="D77" s="27">
        <v>230.8</v>
      </c>
      <c r="E77" s="27">
        <v>444.9</v>
      </c>
      <c r="F77" s="26">
        <v>221.3</v>
      </c>
      <c r="G77" s="28" t="s">
        <v>904</v>
      </c>
      <c r="H77" s="29" t="s">
        <v>902</v>
      </c>
      <c r="I77" s="30" t="s">
        <v>132</v>
      </c>
      <c r="J77" s="30">
        <v>23792</v>
      </c>
      <c r="K77" s="30" t="s">
        <v>200</v>
      </c>
      <c r="L77" s="14" t="s">
        <v>200</v>
      </c>
      <c r="M77" s="14">
        <v>23791</v>
      </c>
      <c r="N77" s="14" t="s">
        <v>200</v>
      </c>
      <c r="O77" s="14">
        <v>54041</v>
      </c>
      <c r="P77" s="14">
        <v>11855</v>
      </c>
      <c r="R77">
        <v>2019</v>
      </c>
      <c r="S77" t="s">
        <v>39</v>
      </c>
      <c r="T77">
        <v>1383.67</v>
      </c>
      <c r="U77">
        <v>12</v>
      </c>
      <c r="V77">
        <v>51092.53</v>
      </c>
      <c r="X77">
        <v>0.19800000000000001</v>
      </c>
      <c r="Y77">
        <v>0.14710000000000001</v>
      </c>
      <c r="Z77">
        <v>46.807000000000002</v>
      </c>
      <c r="AA77">
        <v>38229.495000000003</v>
      </c>
      <c r="AB77">
        <v>643178.94799999997</v>
      </c>
      <c r="AC77">
        <v>2</v>
      </c>
      <c r="AD77" t="s">
        <v>40</v>
      </c>
      <c r="AE77" t="s">
        <v>163</v>
      </c>
      <c r="AF77" t="s">
        <v>102</v>
      </c>
      <c r="AG77" t="s">
        <v>201</v>
      </c>
      <c r="AH77" t="s">
        <v>201</v>
      </c>
      <c r="AI77" t="s">
        <v>204</v>
      </c>
      <c r="AJ77" t="s">
        <v>205</v>
      </c>
      <c r="AK77" t="s">
        <v>75</v>
      </c>
      <c r="AM77" t="s">
        <v>45</v>
      </c>
      <c r="AN77" s="9" t="s">
        <v>63</v>
      </c>
      <c r="AO77" s="4" t="s">
        <v>64</v>
      </c>
      <c r="AP77" t="s">
        <v>65</v>
      </c>
      <c r="AR77" t="s">
        <v>147</v>
      </c>
      <c r="AU77">
        <v>43.162199999999999</v>
      </c>
      <c r="AV77">
        <v>-78.7453</v>
      </c>
      <c r="AW77">
        <v>470</v>
      </c>
    </row>
    <row r="78" spans="1:49" x14ac:dyDescent="0.25">
      <c r="A78" s="26">
        <v>225.2</v>
      </c>
      <c r="B78" s="26">
        <v>261.7</v>
      </c>
      <c r="C78" s="27">
        <v>210.8</v>
      </c>
      <c r="D78" s="27">
        <v>230.8</v>
      </c>
      <c r="E78" s="27">
        <v>444.9</v>
      </c>
      <c r="F78" s="26">
        <v>221.3</v>
      </c>
      <c r="G78" s="28" t="s">
        <v>904</v>
      </c>
      <c r="H78" s="29" t="s">
        <v>902</v>
      </c>
      <c r="I78" s="30" t="s">
        <v>132</v>
      </c>
      <c r="J78" s="30">
        <v>23793</v>
      </c>
      <c r="K78" s="30" t="s">
        <v>200</v>
      </c>
      <c r="L78" s="14" t="s">
        <v>200</v>
      </c>
      <c r="M78" s="14">
        <v>23791</v>
      </c>
      <c r="N78" s="14" t="s">
        <v>200</v>
      </c>
      <c r="O78" s="14">
        <v>54041</v>
      </c>
      <c r="P78" s="14">
        <v>11856</v>
      </c>
      <c r="R78">
        <v>2019</v>
      </c>
      <c r="S78" t="s">
        <v>39</v>
      </c>
      <c r="T78">
        <v>1309.92</v>
      </c>
      <c r="U78">
        <v>12</v>
      </c>
      <c r="V78">
        <v>48433.48</v>
      </c>
      <c r="X78">
        <v>0.193</v>
      </c>
      <c r="Y78">
        <v>0.10299999999999999</v>
      </c>
      <c r="Z78">
        <v>31.577999999999999</v>
      </c>
      <c r="AA78">
        <v>37565.616999999998</v>
      </c>
      <c r="AB78">
        <v>631977.76399999997</v>
      </c>
      <c r="AC78">
        <v>2</v>
      </c>
      <c r="AD78" t="s">
        <v>40</v>
      </c>
      <c r="AE78" t="s">
        <v>163</v>
      </c>
      <c r="AF78" t="s">
        <v>102</v>
      </c>
      <c r="AG78" t="s">
        <v>201</v>
      </c>
      <c r="AH78" t="s">
        <v>201</v>
      </c>
      <c r="AI78" t="s">
        <v>206</v>
      </c>
      <c r="AJ78" t="s">
        <v>207</v>
      </c>
      <c r="AK78" t="s">
        <v>75</v>
      </c>
      <c r="AM78" t="s">
        <v>45</v>
      </c>
      <c r="AN78" s="9" t="s">
        <v>63</v>
      </c>
      <c r="AO78" s="4" t="s">
        <v>64</v>
      </c>
      <c r="AP78" t="s">
        <v>65</v>
      </c>
      <c r="AR78" t="s">
        <v>147</v>
      </c>
      <c r="AU78">
        <v>43.162199999999999</v>
      </c>
      <c r="AV78">
        <v>-78.7453</v>
      </c>
      <c r="AW78">
        <v>488</v>
      </c>
    </row>
    <row r="79" spans="1:49" x14ac:dyDescent="0.25">
      <c r="A79" s="26">
        <v>253.7</v>
      </c>
      <c r="B79" s="26">
        <v>298.39999999999998</v>
      </c>
      <c r="C79" s="27">
        <v>249.8</v>
      </c>
      <c r="D79" s="27">
        <v>276.2</v>
      </c>
      <c r="E79" s="27">
        <v>70.8</v>
      </c>
      <c r="F79" s="26">
        <v>285.60000000000002</v>
      </c>
      <c r="G79" s="28" t="s">
        <v>904</v>
      </c>
      <c r="H79" s="29" t="s">
        <v>902</v>
      </c>
      <c r="I79" s="30" t="s">
        <v>919</v>
      </c>
      <c r="J79" s="30">
        <v>23793</v>
      </c>
      <c r="K79" s="30" t="s">
        <v>869</v>
      </c>
      <c r="L79" s="14" t="s">
        <v>869</v>
      </c>
      <c r="M79" s="14">
        <v>23793</v>
      </c>
      <c r="N79" s="14" t="s">
        <v>316</v>
      </c>
      <c r="O79" s="14">
        <v>54574</v>
      </c>
      <c r="P79" s="14">
        <v>1</v>
      </c>
      <c r="R79">
        <v>2019</v>
      </c>
      <c r="S79" t="s">
        <v>39</v>
      </c>
      <c r="T79">
        <v>686.88</v>
      </c>
      <c r="U79">
        <v>12</v>
      </c>
      <c r="V79">
        <v>72748.62</v>
      </c>
      <c r="X79">
        <v>0.19800000000000001</v>
      </c>
      <c r="Y79">
        <v>3.78E-2</v>
      </c>
      <c r="Z79">
        <v>9.3390000000000004</v>
      </c>
      <c r="AA79">
        <v>39149.357000000004</v>
      </c>
      <c r="AB79">
        <v>658762.97900000005</v>
      </c>
      <c r="AC79">
        <v>2</v>
      </c>
      <c r="AE79" t="s">
        <v>317</v>
      </c>
      <c r="AF79" t="s">
        <v>102</v>
      </c>
      <c r="AG79" t="s">
        <v>316</v>
      </c>
      <c r="AH79" t="s">
        <v>318</v>
      </c>
      <c r="AI79" t="s">
        <v>319</v>
      </c>
      <c r="AJ79" t="s">
        <v>320</v>
      </c>
      <c r="AK79" t="s">
        <v>75</v>
      </c>
      <c r="AM79" t="s">
        <v>45</v>
      </c>
      <c r="AN79" s="9" t="s">
        <v>63</v>
      </c>
      <c r="AO79" s="4" t="s">
        <v>64</v>
      </c>
      <c r="AR79" t="s">
        <v>261</v>
      </c>
      <c r="AU79">
        <v>44.713200000000001</v>
      </c>
      <c r="AV79">
        <v>-73.455699999999993</v>
      </c>
      <c r="AW79">
        <v>583</v>
      </c>
    </row>
    <row r="80" spans="1:49" x14ac:dyDescent="0.25">
      <c r="A80" s="26">
        <v>253.7</v>
      </c>
      <c r="B80" s="26">
        <v>298.39999999999998</v>
      </c>
      <c r="C80" s="27">
        <v>249.8</v>
      </c>
      <c r="D80" s="27">
        <v>276.2</v>
      </c>
      <c r="E80" s="27">
        <v>70.8</v>
      </c>
      <c r="F80" s="26">
        <v>285.60000000000002</v>
      </c>
      <c r="G80" s="28" t="s">
        <v>904</v>
      </c>
      <c r="H80" s="29" t="s">
        <v>902</v>
      </c>
      <c r="I80" s="30" t="s">
        <v>919</v>
      </c>
      <c r="J80" s="30">
        <v>23794</v>
      </c>
      <c r="K80" s="30" t="s">
        <v>869</v>
      </c>
      <c r="L80" s="14" t="s">
        <v>869</v>
      </c>
      <c r="M80" s="14">
        <v>23793</v>
      </c>
      <c r="N80" s="14" t="s">
        <v>316</v>
      </c>
      <c r="O80" s="14">
        <v>54574</v>
      </c>
      <c r="P80" s="14">
        <v>2</v>
      </c>
      <c r="R80">
        <v>2019</v>
      </c>
      <c r="S80" t="s">
        <v>39</v>
      </c>
      <c r="T80">
        <v>112.06</v>
      </c>
      <c r="U80">
        <v>12</v>
      </c>
      <c r="V80">
        <v>12395.39</v>
      </c>
      <c r="X80">
        <v>3.3000000000000002E-2</v>
      </c>
      <c r="Y80">
        <v>4.0300000000000002E-2</v>
      </c>
      <c r="Z80">
        <v>1.605</v>
      </c>
      <c r="AA80">
        <v>6598.8249999999998</v>
      </c>
      <c r="AB80">
        <v>111039.749</v>
      </c>
      <c r="AC80">
        <v>2</v>
      </c>
      <c r="AE80" t="s">
        <v>317</v>
      </c>
      <c r="AF80" t="s">
        <v>102</v>
      </c>
      <c r="AG80" t="s">
        <v>316</v>
      </c>
      <c r="AH80" t="s">
        <v>318</v>
      </c>
      <c r="AI80" t="s">
        <v>321</v>
      </c>
      <c r="AJ80" t="s">
        <v>322</v>
      </c>
      <c r="AK80" t="s">
        <v>75</v>
      </c>
      <c r="AM80" t="s">
        <v>45</v>
      </c>
      <c r="AN80" s="9" t="s">
        <v>63</v>
      </c>
      <c r="AO80" s="4" t="s">
        <v>64</v>
      </c>
      <c r="AR80" t="s">
        <v>261</v>
      </c>
      <c r="AU80">
        <v>44.713200000000001</v>
      </c>
      <c r="AV80">
        <v>-73.455699999999993</v>
      </c>
      <c r="AW80">
        <v>551</v>
      </c>
    </row>
    <row r="81" spans="1:49" x14ac:dyDescent="0.25">
      <c r="A81" s="21">
        <v>135.5</v>
      </c>
      <c r="B81" s="21">
        <v>168.4</v>
      </c>
      <c r="C81" s="20">
        <v>138.6</v>
      </c>
      <c r="D81" s="20">
        <v>162.69999999999999</v>
      </c>
      <c r="E81" s="20">
        <v>636.1</v>
      </c>
      <c r="F81" s="21">
        <v>170</v>
      </c>
      <c r="G81" s="8" t="s">
        <v>904</v>
      </c>
      <c r="H81" s="3" t="s">
        <v>902</v>
      </c>
      <c r="I81" s="19" t="s">
        <v>914</v>
      </c>
      <c r="J81" s="19">
        <v>23794</v>
      </c>
      <c r="K81" s="19" t="s">
        <v>780</v>
      </c>
      <c r="L81" t="s">
        <v>780</v>
      </c>
      <c r="M81" s="15">
        <v>23794</v>
      </c>
      <c r="N81" t="s">
        <v>238</v>
      </c>
      <c r="O81">
        <v>7314</v>
      </c>
      <c r="P81">
        <v>1</v>
      </c>
      <c r="R81">
        <v>2019</v>
      </c>
      <c r="S81" t="s">
        <v>39</v>
      </c>
      <c r="T81">
        <v>3358.92</v>
      </c>
      <c r="U81">
        <v>12</v>
      </c>
      <c r="V81">
        <v>258380.92</v>
      </c>
      <c r="X81">
        <v>1.0409999999999999</v>
      </c>
      <c r="Y81">
        <v>4.4900000000000002E-2</v>
      </c>
      <c r="Z81">
        <v>62.942</v>
      </c>
      <c r="AA81">
        <v>198820.283</v>
      </c>
      <c r="AB81">
        <v>3307903.8369999998</v>
      </c>
      <c r="AC81">
        <v>2</v>
      </c>
      <c r="AD81" t="s">
        <v>40</v>
      </c>
      <c r="AE81" t="s">
        <v>125</v>
      </c>
      <c r="AF81" t="s">
        <v>42</v>
      </c>
      <c r="AG81" t="s">
        <v>221</v>
      </c>
      <c r="AH81" t="s">
        <v>221</v>
      </c>
      <c r="AI81" t="s">
        <v>239</v>
      </c>
      <c r="AJ81" t="s">
        <v>240</v>
      </c>
      <c r="AK81" t="s">
        <v>75</v>
      </c>
      <c r="AM81" t="s">
        <v>45</v>
      </c>
      <c r="AN81" s="9" t="s">
        <v>63</v>
      </c>
      <c r="AO81" s="4" t="s">
        <v>64</v>
      </c>
      <c r="AP81" t="s">
        <v>65</v>
      </c>
      <c r="AU81">
        <v>40.815300000000001</v>
      </c>
      <c r="AV81">
        <v>-73.064400000000006</v>
      </c>
      <c r="AW81">
        <v>2550</v>
      </c>
    </row>
    <row r="82" spans="1:49" x14ac:dyDescent="0.25">
      <c r="A82" s="21">
        <v>79</v>
      </c>
      <c r="B82" s="21">
        <v>79</v>
      </c>
      <c r="C82" s="20">
        <v>77</v>
      </c>
      <c r="D82" s="20">
        <v>82.7</v>
      </c>
      <c r="E82" s="20">
        <v>4.2</v>
      </c>
      <c r="F82" s="21">
        <v>96.9</v>
      </c>
      <c r="G82" s="8" t="s">
        <v>904</v>
      </c>
      <c r="H82" s="3" t="s">
        <v>902</v>
      </c>
      <c r="I82" s="19" t="s">
        <v>917</v>
      </c>
      <c r="J82" s="19">
        <v>23796</v>
      </c>
      <c r="K82" s="19" t="s">
        <v>823</v>
      </c>
      <c r="L82" t="s">
        <v>823</v>
      </c>
      <c r="M82" s="15">
        <v>23796</v>
      </c>
      <c r="N82" t="s">
        <v>233</v>
      </c>
      <c r="O82">
        <v>54034</v>
      </c>
      <c r="P82" t="s">
        <v>234</v>
      </c>
      <c r="R82">
        <v>2019</v>
      </c>
      <c r="S82" t="s">
        <v>39</v>
      </c>
      <c r="T82">
        <v>48.02</v>
      </c>
      <c r="U82">
        <v>12</v>
      </c>
      <c r="V82">
        <v>3466.1</v>
      </c>
      <c r="X82">
        <v>8.9999999999999993E-3</v>
      </c>
      <c r="Y82">
        <v>4.9599999999999998E-2</v>
      </c>
      <c r="Z82">
        <v>0.52700000000000002</v>
      </c>
      <c r="AA82">
        <v>1824.405</v>
      </c>
      <c r="AB82">
        <v>30699.642</v>
      </c>
      <c r="AC82">
        <v>2</v>
      </c>
      <c r="AD82" t="s">
        <v>40</v>
      </c>
      <c r="AE82" t="s">
        <v>149</v>
      </c>
      <c r="AF82" t="s">
        <v>42</v>
      </c>
      <c r="AG82" t="s">
        <v>235</v>
      </c>
      <c r="AH82" t="s">
        <v>235</v>
      </c>
      <c r="AI82" t="s">
        <v>236</v>
      </c>
      <c r="AJ82" t="s">
        <v>237</v>
      </c>
      <c r="AK82" t="s">
        <v>75</v>
      </c>
      <c r="AM82" t="s">
        <v>45</v>
      </c>
      <c r="AN82" s="9" t="s">
        <v>63</v>
      </c>
      <c r="AO82" s="4" t="s">
        <v>64</v>
      </c>
      <c r="AP82" t="s">
        <v>65</v>
      </c>
      <c r="AR82" t="s">
        <v>106</v>
      </c>
      <c r="AU82">
        <v>42.63</v>
      </c>
      <c r="AV82">
        <v>-73.75</v>
      </c>
      <c r="AW82">
        <v>2550</v>
      </c>
    </row>
    <row r="83" spans="1:49" x14ac:dyDescent="0.25">
      <c r="A83" s="26">
        <v>291.3</v>
      </c>
      <c r="B83" s="26">
        <v>380.5</v>
      </c>
      <c r="C83" s="27">
        <v>281</v>
      </c>
      <c r="D83" s="27">
        <v>333.1</v>
      </c>
      <c r="E83" s="27">
        <v>389.2</v>
      </c>
      <c r="F83" s="26">
        <v>338.8</v>
      </c>
      <c r="G83" s="28" t="s">
        <v>904</v>
      </c>
      <c r="H83" s="29" t="s">
        <v>902</v>
      </c>
      <c r="I83" s="30" t="s">
        <v>917</v>
      </c>
      <c r="J83" s="30">
        <v>23799</v>
      </c>
      <c r="K83" s="30" t="s">
        <v>810</v>
      </c>
      <c r="L83" s="14" t="s">
        <v>810</v>
      </c>
      <c r="M83" s="14">
        <v>23799</v>
      </c>
      <c r="N83" s="14" t="s">
        <v>241</v>
      </c>
      <c r="O83" s="14">
        <v>10725</v>
      </c>
      <c r="P83" s="14" t="s">
        <v>246</v>
      </c>
      <c r="R83">
        <v>2019</v>
      </c>
      <c r="S83" t="s">
        <v>39</v>
      </c>
      <c r="T83">
        <v>613.66999999999996</v>
      </c>
      <c r="U83">
        <v>12</v>
      </c>
      <c r="V83">
        <v>67241.600000000006</v>
      </c>
      <c r="X83">
        <v>0.17</v>
      </c>
      <c r="Y83">
        <v>2.9100000000000001E-2</v>
      </c>
      <c r="Z83">
        <v>7.73</v>
      </c>
      <c r="AA83">
        <v>33594.03</v>
      </c>
      <c r="AB83">
        <v>565267.55599999998</v>
      </c>
      <c r="AC83">
        <v>2</v>
      </c>
      <c r="AE83" t="s">
        <v>108</v>
      </c>
      <c r="AF83" t="s">
        <v>102</v>
      </c>
      <c r="AG83" t="s">
        <v>243</v>
      </c>
      <c r="AH83" t="s">
        <v>243</v>
      </c>
      <c r="AI83" t="s">
        <v>247</v>
      </c>
      <c r="AJ83" t="s">
        <v>248</v>
      </c>
      <c r="AK83" t="s">
        <v>75</v>
      </c>
      <c r="AM83" t="s">
        <v>45</v>
      </c>
      <c r="AN83" s="9" t="s">
        <v>63</v>
      </c>
      <c r="AO83" s="4" t="s">
        <v>64</v>
      </c>
      <c r="AP83" t="s">
        <v>65</v>
      </c>
      <c r="AR83" t="s">
        <v>106</v>
      </c>
      <c r="AU83">
        <v>42.574399999999997</v>
      </c>
      <c r="AV83">
        <v>-73.859200000000001</v>
      </c>
      <c r="AW83">
        <v>2550</v>
      </c>
    </row>
    <row r="84" spans="1:49" x14ac:dyDescent="0.25">
      <c r="A84" s="26">
        <v>291.3</v>
      </c>
      <c r="B84" s="26">
        <v>380.5</v>
      </c>
      <c r="C84" s="27">
        <v>281</v>
      </c>
      <c r="D84" s="27">
        <v>333.1</v>
      </c>
      <c r="E84" s="27">
        <v>389.2</v>
      </c>
      <c r="F84" s="26">
        <v>338.8</v>
      </c>
      <c r="G84" s="28" t="s">
        <v>904</v>
      </c>
      <c r="H84" s="29" t="s">
        <v>902</v>
      </c>
      <c r="I84" s="30" t="s">
        <v>917</v>
      </c>
      <c r="J84" s="30">
        <v>23800</v>
      </c>
      <c r="K84" s="30" t="s">
        <v>810</v>
      </c>
      <c r="L84" s="14" t="s">
        <v>810</v>
      </c>
      <c r="M84" s="14">
        <v>23799</v>
      </c>
      <c r="N84" s="14" t="s">
        <v>241</v>
      </c>
      <c r="O84" s="14">
        <v>10725</v>
      </c>
      <c r="P84" s="14" t="s">
        <v>249</v>
      </c>
      <c r="R84">
        <v>2019</v>
      </c>
      <c r="S84" t="s">
        <v>39</v>
      </c>
      <c r="T84">
        <v>519.01</v>
      </c>
      <c r="U84">
        <v>12</v>
      </c>
      <c r="V84">
        <v>53030.43</v>
      </c>
      <c r="X84">
        <v>0.13400000000000001</v>
      </c>
      <c r="Y84">
        <v>2.81E-2</v>
      </c>
      <c r="Z84">
        <v>5.9109999999999996</v>
      </c>
      <c r="AA84">
        <v>26460.728999999999</v>
      </c>
      <c r="AB84">
        <v>445271.76799999998</v>
      </c>
      <c r="AC84">
        <v>2</v>
      </c>
      <c r="AE84" t="s">
        <v>108</v>
      </c>
      <c r="AF84" t="s">
        <v>102</v>
      </c>
      <c r="AG84" t="s">
        <v>243</v>
      </c>
      <c r="AH84" t="s">
        <v>243</v>
      </c>
      <c r="AI84" t="s">
        <v>250</v>
      </c>
      <c r="AJ84" t="s">
        <v>251</v>
      </c>
      <c r="AK84" t="s">
        <v>75</v>
      </c>
      <c r="AM84" t="s">
        <v>45</v>
      </c>
      <c r="AN84" s="9" t="s">
        <v>63</v>
      </c>
      <c r="AO84" s="4" t="s">
        <v>64</v>
      </c>
      <c r="AP84" t="s">
        <v>65</v>
      </c>
      <c r="AR84" t="s">
        <v>106</v>
      </c>
      <c r="AU84">
        <v>42.574399999999997</v>
      </c>
      <c r="AV84">
        <v>-73.859200000000001</v>
      </c>
      <c r="AW84">
        <v>1279</v>
      </c>
    </row>
    <row r="85" spans="1:49" x14ac:dyDescent="0.25">
      <c r="A85" s="21">
        <v>82.1</v>
      </c>
      <c r="B85" s="21">
        <v>107.2</v>
      </c>
      <c r="C85" s="20">
        <v>80.3</v>
      </c>
      <c r="D85" s="20">
        <v>105.5</v>
      </c>
      <c r="E85" s="20">
        <v>25.1</v>
      </c>
      <c r="F85" s="21">
        <v>107.2</v>
      </c>
      <c r="G85" s="8" t="s">
        <v>904</v>
      </c>
      <c r="H85" s="3" t="s">
        <v>902</v>
      </c>
      <c r="I85" s="19" t="s">
        <v>917</v>
      </c>
      <c r="J85" s="19">
        <v>23801</v>
      </c>
      <c r="K85" s="19" t="s">
        <v>811</v>
      </c>
      <c r="L85" t="s">
        <v>811</v>
      </c>
      <c r="M85" s="15">
        <v>23801</v>
      </c>
      <c r="N85" t="s">
        <v>241</v>
      </c>
      <c r="O85">
        <v>10725</v>
      </c>
      <c r="P85" t="s">
        <v>242</v>
      </c>
      <c r="R85">
        <v>2019</v>
      </c>
      <c r="S85" t="s">
        <v>39</v>
      </c>
      <c r="T85">
        <v>206.67</v>
      </c>
      <c r="U85">
        <v>12</v>
      </c>
      <c r="V85">
        <v>22212.41</v>
      </c>
      <c r="X85">
        <v>5.3999999999999999E-2</v>
      </c>
      <c r="Y85">
        <v>8.48E-2</v>
      </c>
      <c r="Z85">
        <v>7.351</v>
      </c>
      <c r="AA85">
        <v>10713.424999999999</v>
      </c>
      <c r="AB85">
        <v>180260.147</v>
      </c>
      <c r="AC85">
        <v>2</v>
      </c>
      <c r="AE85" t="s">
        <v>108</v>
      </c>
      <c r="AF85" t="s">
        <v>102</v>
      </c>
      <c r="AG85" t="s">
        <v>243</v>
      </c>
      <c r="AH85" t="s">
        <v>243</v>
      </c>
      <c r="AI85" t="s">
        <v>244</v>
      </c>
      <c r="AJ85" t="s">
        <v>245</v>
      </c>
      <c r="AK85" t="s">
        <v>75</v>
      </c>
      <c r="AM85" t="s">
        <v>45</v>
      </c>
      <c r="AN85" s="9" t="s">
        <v>63</v>
      </c>
      <c r="AO85" s="4" t="s">
        <v>64</v>
      </c>
      <c r="AP85" t="s">
        <v>65</v>
      </c>
      <c r="AR85" t="s">
        <v>147</v>
      </c>
      <c r="AU85">
        <v>42.574399999999997</v>
      </c>
      <c r="AV85">
        <v>-73.859200000000001</v>
      </c>
      <c r="AW85">
        <v>2550</v>
      </c>
    </row>
    <row r="86" spans="1:49" x14ac:dyDescent="0.25">
      <c r="A86" s="21">
        <v>131.19999999999999</v>
      </c>
      <c r="B86" s="21">
        <v>134</v>
      </c>
      <c r="C86" s="20">
        <v>130.69999999999999</v>
      </c>
      <c r="D86" s="20">
        <v>135.19999999999999</v>
      </c>
      <c r="E86" s="20">
        <v>694.2</v>
      </c>
      <c r="F86" s="21">
        <v>147</v>
      </c>
      <c r="G86" s="8" t="s">
        <v>904</v>
      </c>
      <c r="H86" s="3" t="s">
        <v>902</v>
      </c>
      <c r="I86" s="19" t="s">
        <v>917</v>
      </c>
      <c r="J86" s="19">
        <v>23802</v>
      </c>
      <c r="K86" s="19" t="s">
        <v>818</v>
      </c>
      <c r="L86" t="s">
        <v>818</v>
      </c>
      <c r="M86" s="15">
        <v>23802</v>
      </c>
      <c r="N86" t="s">
        <v>167</v>
      </c>
      <c r="O86">
        <v>50458</v>
      </c>
      <c r="P86">
        <v>1</v>
      </c>
      <c r="R86">
        <v>2019</v>
      </c>
      <c r="S86" t="s">
        <v>39</v>
      </c>
      <c r="T86">
        <v>4519.25</v>
      </c>
      <c r="U86">
        <v>12</v>
      </c>
      <c r="V86">
        <v>583751.25</v>
      </c>
      <c r="X86">
        <v>1.4239999999999999</v>
      </c>
      <c r="Y86">
        <v>2.7099999999999999E-2</v>
      </c>
      <c r="Z86">
        <v>61.893000000000001</v>
      </c>
      <c r="AA86">
        <v>284004.22499999998</v>
      </c>
      <c r="AB86">
        <v>4748012.8250000002</v>
      </c>
      <c r="AC86">
        <v>2</v>
      </c>
      <c r="AD86" t="s">
        <v>40</v>
      </c>
      <c r="AE86" t="s">
        <v>168</v>
      </c>
      <c r="AF86" t="s">
        <v>102</v>
      </c>
      <c r="AG86" t="s">
        <v>169</v>
      </c>
      <c r="AH86" t="s">
        <v>169</v>
      </c>
      <c r="AI86" t="s">
        <v>170</v>
      </c>
      <c r="AJ86" t="s">
        <v>171</v>
      </c>
      <c r="AK86" t="s">
        <v>75</v>
      </c>
      <c r="AM86" t="s">
        <v>45</v>
      </c>
      <c r="AN86" s="9" t="s">
        <v>63</v>
      </c>
      <c r="AO86" s="4" t="s">
        <v>64</v>
      </c>
      <c r="AP86" t="s">
        <v>65</v>
      </c>
      <c r="AR86" t="s">
        <v>76</v>
      </c>
      <c r="AU86">
        <v>43.25</v>
      </c>
      <c r="AV86">
        <v>-73.8125</v>
      </c>
      <c r="AW86">
        <v>3100</v>
      </c>
    </row>
    <row r="87" spans="1:49" x14ac:dyDescent="0.25">
      <c r="A87" s="21">
        <v>51.9</v>
      </c>
      <c r="B87" s="21">
        <v>52.4</v>
      </c>
      <c r="C87" s="20">
        <v>53.4</v>
      </c>
      <c r="D87" s="20">
        <v>56.1</v>
      </c>
      <c r="E87" s="20">
        <v>24.1</v>
      </c>
      <c r="F87" s="21">
        <v>54</v>
      </c>
      <c r="G87" s="4" t="s">
        <v>905</v>
      </c>
      <c r="H87" s="6" t="s">
        <v>903</v>
      </c>
      <c r="I87" s="19" t="s">
        <v>914</v>
      </c>
      <c r="J87" s="19">
        <v>23814</v>
      </c>
      <c r="K87" s="19" t="s">
        <v>857</v>
      </c>
      <c r="L87" t="s">
        <v>857</v>
      </c>
      <c r="M87" s="15">
        <v>23814</v>
      </c>
      <c r="N87" t="s">
        <v>341</v>
      </c>
      <c r="O87">
        <v>55969</v>
      </c>
      <c r="P87" t="s">
        <v>342</v>
      </c>
      <c r="R87">
        <v>2019</v>
      </c>
      <c r="S87" t="s">
        <v>39</v>
      </c>
      <c r="T87">
        <v>642.33000000000004</v>
      </c>
      <c r="U87">
        <v>12</v>
      </c>
      <c r="V87">
        <v>31760.59</v>
      </c>
      <c r="X87">
        <v>0.11899999999999999</v>
      </c>
      <c r="Y87">
        <v>4.3799999999999999E-2</v>
      </c>
      <c r="Z87">
        <v>4.0919999999999996</v>
      </c>
      <c r="AA87">
        <v>25446.458999999999</v>
      </c>
      <c r="AB87">
        <v>313598.48499999999</v>
      </c>
      <c r="AC87">
        <v>2</v>
      </c>
      <c r="AE87" t="s">
        <v>125</v>
      </c>
      <c r="AF87" t="s">
        <v>42</v>
      </c>
      <c r="AG87" t="s">
        <v>343</v>
      </c>
      <c r="AH87" t="s">
        <v>343</v>
      </c>
      <c r="AI87" t="s">
        <v>344</v>
      </c>
      <c r="AJ87" t="s">
        <v>345</v>
      </c>
      <c r="AK87" t="s">
        <v>75</v>
      </c>
      <c r="AM87" t="s">
        <v>45</v>
      </c>
      <c r="AN87" s="5" t="s">
        <v>67</v>
      </c>
      <c r="AO87" s="10" t="s">
        <v>65</v>
      </c>
      <c r="AR87" t="s">
        <v>66</v>
      </c>
      <c r="AU87">
        <v>41.105600000000003</v>
      </c>
      <c r="AV87">
        <v>-72.3767</v>
      </c>
      <c r="AW87">
        <v>625</v>
      </c>
    </row>
    <row r="88" spans="1:49" x14ac:dyDescent="0.25">
      <c r="A88" s="21">
        <v>55.4</v>
      </c>
      <c r="B88" s="21">
        <v>75.7</v>
      </c>
      <c r="C88" s="20">
        <v>54.4</v>
      </c>
      <c r="D88" s="20">
        <v>54.4</v>
      </c>
      <c r="E88" s="20">
        <v>9.5</v>
      </c>
      <c r="F88" s="21">
        <v>60.5</v>
      </c>
      <c r="G88" s="10" t="s">
        <v>906</v>
      </c>
      <c r="H88" s="6" t="s">
        <v>903</v>
      </c>
      <c r="I88" s="19" t="s">
        <v>914</v>
      </c>
      <c r="J88" s="19">
        <v>23815</v>
      </c>
      <c r="K88" s="19" t="s">
        <v>851</v>
      </c>
      <c r="L88" t="s">
        <v>851</v>
      </c>
      <c r="M88" s="15">
        <v>23815</v>
      </c>
      <c r="N88" t="s">
        <v>328</v>
      </c>
      <c r="O88">
        <v>55699</v>
      </c>
      <c r="P88">
        <v>2</v>
      </c>
      <c r="R88">
        <v>2019</v>
      </c>
      <c r="S88" t="s">
        <v>39</v>
      </c>
      <c r="T88">
        <v>166.99</v>
      </c>
      <c r="U88">
        <v>12</v>
      </c>
      <c r="V88">
        <v>8267.41</v>
      </c>
      <c r="X88">
        <v>3.6999999999999998E-2</v>
      </c>
      <c r="Y88">
        <v>3.49E-2</v>
      </c>
      <c r="Z88">
        <v>1.1559999999999999</v>
      </c>
      <c r="AA88">
        <v>7234.8209999999999</v>
      </c>
      <c r="AB88">
        <v>89162.667000000001</v>
      </c>
      <c r="AC88">
        <v>2</v>
      </c>
      <c r="AE88" t="s">
        <v>70</v>
      </c>
      <c r="AF88" t="s">
        <v>42</v>
      </c>
      <c r="AG88" t="s">
        <v>329</v>
      </c>
      <c r="AH88" t="s">
        <v>329</v>
      </c>
      <c r="AI88" t="s">
        <v>330</v>
      </c>
      <c r="AJ88" t="s">
        <v>331</v>
      </c>
      <c r="AK88" t="s">
        <v>75</v>
      </c>
      <c r="AM88" t="s">
        <v>45</v>
      </c>
      <c r="AN88" s="5" t="s">
        <v>67</v>
      </c>
      <c r="AO88" s="10" t="s">
        <v>65</v>
      </c>
      <c r="AP88" t="s">
        <v>64</v>
      </c>
      <c r="AR88" t="s">
        <v>66</v>
      </c>
      <c r="AU88">
        <v>40.610599999999998</v>
      </c>
      <c r="AV88">
        <v>-73.761399999999995</v>
      </c>
      <c r="AW88">
        <v>560</v>
      </c>
    </row>
    <row r="89" spans="1:49" x14ac:dyDescent="0.25">
      <c r="A89" s="21">
        <v>58.7</v>
      </c>
      <c r="B89" s="21">
        <v>58.7</v>
      </c>
      <c r="C89" s="20">
        <v>57.5</v>
      </c>
      <c r="D89" s="20">
        <v>60.8</v>
      </c>
      <c r="E89" s="22">
        <f>603.1/2</f>
        <v>301.55</v>
      </c>
      <c r="F89" s="21">
        <v>60.6</v>
      </c>
      <c r="G89" s="8" t="s">
        <v>904</v>
      </c>
      <c r="H89" s="3" t="s">
        <v>902</v>
      </c>
      <c r="I89" s="19" t="s">
        <v>913</v>
      </c>
      <c r="J89" s="19">
        <v>23816</v>
      </c>
      <c r="K89" s="19" t="s">
        <v>825</v>
      </c>
      <c r="L89" t="s">
        <v>825</v>
      </c>
      <c r="M89" s="15">
        <v>23816</v>
      </c>
      <c r="N89" t="s">
        <v>192</v>
      </c>
      <c r="O89">
        <v>54114</v>
      </c>
      <c r="P89" t="s">
        <v>193</v>
      </c>
      <c r="R89">
        <v>2019</v>
      </c>
      <c r="S89" t="s">
        <v>39</v>
      </c>
      <c r="T89">
        <v>4186.16</v>
      </c>
      <c r="U89">
        <v>12</v>
      </c>
      <c r="V89">
        <v>184571.88</v>
      </c>
      <c r="X89">
        <v>0.54800000000000004</v>
      </c>
      <c r="Y89">
        <v>2.8400000000000002E-2</v>
      </c>
      <c r="Z89">
        <v>23.77</v>
      </c>
      <c r="AA89">
        <v>108561.272</v>
      </c>
      <c r="AB89">
        <v>1826754.9620000001</v>
      </c>
      <c r="AC89">
        <v>2</v>
      </c>
      <c r="AD89" t="s">
        <v>40</v>
      </c>
      <c r="AE89" t="s">
        <v>70</v>
      </c>
      <c r="AF89" t="s">
        <v>102</v>
      </c>
      <c r="AG89" t="s">
        <v>194</v>
      </c>
      <c r="AH89" t="s">
        <v>194</v>
      </c>
      <c r="AI89" t="s">
        <v>195</v>
      </c>
      <c r="AJ89" t="s">
        <v>196</v>
      </c>
      <c r="AM89" t="s">
        <v>45</v>
      </c>
      <c r="AN89" s="9" t="s">
        <v>63</v>
      </c>
      <c r="AO89" s="4" t="s">
        <v>64</v>
      </c>
      <c r="AP89" t="s">
        <v>65</v>
      </c>
      <c r="AR89" t="s">
        <v>66</v>
      </c>
      <c r="AU89">
        <v>40.6417</v>
      </c>
      <c r="AV89">
        <v>-73.777799999999999</v>
      </c>
      <c r="AW89">
        <v>2080</v>
      </c>
    </row>
    <row r="90" spans="1:49" x14ac:dyDescent="0.25">
      <c r="A90" s="21">
        <v>58.3</v>
      </c>
      <c r="B90" s="21">
        <v>58.3</v>
      </c>
      <c r="C90" s="20">
        <v>56.4</v>
      </c>
      <c r="D90" s="20">
        <v>59.4</v>
      </c>
      <c r="E90" s="22">
        <f>603.1/2</f>
        <v>301.55</v>
      </c>
      <c r="F90" s="21">
        <v>60.6</v>
      </c>
      <c r="G90" s="8" t="s">
        <v>904</v>
      </c>
      <c r="H90" s="3" t="s">
        <v>902</v>
      </c>
      <c r="I90" s="19" t="s">
        <v>913</v>
      </c>
      <c r="J90" s="19">
        <v>23817</v>
      </c>
      <c r="K90" s="19" t="s">
        <v>826</v>
      </c>
      <c r="L90" t="s">
        <v>826</v>
      </c>
      <c r="M90" s="15">
        <v>23817</v>
      </c>
      <c r="N90" t="s">
        <v>192</v>
      </c>
      <c r="O90">
        <v>54114</v>
      </c>
      <c r="P90" t="s">
        <v>197</v>
      </c>
      <c r="R90">
        <v>2019</v>
      </c>
      <c r="S90" t="s">
        <v>39</v>
      </c>
      <c r="T90">
        <v>6665.37</v>
      </c>
      <c r="U90">
        <v>12</v>
      </c>
      <c r="V90">
        <v>278665.19</v>
      </c>
      <c r="X90">
        <v>0.81399999999999995</v>
      </c>
      <c r="Y90">
        <v>2.5499999999999998E-2</v>
      </c>
      <c r="Z90">
        <v>34.756</v>
      </c>
      <c r="AA90">
        <v>161033.78599999999</v>
      </c>
      <c r="AB90">
        <v>2709653.1839999999</v>
      </c>
      <c r="AC90">
        <v>2</v>
      </c>
      <c r="AD90" t="s">
        <v>40</v>
      </c>
      <c r="AE90" t="s">
        <v>70</v>
      </c>
      <c r="AF90" t="s">
        <v>102</v>
      </c>
      <c r="AG90" t="s">
        <v>194</v>
      </c>
      <c r="AH90" t="s">
        <v>194</v>
      </c>
      <c r="AI90" t="s">
        <v>198</v>
      </c>
      <c r="AJ90" t="s">
        <v>199</v>
      </c>
      <c r="AM90" t="s">
        <v>45</v>
      </c>
      <c r="AN90" s="9" t="s">
        <v>63</v>
      </c>
      <c r="AO90" s="4" t="s">
        <v>64</v>
      </c>
      <c r="AP90" t="s">
        <v>65</v>
      </c>
      <c r="AR90" t="s">
        <v>66</v>
      </c>
      <c r="AU90">
        <v>40.6417</v>
      </c>
      <c r="AV90">
        <v>-73.777799999999999</v>
      </c>
      <c r="AW90">
        <v>2041</v>
      </c>
    </row>
    <row r="91" spans="1:49" x14ac:dyDescent="0.25">
      <c r="A91" s="21">
        <v>50.3</v>
      </c>
      <c r="B91" s="21">
        <v>50.3</v>
      </c>
      <c r="C91" s="20">
        <v>47.1</v>
      </c>
      <c r="D91" s="20">
        <v>50.7</v>
      </c>
      <c r="E91" s="20">
        <v>43.3</v>
      </c>
      <c r="F91" s="21">
        <v>60.5</v>
      </c>
      <c r="G91" s="8" t="s">
        <v>904</v>
      </c>
      <c r="H91" s="9" t="s">
        <v>900</v>
      </c>
      <c r="I91" s="19" t="s">
        <v>914</v>
      </c>
      <c r="J91" s="19">
        <v>23818</v>
      </c>
      <c r="K91" s="19" t="s">
        <v>883</v>
      </c>
      <c r="L91" t="s">
        <v>774</v>
      </c>
      <c r="M91" s="15">
        <v>23818</v>
      </c>
      <c r="N91" t="s">
        <v>475</v>
      </c>
      <c r="O91">
        <v>2679</v>
      </c>
      <c r="P91">
        <v>5</v>
      </c>
      <c r="R91">
        <v>2019</v>
      </c>
      <c r="S91" t="s">
        <v>39</v>
      </c>
      <c r="T91">
        <v>379.5</v>
      </c>
      <c r="U91">
        <v>12</v>
      </c>
      <c r="V91">
        <v>13872.75</v>
      </c>
      <c r="X91">
        <v>5.2999999999999999E-2</v>
      </c>
      <c r="Y91">
        <v>5.9700000000000003E-2</v>
      </c>
      <c r="Z91">
        <v>1.165</v>
      </c>
      <c r="AA91">
        <v>8428.9500000000007</v>
      </c>
      <c r="AB91">
        <v>140612</v>
      </c>
      <c r="AC91">
        <v>2</v>
      </c>
      <c r="AE91" t="s">
        <v>215</v>
      </c>
      <c r="AF91" t="s">
        <v>42</v>
      </c>
      <c r="AG91" t="s">
        <v>476</v>
      </c>
      <c r="AH91" t="s">
        <v>476</v>
      </c>
      <c r="AI91" t="s">
        <v>477</v>
      </c>
      <c r="AJ91" t="s">
        <v>478</v>
      </c>
      <c r="AK91" t="s">
        <v>75</v>
      </c>
      <c r="AM91" t="s">
        <v>45</v>
      </c>
      <c r="AN91" s="5" t="s">
        <v>67</v>
      </c>
      <c r="AO91" s="4" t="s">
        <v>64</v>
      </c>
      <c r="AP91" t="s">
        <v>65</v>
      </c>
      <c r="AR91" t="s">
        <v>66</v>
      </c>
      <c r="AU91">
        <v>40.6447</v>
      </c>
      <c r="AV91">
        <v>-73.568299999999994</v>
      </c>
      <c r="AW91">
        <v>486</v>
      </c>
    </row>
    <row r="92" spans="1:49" x14ac:dyDescent="0.25">
      <c r="A92" s="21">
        <v>231.2</v>
      </c>
      <c r="B92" s="21">
        <v>276.7</v>
      </c>
      <c r="C92" s="20">
        <v>221.8</v>
      </c>
      <c r="D92" s="20">
        <v>272.5</v>
      </c>
      <c r="E92" s="20">
        <v>1347.4</v>
      </c>
      <c r="F92" s="21">
        <v>250</v>
      </c>
      <c r="G92" s="8" t="s">
        <v>904</v>
      </c>
      <c r="H92" s="3" t="s">
        <v>902</v>
      </c>
      <c r="I92" s="19" t="s">
        <v>913</v>
      </c>
      <c r="J92" s="19">
        <v>23820</v>
      </c>
      <c r="K92" s="19" t="s">
        <v>736</v>
      </c>
      <c r="L92" t="s">
        <v>736</v>
      </c>
      <c r="M92" s="15">
        <v>23820</v>
      </c>
      <c r="N92" t="s">
        <v>227</v>
      </c>
      <c r="O92">
        <v>2500</v>
      </c>
      <c r="P92" t="s">
        <v>228</v>
      </c>
      <c r="R92">
        <v>2019</v>
      </c>
      <c r="S92" t="s">
        <v>39</v>
      </c>
      <c r="T92">
        <v>6890.63</v>
      </c>
      <c r="U92">
        <v>12</v>
      </c>
      <c r="V92">
        <v>1594237.21</v>
      </c>
      <c r="X92">
        <v>3.54</v>
      </c>
      <c r="Y92">
        <v>8.3999999999999995E-3</v>
      </c>
      <c r="Z92">
        <v>42.05</v>
      </c>
      <c r="AA92">
        <v>701844.30099999998</v>
      </c>
      <c r="AB92" s="1">
        <v>11800000</v>
      </c>
      <c r="AC92">
        <v>2</v>
      </c>
      <c r="AD92" t="s">
        <v>40</v>
      </c>
      <c r="AE92" t="s">
        <v>70</v>
      </c>
      <c r="AF92" t="s">
        <v>42</v>
      </c>
      <c r="AG92" t="s">
        <v>229</v>
      </c>
      <c r="AH92" t="s">
        <v>229</v>
      </c>
      <c r="AI92" t="s">
        <v>230</v>
      </c>
      <c r="AJ92" t="s">
        <v>231</v>
      </c>
      <c r="AK92" t="s">
        <v>75</v>
      </c>
      <c r="AM92" t="s">
        <v>45</v>
      </c>
      <c r="AN92" s="9" t="s">
        <v>63</v>
      </c>
      <c r="AO92" s="4" t="s">
        <v>64</v>
      </c>
      <c r="AP92" t="s">
        <v>65</v>
      </c>
      <c r="AR92" t="s">
        <v>232</v>
      </c>
      <c r="AU92">
        <v>40.758499999999998</v>
      </c>
      <c r="AV92">
        <v>-73.945099999999996</v>
      </c>
      <c r="AW92">
        <v>786.8</v>
      </c>
    </row>
    <row r="93" spans="1:49" x14ac:dyDescent="0.25">
      <c r="A93" s="26">
        <v>54.9</v>
      </c>
      <c r="B93" s="26">
        <v>55.1</v>
      </c>
      <c r="C93" s="27">
        <v>51.5</v>
      </c>
      <c r="D93" s="27">
        <v>59.7</v>
      </c>
      <c r="E93" s="27">
        <v>262</v>
      </c>
      <c r="F93" s="26">
        <v>83.6</v>
      </c>
      <c r="G93" s="28" t="s">
        <v>904</v>
      </c>
      <c r="H93" s="29" t="s">
        <v>902</v>
      </c>
      <c r="I93" s="30" t="s">
        <v>914</v>
      </c>
      <c r="J93" s="30">
        <v>23823</v>
      </c>
      <c r="K93" s="30" t="s">
        <v>812</v>
      </c>
      <c r="L93" s="14" t="s">
        <v>812</v>
      </c>
      <c r="M93" s="14">
        <v>23823</v>
      </c>
      <c r="N93" s="14" t="s">
        <v>279</v>
      </c>
      <c r="O93" s="14">
        <v>50292</v>
      </c>
      <c r="P93" s="14" t="s">
        <v>193</v>
      </c>
      <c r="R93">
        <v>2019</v>
      </c>
      <c r="S93" t="s">
        <v>39</v>
      </c>
      <c r="T93">
        <v>3781.53</v>
      </c>
      <c r="U93">
        <v>12</v>
      </c>
      <c r="V93">
        <v>97011.41</v>
      </c>
      <c r="X93">
        <v>0.222</v>
      </c>
      <c r="Y93">
        <v>0.12470000000000001</v>
      </c>
      <c r="Z93">
        <v>45.136000000000003</v>
      </c>
      <c r="AA93">
        <v>43998.226999999999</v>
      </c>
      <c r="AB93">
        <v>740376.48699999996</v>
      </c>
      <c r="AC93">
        <v>2</v>
      </c>
      <c r="AE93" t="s">
        <v>215</v>
      </c>
      <c r="AF93" t="s">
        <v>42</v>
      </c>
      <c r="AG93" t="s">
        <v>280</v>
      </c>
      <c r="AH93" t="s">
        <v>281</v>
      </c>
      <c r="AI93" t="s">
        <v>282</v>
      </c>
      <c r="AJ93" t="s">
        <v>283</v>
      </c>
      <c r="AK93" t="s">
        <v>75</v>
      </c>
      <c r="AM93" t="s">
        <v>45</v>
      </c>
      <c r="AN93" s="9" t="s">
        <v>63</v>
      </c>
      <c r="AO93" s="4" t="s">
        <v>64</v>
      </c>
      <c r="AR93" t="s">
        <v>147</v>
      </c>
      <c r="AU93">
        <v>40.746899999999997</v>
      </c>
      <c r="AV93">
        <v>-73.499399999999994</v>
      </c>
      <c r="AW93">
        <v>1676</v>
      </c>
    </row>
    <row r="94" spans="1:49" x14ac:dyDescent="0.25">
      <c r="A94" s="26">
        <v>54.9</v>
      </c>
      <c r="B94" s="26">
        <v>55.1</v>
      </c>
      <c r="C94" s="27">
        <v>51.5</v>
      </c>
      <c r="D94" s="27">
        <v>59.7</v>
      </c>
      <c r="E94" s="27">
        <v>262</v>
      </c>
      <c r="F94" s="26">
        <v>83.6</v>
      </c>
      <c r="G94" s="28" t="s">
        <v>904</v>
      </c>
      <c r="H94" s="29" t="s">
        <v>902</v>
      </c>
      <c r="I94" s="30" t="s">
        <v>914</v>
      </c>
      <c r="J94" s="30">
        <v>23824</v>
      </c>
      <c r="K94" s="30" t="s">
        <v>812</v>
      </c>
      <c r="L94" s="14" t="s">
        <v>812</v>
      </c>
      <c r="M94" s="14">
        <v>23823</v>
      </c>
      <c r="N94" s="14" t="s">
        <v>279</v>
      </c>
      <c r="O94" s="14">
        <v>50292</v>
      </c>
      <c r="P94" s="14" t="s">
        <v>197</v>
      </c>
      <c r="R94">
        <v>2019</v>
      </c>
      <c r="S94" t="s">
        <v>39</v>
      </c>
      <c r="T94">
        <v>4029.46</v>
      </c>
      <c r="U94">
        <v>12</v>
      </c>
      <c r="V94">
        <v>105120.43</v>
      </c>
      <c r="X94">
        <v>0.25</v>
      </c>
      <c r="Y94">
        <v>0.1268</v>
      </c>
      <c r="Z94">
        <v>50.000999999999998</v>
      </c>
      <c r="AA94">
        <v>49582.569000000003</v>
      </c>
      <c r="AB94">
        <v>834316.57900000003</v>
      </c>
      <c r="AC94">
        <v>2</v>
      </c>
      <c r="AE94" t="s">
        <v>215</v>
      </c>
      <c r="AF94" t="s">
        <v>42</v>
      </c>
      <c r="AG94" t="s">
        <v>280</v>
      </c>
      <c r="AH94" t="s">
        <v>281</v>
      </c>
      <c r="AI94" t="s">
        <v>284</v>
      </c>
      <c r="AJ94" t="s">
        <v>285</v>
      </c>
      <c r="AK94" t="s">
        <v>75</v>
      </c>
      <c r="AM94" t="s">
        <v>45</v>
      </c>
      <c r="AN94" s="9" t="s">
        <v>63</v>
      </c>
      <c r="AO94" s="4" t="s">
        <v>64</v>
      </c>
      <c r="AR94" t="s">
        <v>147</v>
      </c>
      <c r="AU94">
        <v>40.746899999999997</v>
      </c>
      <c r="AV94">
        <v>-73.499399999999994</v>
      </c>
      <c r="AW94">
        <v>633</v>
      </c>
    </row>
    <row r="95" spans="1:49" x14ac:dyDescent="0.25">
      <c r="A95" s="21">
        <v>59</v>
      </c>
      <c r="B95" s="21">
        <v>70.599999999999994</v>
      </c>
      <c r="C95" s="20">
        <v>56.3</v>
      </c>
      <c r="D95" s="20">
        <v>64.5</v>
      </c>
      <c r="E95" s="20">
        <v>19.899999999999999</v>
      </c>
      <c r="F95" s="21">
        <v>62.9</v>
      </c>
      <c r="G95" s="8" t="s">
        <v>904</v>
      </c>
      <c r="H95" s="3" t="s">
        <v>902</v>
      </c>
      <c r="I95" s="19" t="s">
        <v>918</v>
      </c>
      <c r="J95" s="19">
        <v>23857</v>
      </c>
      <c r="K95" s="19" t="s">
        <v>142</v>
      </c>
      <c r="L95" t="s">
        <v>142</v>
      </c>
      <c r="M95" s="15">
        <v>23857</v>
      </c>
      <c r="N95" t="s">
        <v>142</v>
      </c>
      <c r="O95">
        <v>10620</v>
      </c>
      <c r="P95">
        <v>1</v>
      </c>
      <c r="R95">
        <v>2019</v>
      </c>
      <c r="S95" t="s">
        <v>39</v>
      </c>
      <c r="T95">
        <v>78.08</v>
      </c>
      <c r="U95">
        <v>12</v>
      </c>
      <c r="V95">
        <v>3207.75</v>
      </c>
      <c r="X95">
        <v>8.9999999999999993E-3</v>
      </c>
      <c r="Y95">
        <v>0.14069999999999999</v>
      </c>
      <c r="Z95">
        <v>1.9690000000000001</v>
      </c>
      <c r="AA95">
        <v>1747.2539999999999</v>
      </c>
      <c r="AB95">
        <v>29396.528999999999</v>
      </c>
      <c r="AC95">
        <v>2</v>
      </c>
      <c r="AD95" t="s">
        <v>40</v>
      </c>
      <c r="AE95" t="s">
        <v>41</v>
      </c>
      <c r="AF95" t="s">
        <v>102</v>
      </c>
      <c r="AG95" t="s">
        <v>143</v>
      </c>
      <c r="AH95" t="s">
        <v>144</v>
      </c>
      <c r="AI95" t="s">
        <v>145</v>
      </c>
      <c r="AJ95" t="s">
        <v>146</v>
      </c>
      <c r="AK95" t="s">
        <v>75</v>
      </c>
      <c r="AM95" t="s">
        <v>45</v>
      </c>
      <c r="AN95" s="9" t="s">
        <v>63</v>
      </c>
      <c r="AO95" s="4" t="s">
        <v>64</v>
      </c>
      <c r="AP95" t="s">
        <v>65</v>
      </c>
      <c r="AR95" t="s">
        <v>147</v>
      </c>
      <c r="AU95">
        <v>43.984200000000001</v>
      </c>
      <c r="AV95">
        <v>-75.622500000000002</v>
      </c>
      <c r="AW95">
        <v>628</v>
      </c>
    </row>
    <row r="96" spans="1:49" x14ac:dyDescent="0.25">
      <c r="A96" s="21">
        <v>69</v>
      </c>
      <c r="B96" s="21">
        <v>86.6</v>
      </c>
      <c r="C96" s="20">
        <v>68.3</v>
      </c>
      <c r="D96" s="20">
        <v>78.7</v>
      </c>
      <c r="E96" s="20">
        <v>131.19999999999999</v>
      </c>
      <c r="F96" s="21">
        <v>72</v>
      </c>
      <c r="G96" s="8" t="s">
        <v>904</v>
      </c>
      <c r="H96" s="3" t="s">
        <v>902</v>
      </c>
      <c r="I96" s="19" t="s">
        <v>917</v>
      </c>
      <c r="J96" s="19">
        <v>23900</v>
      </c>
      <c r="K96" s="19" t="s">
        <v>806</v>
      </c>
      <c r="L96" t="s">
        <v>806</v>
      </c>
      <c r="M96" s="15">
        <v>23900</v>
      </c>
      <c r="N96" t="s">
        <v>148</v>
      </c>
      <c r="O96">
        <v>10190</v>
      </c>
      <c r="P96">
        <v>1</v>
      </c>
      <c r="R96">
        <v>2019</v>
      </c>
      <c r="S96" t="s">
        <v>39</v>
      </c>
      <c r="T96">
        <v>2372.31</v>
      </c>
      <c r="U96">
        <v>12</v>
      </c>
      <c r="V96">
        <v>135263.35999999999</v>
      </c>
      <c r="X96">
        <v>0.36499999999999999</v>
      </c>
      <c r="Y96">
        <v>7.8700000000000006E-2</v>
      </c>
      <c r="Z96">
        <v>44.832000000000001</v>
      </c>
      <c r="AA96">
        <v>72312.39</v>
      </c>
      <c r="AB96">
        <v>1216663.4820000001</v>
      </c>
      <c r="AC96">
        <v>2</v>
      </c>
      <c r="AD96" t="s">
        <v>40</v>
      </c>
      <c r="AE96" t="s">
        <v>149</v>
      </c>
      <c r="AF96" t="s">
        <v>42</v>
      </c>
      <c r="AG96" t="s">
        <v>148</v>
      </c>
      <c r="AH96" t="s">
        <v>150</v>
      </c>
      <c r="AI96" t="s">
        <v>151</v>
      </c>
      <c r="AJ96" t="s">
        <v>152</v>
      </c>
      <c r="AK96" t="s">
        <v>75</v>
      </c>
      <c r="AM96" t="s">
        <v>45</v>
      </c>
      <c r="AN96" s="9" t="s">
        <v>63</v>
      </c>
      <c r="AO96" s="4" t="s">
        <v>64</v>
      </c>
      <c r="AP96" t="s">
        <v>65</v>
      </c>
      <c r="AR96" t="s">
        <v>147</v>
      </c>
      <c r="AU96">
        <v>42.537500000000001</v>
      </c>
      <c r="AV96">
        <v>-73.743300000000005</v>
      </c>
      <c r="AW96">
        <v>2650</v>
      </c>
    </row>
    <row r="97" spans="1:49" x14ac:dyDescent="0.25">
      <c r="A97" s="21">
        <v>82.2</v>
      </c>
      <c r="B97" s="21">
        <v>107.9</v>
      </c>
      <c r="C97" s="20">
        <v>81.2</v>
      </c>
      <c r="D97" s="20">
        <v>92.3</v>
      </c>
      <c r="E97" s="20">
        <v>1.7</v>
      </c>
      <c r="F97" s="21">
        <v>102.1</v>
      </c>
      <c r="G97" s="8" t="s">
        <v>904</v>
      </c>
      <c r="H97" s="3" t="s">
        <v>902</v>
      </c>
      <c r="I97" s="19" t="s">
        <v>919</v>
      </c>
      <c r="J97" s="19">
        <v>23902</v>
      </c>
      <c r="K97" s="19" t="s">
        <v>829</v>
      </c>
      <c r="L97" t="s">
        <v>829</v>
      </c>
      <c r="M97" s="15">
        <v>23902</v>
      </c>
      <c r="N97" t="s">
        <v>208</v>
      </c>
      <c r="O97">
        <v>54592</v>
      </c>
      <c r="P97">
        <v>1</v>
      </c>
      <c r="R97">
        <v>2019</v>
      </c>
      <c r="S97" t="s">
        <v>39</v>
      </c>
      <c r="T97">
        <v>23.41</v>
      </c>
      <c r="U97">
        <v>12</v>
      </c>
      <c r="V97">
        <v>956.03</v>
      </c>
      <c r="X97">
        <v>4.0000000000000001E-3</v>
      </c>
      <c r="Y97">
        <v>0.15559999999999999</v>
      </c>
      <c r="Z97">
        <v>0.52100000000000002</v>
      </c>
      <c r="AA97">
        <v>803.55799999999999</v>
      </c>
      <c r="AB97">
        <v>13519.895</v>
      </c>
      <c r="AC97">
        <v>2</v>
      </c>
      <c r="AE97" t="s">
        <v>209</v>
      </c>
      <c r="AF97" t="s">
        <v>102</v>
      </c>
      <c r="AG97" t="s">
        <v>210</v>
      </c>
      <c r="AH97" t="s">
        <v>211</v>
      </c>
      <c r="AI97" t="s">
        <v>212</v>
      </c>
      <c r="AJ97" t="s">
        <v>213</v>
      </c>
      <c r="AK97" t="s">
        <v>75</v>
      </c>
      <c r="AM97" t="s">
        <v>45</v>
      </c>
      <c r="AN97" s="9" t="s">
        <v>63</v>
      </c>
      <c r="AO97" s="4" t="s">
        <v>64</v>
      </c>
      <c r="AP97" t="s">
        <v>65</v>
      </c>
      <c r="AR97" t="s">
        <v>106</v>
      </c>
      <c r="AU97">
        <v>44.950299999999999</v>
      </c>
      <c r="AV97">
        <v>-74.892799999999994</v>
      </c>
      <c r="AW97">
        <v>585</v>
      </c>
    </row>
    <row r="98" spans="1:49" x14ac:dyDescent="0.25">
      <c r="A98" s="26">
        <v>956.4</v>
      </c>
      <c r="B98" s="26">
        <v>1130.9000000000001</v>
      </c>
      <c r="C98" s="27">
        <v>988</v>
      </c>
      <c r="D98" s="27">
        <v>1130.9000000000001</v>
      </c>
      <c r="E98" s="27">
        <v>4912.1000000000004</v>
      </c>
      <c r="F98" s="26">
        <v>1254</v>
      </c>
      <c r="G98" s="28" t="s">
        <v>904</v>
      </c>
      <c r="H98" s="29" t="s">
        <v>902</v>
      </c>
      <c r="I98" s="30" t="s">
        <v>916</v>
      </c>
      <c r="J98" s="30">
        <v>23970</v>
      </c>
      <c r="K98" s="30" t="s">
        <v>298</v>
      </c>
      <c r="L98" s="14" t="s">
        <v>298</v>
      </c>
      <c r="M98" s="14">
        <v>23970</v>
      </c>
      <c r="N98" s="14" t="s">
        <v>298</v>
      </c>
      <c r="O98" s="14">
        <v>54547</v>
      </c>
      <c r="P98" s="14">
        <v>1</v>
      </c>
      <c r="R98">
        <v>2019</v>
      </c>
      <c r="S98" t="s">
        <v>39</v>
      </c>
      <c r="T98">
        <v>5957.8</v>
      </c>
      <c r="U98">
        <v>12</v>
      </c>
      <c r="V98">
        <v>1377612.86</v>
      </c>
      <c r="X98">
        <v>2.9089999999999998</v>
      </c>
      <c r="Y98">
        <v>2.4799999999999999E-2</v>
      </c>
      <c r="Z98">
        <v>83.707999999999998</v>
      </c>
      <c r="AA98">
        <v>576321.37699999998</v>
      </c>
      <c r="AB98">
        <v>9697750.4100000001</v>
      </c>
      <c r="AC98">
        <v>2</v>
      </c>
      <c r="AE98" t="s">
        <v>178</v>
      </c>
      <c r="AF98" t="s">
        <v>102</v>
      </c>
      <c r="AG98" t="s">
        <v>299</v>
      </c>
      <c r="AH98" t="s">
        <v>300</v>
      </c>
      <c r="AI98" t="s">
        <v>301</v>
      </c>
      <c r="AJ98" t="s">
        <v>302</v>
      </c>
      <c r="AK98" t="s">
        <v>75</v>
      </c>
      <c r="AM98" t="s">
        <v>45</v>
      </c>
      <c r="AN98" s="9" t="s">
        <v>63</v>
      </c>
      <c r="AO98" s="4" t="s">
        <v>64</v>
      </c>
      <c r="AR98" t="s">
        <v>303</v>
      </c>
      <c r="AU98">
        <v>43.494999999999997</v>
      </c>
      <c r="AV98">
        <v>-76.450800000000001</v>
      </c>
      <c r="AW98">
        <v>812</v>
      </c>
    </row>
    <row r="99" spans="1:49" x14ac:dyDescent="0.25">
      <c r="A99" s="26">
        <v>956.4</v>
      </c>
      <c r="B99" s="26">
        <v>1130.9000000000001</v>
      </c>
      <c r="C99" s="27">
        <v>988</v>
      </c>
      <c r="D99" s="27">
        <v>1130.9000000000001</v>
      </c>
      <c r="E99" s="27">
        <v>4912.1000000000004</v>
      </c>
      <c r="F99" s="26">
        <v>1254</v>
      </c>
      <c r="G99" s="28" t="s">
        <v>904</v>
      </c>
      <c r="H99" s="29" t="s">
        <v>902</v>
      </c>
      <c r="I99" s="30" t="s">
        <v>916</v>
      </c>
      <c r="J99" s="30">
        <v>23971</v>
      </c>
      <c r="K99" s="30" t="s">
        <v>298</v>
      </c>
      <c r="L99" s="14" t="s">
        <v>298</v>
      </c>
      <c r="M99" s="14">
        <v>23970</v>
      </c>
      <c r="N99" s="14" t="s">
        <v>298</v>
      </c>
      <c r="O99" s="14">
        <v>54547</v>
      </c>
      <c r="P99" s="14">
        <v>2</v>
      </c>
      <c r="R99">
        <v>2019</v>
      </c>
      <c r="S99" t="s">
        <v>39</v>
      </c>
      <c r="T99">
        <v>5669.01</v>
      </c>
      <c r="U99">
        <v>12</v>
      </c>
      <c r="V99">
        <v>1272722.7</v>
      </c>
      <c r="X99">
        <v>2.698</v>
      </c>
      <c r="Y99">
        <v>2.6200000000000001E-2</v>
      </c>
      <c r="Z99">
        <v>81.066000000000003</v>
      </c>
      <c r="AA99">
        <v>534463.78200000001</v>
      </c>
      <c r="AB99">
        <v>8993427.7170000002</v>
      </c>
      <c r="AC99">
        <v>2</v>
      </c>
      <c r="AE99" t="s">
        <v>178</v>
      </c>
      <c r="AF99" t="s">
        <v>102</v>
      </c>
      <c r="AG99" t="s">
        <v>299</v>
      </c>
      <c r="AH99" t="s">
        <v>300</v>
      </c>
      <c r="AI99" t="s">
        <v>304</v>
      </c>
      <c r="AJ99" t="s">
        <v>305</v>
      </c>
      <c r="AK99" t="s">
        <v>75</v>
      </c>
      <c r="AM99" t="s">
        <v>45</v>
      </c>
      <c r="AN99" s="9" t="s">
        <v>63</v>
      </c>
      <c r="AO99" s="4" t="s">
        <v>64</v>
      </c>
      <c r="AR99" t="s">
        <v>303</v>
      </c>
      <c r="AU99">
        <v>43.494999999999997</v>
      </c>
      <c r="AV99">
        <v>-76.450800000000001</v>
      </c>
      <c r="AW99">
        <v>800</v>
      </c>
    </row>
    <row r="100" spans="1:49" x14ac:dyDescent="0.25">
      <c r="A100" s="26">
        <v>956.4</v>
      </c>
      <c r="B100" s="26">
        <v>1130.9000000000001</v>
      </c>
      <c r="C100" s="27">
        <v>988</v>
      </c>
      <c r="D100" s="27">
        <v>1130.9000000000001</v>
      </c>
      <c r="E100" s="27">
        <v>4912.1000000000004</v>
      </c>
      <c r="F100" s="26">
        <v>1254</v>
      </c>
      <c r="G100" s="28" t="s">
        <v>904</v>
      </c>
      <c r="H100" s="29" t="s">
        <v>902</v>
      </c>
      <c r="I100" s="30" t="s">
        <v>916</v>
      </c>
      <c r="J100" s="30">
        <v>23972</v>
      </c>
      <c r="K100" s="30" t="s">
        <v>298</v>
      </c>
      <c r="L100" s="14" t="s">
        <v>298</v>
      </c>
      <c r="M100" s="14">
        <v>23970</v>
      </c>
      <c r="N100" s="14" t="s">
        <v>298</v>
      </c>
      <c r="O100" s="14">
        <v>54547</v>
      </c>
      <c r="P100" s="14">
        <v>3</v>
      </c>
      <c r="R100">
        <v>2019</v>
      </c>
      <c r="S100" t="s">
        <v>39</v>
      </c>
      <c r="T100">
        <v>5696.89</v>
      </c>
      <c r="U100">
        <v>12</v>
      </c>
      <c r="V100">
        <v>1259071.31</v>
      </c>
      <c r="X100">
        <v>2.617</v>
      </c>
      <c r="Y100">
        <v>2.8000000000000001E-2</v>
      </c>
      <c r="Z100">
        <v>82.203000000000003</v>
      </c>
      <c r="AA100">
        <v>518361.25</v>
      </c>
      <c r="AB100">
        <v>8722408.1170000006</v>
      </c>
      <c r="AC100">
        <v>2</v>
      </c>
      <c r="AE100" t="s">
        <v>178</v>
      </c>
      <c r="AF100" t="s">
        <v>102</v>
      </c>
      <c r="AG100" t="s">
        <v>299</v>
      </c>
      <c r="AH100" t="s">
        <v>300</v>
      </c>
      <c r="AI100" t="s">
        <v>306</v>
      </c>
      <c r="AJ100" t="s">
        <v>307</v>
      </c>
      <c r="AK100" t="s">
        <v>75</v>
      </c>
      <c r="AM100" t="s">
        <v>45</v>
      </c>
      <c r="AN100" s="9" t="s">
        <v>63</v>
      </c>
      <c r="AO100" s="4" t="s">
        <v>64</v>
      </c>
      <c r="AR100" t="s">
        <v>303</v>
      </c>
      <c r="AU100">
        <v>43.494999999999997</v>
      </c>
      <c r="AV100">
        <v>-76.450800000000001</v>
      </c>
      <c r="AW100">
        <v>2156</v>
      </c>
    </row>
    <row r="101" spans="1:49" x14ac:dyDescent="0.25">
      <c r="A101" s="26">
        <v>956.4</v>
      </c>
      <c r="B101" s="26">
        <v>1130.9000000000001</v>
      </c>
      <c r="C101" s="27">
        <v>988</v>
      </c>
      <c r="D101" s="27">
        <v>1130.9000000000001</v>
      </c>
      <c r="E101" s="27">
        <v>4912.1000000000004</v>
      </c>
      <c r="F101" s="26">
        <v>1254</v>
      </c>
      <c r="G101" s="28" t="s">
        <v>904</v>
      </c>
      <c r="H101" s="29" t="s">
        <v>902</v>
      </c>
      <c r="I101" s="30" t="s">
        <v>916</v>
      </c>
      <c r="J101" s="30">
        <v>23973</v>
      </c>
      <c r="K101" s="30" t="s">
        <v>298</v>
      </c>
      <c r="L101" s="14" t="s">
        <v>298</v>
      </c>
      <c r="M101" s="14">
        <v>23970</v>
      </c>
      <c r="N101" s="14" t="s">
        <v>298</v>
      </c>
      <c r="O101" s="14">
        <v>54547</v>
      </c>
      <c r="P101" s="14">
        <v>4</v>
      </c>
      <c r="R101">
        <v>2019</v>
      </c>
      <c r="S101" t="s">
        <v>39</v>
      </c>
      <c r="T101">
        <v>5639.2</v>
      </c>
      <c r="U101">
        <v>12</v>
      </c>
      <c r="V101">
        <v>1228221.8899999999</v>
      </c>
      <c r="X101">
        <v>2.589</v>
      </c>
      <c r="Y101">
        <v>2.8199999999999999E-2</v>
      </c>
      <c r="Z101">
        <v>79.488</v>
      </c>
      <c r="AA101">
        <v>512897.397</v>
      </c>
      <c r="AB101">
        <v>8630472.2129999995</v>
      </c>
      <c r="AC101">
        <v>2</v>
      </c>
      <c r="AE101" t="s">
        <v>178</v>
      </c>
      <c r="AF101" t="s">
        <v>102</v>
      </c>
      <c r="AG101" t="s">
        <v>299</v>
      </c>
      <c r="AH101" t="s">
        <v>300</v>
      </c>
      <c r="AI101" t="s">
        <v>308</v>
      </c>
      <c r="AJ101" t="s">
        <v>309</v>
      </c>
      <c r="AK101" t="s">
        <v>75</v>
      </c>
      <c r="AM101" t="s">
        <v>45</v>
      </c>
      <c r="AN101" s="9" t="s">
        <v>63</v>
      </c>
      <c r="AO101" s="4" t="s">
        <v>64</v>
      </c>
      <c r="AR101" t="s">
        <v>303</v>
      </c>
      <c r="AU101">
        <v>43.494999999999997</v>
      </c>
      <c r="AV101">
        <v>-76.450800000000001</v>
      </c>
      <c r="AW101">
        <v>536</v>
      </c>
    </row>
    <row r="102" spans="1:49" x14ac:dyDescent="0.25">
      <c r="A102" s="21">
        <v>79.400000000000006</v>
      </c>
      <c r="B102" s="21">
        <v>88.5</v>
      </c>
      <c r="C102" s="20">
        <v>76.8</v>
      </c>
      <c r="D102" s="20">
        <v>88</v>
      </c>
      <c r="E102" s="20">
        <v>126.8</v>
      </c>
      <c r="F102" s="21">
        <v>90.6</v>
      </c>
      <c r="G102" s="8" t="s">
        <v>904</v>
      </c>
      <c r="H102" s="3" t="s">
        <v>902</v>
      </c>
      <c r="I102" s="19" t="s">
        <v>132</v>
      </c>
      <c r="J102" s="19">
        <v>23982</v>
      </c>
      <c r="K102" s="19" t="s">
        <v>824</v>
      </c>
      <c r="L102" t="s">
        <v>824</v>
      </c>
      <c r="M102" s="15">
        <v>23982</v>
      </c>
      <c r="N102" t="s">
        <v>172</v>
      </c>
      <c r="O102">
        <v>54076</v>
      </c>
      <c r="P102">
        <v>1</v>
      </c>
      <c r="R102">
        <v>2019</v>
      </c>
      <c r="S102" t="s">
        <v>39</v>
      </c>
      <c r="T102">
        <v>1927.25</v>
      </c>
      <c r="U102">
        <v>12</v>
      </c>
      <c r="V102">
        <v>120542</v>
      </c>
      <c r="X102">
        <v>0.314</v>
      </c>
      <c r="Y102">
        <v>4.2200000000000001E-2</v>
      </c>
      <c r="Z102">
        <v>19.395</v>
      </c>
      <c r="AA102">
        <v>62272.6</v>
      </c>
      <c r="AB102">
        <v>1047455.95</v>
      </c>
      <c r="AC102">
        <v>2</v>
      </c>
      <c r="AD102" t="s">
        <v>40</v>
      </c>
      <c r="AE102" t="s">
        <v>173</v>
      </c>
      <c r="AF102" t="s">
        <v>102</v>
      </c>
      <c r="AG102" t="s">
        <v>174</v>
      </c>
      <c r="AH102" t="s">
        <v>174</v>
      </c>
      <c r="AI102" t="s">
        <v>175</v>
      </c>
      <c r="AJ102" t="s">
        <v>176</v>
      </c>
      <c r="AK102" t="s">
        <v>75</v>
      </c>
      <c r="AM102" t="s">
        <v>45</v>
      </c>
      <c r="AN102" s="9" t="s">
        <v>63</v>
      </c>
      <c r="AO102" s="4" t="s">
        <v>64</v>
      </c>
      <c r="AP102" t="s">
        <v>65</v>
      </c>
      <c r="AR102" t="s">
        <v>106</v>
      </c>
      <c r="AU102">
        <v>42.087499999999999</v>
      </c>
      <c r="AV102">
        <v>-78.457800000000006</v>
      </c>
      <c r="AW102">
        <v>3100</v>
      </c>
    </row>
    <row r="103" spans="1:49" x14ac:dyDescent="0.25">
      <c r="A103" s="21">
        <v>80.2</v>
      </c>
      <c r="B103" s="21">
        <v>94.9</v>
      </c>
      <c r="C103" s="20">
        <v>81.3</v>
      </c>
      <c r="D103" s="20">
        <v>91.7</v>
      </c>
      <c r="E103" s="20">
        <v>10.8</v>
      </c>
      <c r="F103" s="21">
        <v>107.8</v>
      </c>
      <c r="G103" s="8" t="s">
        <v>904</v>
      </c>
      <c r="H103" s="3" t="s">
        <v>902</v>
      </c>
      <c r="I103" s="19" t="s">
        <v>918</v>
      </c>
      <c r="J103" s="19">
        <v>23983</v>
      </c>
      <c r="K103" s="19" t="s">
        <v>808</v>
      </c>
      <c r="L103" t="s">
        <v>808</v>
      </c>
      <c r="M103" s="15">
        <v>23983</v>
      </c>
      <c r="N103" t="s">
        <v>100</v>
      </c>
      <c r="O103">
        <v>10617</v>
      </c>
      <c r="P103">
        <v>1</v>
      </c>
      <c r="R103">
        <v>2019</v>
      </c>
      <c r="S103" t="s">
        <v>39</v>
      </c>
      <c r="T103">
        <v>33</v>
      </c>
      <c r="U103">
        <v>12</v>
      </c>
      <c r="V103">
        <v>2166.1</v>
      </c>
      <c r="X103">
        <v>6.0000000000000001E-3</v>
      </c>
      <c r="Y103">
        <v>0.18379999999999999</v>
      </c>
      <c r="Z103">
        <v>0.51400000000000001</v>
      </c>
      <c r="AA103">
        <v>1091.1110000000001</v>
      </c>
      <c r="AB103">
        <v>18357.198</v>
      </c>
      <c r="AC103">
        <v>2</v>
      </c>
      <c r="AE103" t="s">
        <v>101</v>
      </c>
      <c r="AF103" t="s">
        <v>102</v>
      </c>
      <c r="AG103" t="s">
        <v>103</v>
      </c>
      <c r="AH103" t="s">
        <v>103</v>
      </c>
      <c r="AI103" t="s">
        <v>104</v>
      </c>
      <c r="AJ103" t="s">
        <v>105</v>
      </c>
      <c r="AM103" t="s">
        <v>45</v>
      </c>
      <c r="AN103" s="9" t="s">
        <v>63</v>
      </c>
      <c r="AO103" s="4" t="s">
        <v>64</v>
      </c>
      <c r="AP103" t="s">
        <v>65</v>
      </c>
      <c r="AR103" t="s">
        <v>106</v>
      </c>
      <c r="AU103">
        <v>43.886099999999999</v>
      </c>
      <c r="AV103">
        <v>-75.434200000000004</v>
      </c>
      <c r="AW103">
        <v>2133</v>
      </c>
    </row>
    <row r="104" spans="1:49" x14ac:dyDescent="0.25">
      <c r="A104" s="21">
        <v>86.8</v>
      </c>
      <c r="B104" s="21">
        <v>107.3</v>
      </c>
      <c r="C104" s="20">
        <v>85.3</v>
      </c>
      <c r="D104" s="20">
        <v>98.9</v>
      </c>
      <c r="E104" s="20">
        <v>32.5</v>
      </c>
      <c r="F104" s="21">
        <v>102.7</v>
      </c>
      <c r="G104" s="8" t="s">
        <v>904</v>
      </c>
      <c r="H104" s="3" t="s">
        <v>902</v>
      </c>
      <c r="I104" s="19" t="s">
        <v>916</v>
      </c>
      <c r="J104" s="19">
        <v>23985</v>
      </c>
      <c r="K104" s="19" t="s">
        <v>870</v>
      </c>
      <c r="L104" t="s">
        <v>870</v>
      </c>
      <c r="M104" s="15">
        <v>23985</v>
      </c>
      <c r="N104" s="15" t="s">
        <v>252</v>
      </c>
      <c r="O104">
        <v>10621</v>
      </c>
      <c r="P104">
        <v>1</v>
      </c>
      <c r="R104">
        <v>2019</v>
      </c>
      <c r="S104" t="s">
        <v>39</v>
      </c>
      <c r="T104">
        <v>273.32</v>
      </c>
      <c r="U104">
        <v>12</v>
      </c>
      <c r="V104">
        <v>15092.83</v>
      </c>
      <c r="X104">
        <v>3.6999999999999998E-2</v>
      </c>
      <c r="Y104">
        <v>0.14230000000000001</v>
      </c>
      <c r="Z104">
        <v>4.2460000000000004</v>
      </c>
      <c r="AA104">
        <v>7409.8389999999999</v>
      </c>
      <c r="AB104">
        <v>124672.024</v>
      </c>
      <c r="AC104">
        <v>2</v>
      </c>
      <c r="AD104" t="s">
        <v>40</v>
      </c>
      <c r="AE104" t="s">
        <v>133</v>
      </c>
      <c r="AF104" t="s">
        <v>42</v>
      </c>
      <c r="AG104" t="s">
        <v>103</v>
      </c>
      <c r="AH104" t="s">
        <v>103</v>
      </c>
      <c r="AI104" t="s">
        <v>253</v>
      </c>
      <c r="AJ104" t="s">
        <v>254</v>
      </c>
      <c r="AK104" t="s">
        <v>75</v>
      </c>
      <c r="AM104" t="s">
        <v>45</v>
      </c>
      <c r="AN104" s="9" t="s">
        <v>63</v>
      </c>
      <c r="AO104" s="4" t="s">
        <v>64</v>
      </c>
      <c r="AP104" t="s">
        <v>65</v>
      </c>
      <c r="AR104" t="s">
        <v>106</v>
      </c>
      <c r="AU104">
        <v>43.066699999999997</v>
      </c>
      <c r="AV104">
        <v>-76.224599999999995</v>
      </c>
      <c r="AW104">
        <v>416</v>
      </c>
    </row>
    <row r="105" spans="1:49" x14ac:dyDescent="0.25">
      <c r="A105" s="21">
        <v>19.600000000000001</v>
      </c>
      <c r="B105" s="21">
        <v>19.600000000000001</v>
      </c>
      <c r="C105" s="20">
        <v>15.6</v>
      </c>
      <c r="D105" s="20">
        <v>16.100000000000001</v>
      </c>
      <c r="E105" s="22">
        <f>214.4/2</f>
        <v>107.2</v>
      </c>
      <c r="F105" s="21">
        <v>25</v>
      </c>
      <c r="G105" s="11" t="s">
        <v>907</v>
      </c>
      <c r="H105" s="7" t="s">
        <v>901</v>
      </c>
      <c r="I105" s="19" t="s">
        <v>132</v>
      </c>
      <c r="J105" s="19">
        <v>24010</v>
      </c>
      <c r="K105" s="19" t="s">
        <v>819</v>
      </c>
      <c r="L105" t="s">
        <v>819</v>
      </c>
      <c r="M105" s="15">
        <v>24010</v>
      </c>
      <c r="N105" t="s">
        <v>587</v>
      </c>
      <c r="O105">
        <v>50472</v>
      </c>
      <c r="P105" t="s">
        <v>588</v>
      </c>
      <c r="R105">
        <v>2019</v>
      </c>
      <c r="S105" t="s">
        <v>39</v>
      </c>
      <c r="T105">
        <v>2224</v>
      </c>
      <c r="U105">
        <v>12</v>
      </c>
      <c r="V105">
        <v>0</v>
      </c>
      <c r="W105">
        <v>247560.5</v>
      </c>
      <c r="X105">
        <v>0</v>
      </c>
      <c r="Y105">
        <v>4.9599999999999998E-2</v>
      </c>
      <c r="Z105">
        <v>8.8230000000000004</v>
      </c>
      <c r="AA105">
        <v>21669.9</v>
      </c>
      <c r="AB105">
        <v>364659.17499999999</v>
      </c>
      <c r="AC105">
        <v>2</v>
      </c>
      <c r="AE105" t="s">
        <v>163</v>
      </c>
      <c r="AF105" t="s">
        <v>102</v>
      </c>
      <c r="AG105" t="s">
        <v>589</v>
      </c>
      <c r="AH105" t="s">
        <v>589</v>
      </c>
      <c r="AI105" t="s">
        <v>590</v>
      </c>
      <c r="AJ105" t="s">
        <v>591</v>
      </c>
      <c r="AM105" t="s">
        <v>45</v>
      </c>
      <c r="AN105" s="6" t="s">
        <v>80</v>
      </c>
      <c r="AO105" s="13" t="s">
        <v>64</v>
      </c>
      <c r="AR105" t="s">
        <v>592</v>
      </c>
      <c r="AU105">
        <v>43.0839</v>
      </c>
      <c r="AV105">
        <v>-79.005600000000001</v>
      </c>
      <c r="AW105">
        <v>440</v>
      </c>
    </row>
    <row r="106" spans="1:49" x14ac:dyDescent="0.25">
      <c r="A106" s="21">
        <v>19.600000000000001</v>
      </c>
      <c r="B106" s="21">
        <v>19.600000000000001</v>
      </c>
      <c r="C106" s="20">
        <v>15.6</v>
      </c>
      <c r="D106" s="20">
        <v>16.100000000000001</v>
      </c>
      <c r="E106" s="22">
        <f>214.4/2</f>
        <v>107.2</v>
      </c>
      <c r="F106" s="21">
        <v>25</v>
      </c>
      <c r="G106" s="11" t="s">
        <v>907</v>
      </c>
      <c r="H106" s="7" t="s">
        <v>901</v>
      </c>
      <c r="I106" s="19" t="s">
        <v>132</v>
      </c>
      <c r="J106" s="19">
        <v>24010</v>
      </c>
      <c r="K106" s="19" t="s">
        <v>820</v>
      </c>
      <c r="L106" t="s">
        <v>820</v>
      </c>
      <c r="M106" s="15">
        <v>24010</v>
      </c>
      <c r="N106" t="s">
        <v>587</v>
      </c>
      <c r="O106">
        <v>50472</v>
      </c>
      <c r="P106" t="s">
        <v>620</v>
      </c>
      <c r="R106">
        <v>2019</v>
      </c>
      <c r="S106" t="s">
        <v>39</v>
      </c>
      <c r="T106" s="2">
        <v>0</v>
      </c>
      <c r="U106">
        <v>12</v>
      </c>
      <c r="V106">
        <v>0</v>
      </c>
      <c r="W106">
        <v>0</v>
      </c>
      <c r="X106">
        <v>0</v>
      </c>
      <c r="Y106">
        <v>0</v>
      </c>
      <c r="Z106">
        <v>0</v>
      </c>
      <c r="AA106">
        <v>0</v>
      </c>
      <c r="AB106">
        <v>0</v>
      </c>
      <c r="AC106">
        <v>2</v>
      </c>
      <c r="AE106" t="s">
        <v>163</v>
      </c>
      <c r="AF106" t="s">
        <v>102</v>
      </c>
      <c r="AG106" t="s">
        <v>589</v>
      </c>
      <c r="AH106" t="s">
        <v>589</v>
      </c>
      <c r="AI106" t="s">
        <v>590</v>
      </c>
      <c r="AJ106" t="s">
        <v>591</v>
      </c>
      <c r="AM106" t="s">
        <v>45</v>
      </c>
      <c r="AN106" s="6" t="s">
        <v>80</v>
      </c>
      <c r="AO106" s="4" t="s">
        <v>64</v>
      </c>
      <c r="AR106" t="s">
        <v>592</v>
      </c>
      <c r="AU106">
        <v>43.0839</v>
      </c>
      <c r="AV106">
        <v>-79.005600000000001</v>
      </c>
      <c r="AW106">
        <v>440</v>
      </c>
    </row>
    <row r="107" spans="1:49" x14ac:dyDescent="0.25">
      <c r="A107" s="21">
        <v>57.1</v>
      </c>
      <c r="B107" s="21">
        <v>71.7</v>
      </c>
      <c r="C107" s="20">
        <v>48.8</v>
      </c>
      <c r="D107" s="20">
        <v>60.1</v>
      </c>
      <c r="E107" s="20">
        <v>35.299999999999997</v>
      </c>
      <c r="F107" s="21">
        <v>67.3</v>
      </c>
      <c r="G107" s="8" t="s">
        <v>904</v>
      </c>
      <c r="H107" s="3" t="s">
        <v>902</v>
      </c>
      <c r="I107" s="19" t="s">
        <v>139</v>
      </c>
      <c r="J107" s="19">
        <v>24024</v>
      </c>
      <c r="K107" s="19" t="s">
        <v>830</v>
      </c>
      <c r="L107" t="s">
        <v>830</v>
      </c>
      <c r="M107" s="15">
        <v>24024</v>
      </c>
      <c r="N107" t="s">
        <v>274</v>
      </c>
      <c r="O107">
        <v>54593</v>
      </c>
      <c r="P107">
        <v>1</v>
      </c>
      <c r="R107">
        <v>2019</v>
      </c>
      <c r="S107" t="s">
        <v>39</v>
      </c>
      <c r="T107">
        <v>192.19</v>
      </c>
      <c r="U107">
        <v>12</v>
      </c>
      <c r="V107">
        <v>7047.99</v>
      </c>
      <c r="X107">
        <v>2.5999999999999999E-2</v>
      </c>
      <c r="Y107">
        <v>0.15959999999999999</v>
      </c>
      <c r="Z107">
        <v>6.3840000000000003</v>
      </c>
      <c r="AA107">
        <v>5086.2269999999999</v>
      </c>
      <c r="AB107">
        <v>85591.612999999998</v>
      </c>
      <c r="AC107">
        <v>2</v>
      </c>
      <c r="AD107" t="s">
        <v>40</v>
      </c>
      <c r="AE107" t="s">
        <v>275</v>
      </c>
      <c r="AF107" t="s">
        <v>102</v>
      </c>
      <c r="AG107" t="s">
        <v>276</v>
      </c>
      <c r="AH107" t="s">
        <v>276</v>
      </c>
      <c r="AI107" t="s">
        <v>277</v>
      </c>
      <c r="AJ107" t="s">
        <v>278</v>
      </c>
      <c r="AK107" t="s">
        <v>75</v>
      </c>
      <c r="AM107" t="s">
        <v>45</v>
      </c>
      <c r="AN107" s="9" t="s">
        <v>63</v>
      </c>
      <c r="AO107" s="4" t="s">
        <v>64</v>
      </c>
      <c r="AR107" t="s">
        <v>147</v>
      </c>
      <c r="AU107">
        <v>42.982799999999997</v>
      </c>
      <c r="AV107">
        <v>-78.159199999999998</v>
      </c>
      <c r="AW107">
        <v>1676</v>
      </c>
    </row>
    <row r="108" spans="1:49" x14ac:dyDescent="0.25">
      <c r="A108" s="21">
        <v>59</v>
      </c>
      <c r="B108" s="21">
        <v>75</v>
      </c>
      <c r="C108" s="20">
        <v>59.1</v>
      </c>
      <c r="D108" s="20">
        <v>68.5</v>
      </c>
      <c r="E108" s="20">
        <v>24.1</v>
      </c>
      <c r="F108" s="21">
        <v>68.5</v>
      </c>
      <c r="G108" s="8" t="s">
        <v>904</v>
      </c>
      <c r="H108" s="3" t="s">
        <v>902</v>
      </c>
      <c r="I108" s="19" t="s">
        <v>132</v>
      </c>
      <c r="J108" s="19">
        <v>24026</v>
      </c>
      <c r="K108" s="19" t="s">
        <v>884</v>
      </c>
      <c r="L108" t="s">
        <v>827</v>
      </c>
      <c r="M108" s="15">
        <v>24026</v>
      </c>
      <c r="N108" t="s">
        <v>161</v>
      </c>
      <c r="O108">
        <v>54131</v>
      </c>
      <c r="P108" t="s">
        <v>162</v>
      </c>
      <c r="R108">
        <v>2019</v>
      </c>
      <c r="S108" t="s">
        <v>39</v>
      </c>
      <c r="T108">
        <v>333.68</v>
      </c>
      <c r="U108">
        <v>12</v>
      </c>
      <c r="V108">
        <v>13305.53</v>
      </c>
      <c r="X108">
        <v>4.7E-2</v>
      </c>
      <c r="Y108">
        <v>9.5899999999999999E-2</v>
      </c>
      <c r="Z108">
        <v>6.78</v>
      </c>
      <c r="AA108">
        <v>9245.1669999999995</v>
      </c>
      <c r="AB108">
        <v>155575.42499999999</v>
      </c>
      <c r="AC108">
        <v>2</v>
      </c>
      <c r="AE108" t="s">
        <v>163</v>
      </c>
      <c r="AF108" t="s">
        <v>102</v>
      </c>
      <c r="AG108" t="s">
        <v>164</v>
      </c>
      <c r="AH108" t="s">
        <v>91</v>
      </c>
      <c r="AI108" t="s">
        <v>165</v>
      </c>
      <c r="AJ108" t="s">
        <v>166</v>
      </c>
      <c r="AM108" t="s">
        <v>45</v>
      </c>
      <c r="AN108" s="9" t="s">
        <v>63</v>
      </c>
      <c r="AO108" s="4" t="s">
        <v>64</v>
      </c>
      <c r="AP108" t="s">
        <v>65</v>
      </c>
      <c r="AR108" t="s">
        <v>147</v>
      </c>
      <c r="AU108">
        <v>43.048299999999998</v>
      </c>
      <c r="AV108">
        <v>-78.853899999999996</v>
      </c>
      <c r="AW108">
        <v>3100</v>
      </c>
    </row>
    <row r="109" spans="1:49" x14ac:dyDescent="0.25">
      <c r="A109" s="26">
        <v>89</v>
      </c>
      <c r="B109" s="26">
        <v>116.8</v>
      </c>
      <c r="C109" s="27">
        <v>93.2</v>
      </c>
      <c r="D109" s="27">
        <v>106.1</v>
      </c>
      <c r="E109" s="27">
        <v>150.5</v>
      </c>
      <c r="F109" s="26">
        <v>122.6</v>
      </c>
      <c r="G109" s="28" t="s">
        <v>904</v>
      </c>
      <c r="H109" s="29" t="s">
        <v>902</v>
      </c>
      <c r="I109" s="30" t="s">
        <v>916</v>
      </c>
      <c r="J109" s="30">
        <v>24060</v>
      </c>
      <c r="K109" s="30" t="s">
        <v>885</v>
      </c>
      <c r="L109" s="14" t="s">
        <v>822</v>
      </c>
      <c r="M109" s="14">
        <v>24060</v>
      </c>
      <c r="N109" s="14" t="s">
        <v>131</v>
      </c>
      <c r="O109" s="14">
        <v>50978</v>
      </c>
      <c r="P109" s="14" t="s">
        <v>132</v>
      </c>
      <c r="R109">
        <v>2019</v>
      </c>
      <c r="S109" t="s">
        <v>39</v>
      </c>
      <c r="T109">
        <v>710.69</v>
      </c>
      <c r="U109">
        <v>12</v>
      </c>
      <c r="V109">
        <v>19721.46</v>
      </c>
      <c r="X109">
        <v>7.2999999999999995E-2</v>
      </c>
      <c r="Y109">
        <v>3.15E-2</v>
      </c>
      <c r="Z109">
        <v>3.2669999999999999</v>
      </c>
      <c r="AA109">
        <v>14483.704</v>
      </c>
      <c r="AB109">
        <v>243712.58499999999</v>
      </c>
      <c r="AC109">
        <v>2</v>
      </c>
      <c r="AE109" t="s">
        <v>133</v>
      </c>
      <c r="AF109" t="s">
        <v>42</v>
      </c>
      <c r="AG109" t="s">
        <v>134</v>
      </c>
      <c r="AH109" t="s">
        <v>135</v>
      </c>
      <c r="AI109" t="s">
        <v>136</v>
      </c>
      <c r="AJ109" t="s">
        <v>137</v>
      </c>
      <c r="AK109" t="s">
        <v>75</v>
      </c>
      <c r="AM109" t="s">
        <v>45</v>
      </c>
      <c r="AN109" s="9" t="s">
        <v>63</v>
      </c>
      <c r="AO109" s="4" t="s">
        <v>64</v>
      </c>
      <c r="AP109" t="s">
        <v>65</v>
      </c>
      <c r="AR109" t="s">
        <v>138</v>
      </c>
      <c r="AU109">
        <v>43.061100000000003</v>
      </c>
      <c r="AV109">
        <v>-76.081900000000005</v>
      </c>
      <c r="AW109">
        <v>1531</v>
      </c>
    </row>
    <row r="110" spans="1:49" x14ac:dyDescent="0.25">
      <c r="A110" s="26">
        <v>89</v>
      </c>
      <c r="B110" s="26">
        <v>116.8</v>
      </c>
      <c r="C110" s="27">
        <v>93.2</v>
      </c>
      <c r="D110" s="27">
        <v>106.1</v>
      </c>
      <c r="E110" s="27">
        <v>150.5</v>
      </c>
      <c r="F110" s="26">
        <v>122.6</v>
      </c>
      <c r="G110" s="28" t="s">
        <v>904</v>
      </c>
      <c r="H110" s="29" t="s">
        <v>902</v>
      </c>
      <c r="I110" s="30" t="s">
        <v>916</v>
      </c>
      <c r="J110" s="30">
        <v>24061</v>
      </c>
      <c r="K110" s="30" t="s">
        <v>885</v>
      </c>
      <c r="L110" s="14" t="s">
        <v>822</v>
      </c>
      <c r="M110" s="14">
        <v>24060</v>
      </c>
      <c r="N110" s="14" t="s">
        <v>131</v>
      </c>
      <c r="O110" s="14">
        <v>50978</v>
      </c>
      <c r="P110" s="14" t="s">
        <v>139</v>
      </c>
      <c r="R110">
        <v>2019</v>
      </c>
      <c r="S110" t="s">
        <v>39</v>
      </c>
      <c r="T110">
        <v>706.09</v>
      </c>
      <c r="U110">
        <v>12</v>
      </c>
      <c r="V110">
        <v>19578.080000000002</v>
      </c>
      <c r="X110">
        <v>7.3999999999999996E-2</v>
      </c>
      <c r="Y110">
        <v>3.09E-2</v>
      </c>
      <c r="Z110">
        <v>3.383</v>
      </c>
      <c r="AA110">
        <v>14720.84</v>
      </c>
      <c r="AB110">
        <v>247726.848</v>
      </c>
      <c r="AC110">
        <v>2</v>
      </c>
      <c r="AE110" t="s">
        <v>133</v>
      </c>
      <c r="AF110" t="s">
        <v>42</v>
      </c>
      <c r="AG110" t="s">
        <v>134</v>
      </c>
      <c r="AH110" t="s">
        <v>135</v>
      </c>
      <c r="AI110" t="s">
        <v>140</v>
      </c>
      <c r="AJ110" t="s">
        <v>141</v>
      </c>
      <c r="AK110" t="s">
        <v>75</v>
      </c>
      <c r="AM110" t="s">
        <v>45</v>
      </c>
      <c r="AN110" s="9" t="s">
        <v>63</v>
      </c>
      <c r="AO110" s="4" t="s">
        <v>64</v>
      </c>
      <c r="AP110" t="s">
        <v>65</v>
      </c>
      <c r="AR110" t="s">
        <v>138</v>
      </c>
      <c r="AU110">
        <v>43.061100000000003</v>
      </c>
      <c r="AV110">
        <v>-76.081900000000005</v>
      </c>
      <c r="AW110">
        <v>789</v>
      </c>
    </row>
    <row r="111" spans="1:49" x14ac:dyDescent="0.25">
      <c r="A111" s="26">
        <v>41.2</v>
      </c>
      <c r="B111" s="26">
        <v>50.7</v>
      </c>
      <c r="C111" s="27">
        <v>36.299999999999997</v>
      </c>
      <c r="D111" s="27">
        <v>45.1</v>
      </c>
      <c r="E111" s="27">
        <v>7</v>
      </c>
      <c r="F111" s="26">
        <v>46.5</v>
      </c>
      <c r="G111" s="33" t="s">
        <v>906</v>
      </c>
      <c r="H111" s="34" t="s">
        <v>903</v>
      </c>
      <c r="I111" s="30" t="s">
        <v>913</v>
      </c>
      <c r="J111" s="30">
        <v>24094</v>
      </c>
      <c r="K111" s="30" t="s">
        <v>832</v>
      </c>
      <c r="L111" s="14" t="s">
        <v>832</v>
      </c>
      <c r="M111" s="14">
        <v>24094</v>
      </c>
      <c r="N111" s="14" t="s">
        <v>407</v>
      </c>
      <c r="O111" s="14">
        <v>55243</v>
      </c>
      <c r="P111" s="14" t="s">
        <v>408</v>
      </c>
      <c r="Q111" t="s">
        <v>409</v>
      </c>
      <c r="R111">
        <v>2019</v>
      </c>
      <c r="S111" t="s">
        <v>39</v>
      </c>
      <c r="T111">
        <v>33.200000000000003</v>
      </c>
      <c r="U111">
        <v>12</v>
      </c>
      <c r="V111">
        <v>645.29999999999995</v>
      </c>
      <c r="X111">
        <v>0.08</v>
      </c>
      <c r="Y111">
        <v>0.52049999999999996</v>
      </c>
      <c r="Z111">
        <v>2.2280000000000002</v>
      </c>
      <c r="AA111">
        <v>527.6</v>
      </c>
      <c r="AB111">
        <v>8822.4</v>
      </c>
      <c r="AC111">
        <v>2</v>
      </c>
      <c r="AD111" t="s">
        <v>40</v>
      </c>
      <c r="AE111" t="s">
        <v>70</v>
      </c>
      <c r="AF111" t="s">
        <v>42</v>
      </c>
      <c r="AG111" t="s">
        <v>71</v>
      </c>
      <c r="AH111" t="s">
        <v>71</v>
      </c>
      <c r="AI111" t="s">
        <v>410</v>
      </c>
      <c r="AJ111" t="s">
        <v>411</v>
      </c>
      <c r="AM111" t="s">
        <v>45</v>
      </c>
      <c r="AN111" s="5" t="s">
        <v>67</v>
      </c>
      <c r="AO111" s="4" t="s">
        <v>64</v>
      </c>
      <c r="AP111" t="s">
        <v>65</v>
      </c>
      <c r="AU111">
        <v>40.7864</v>
      </c>
      <c r="AV111">
        <v>-73.913300000000007</v>
      </c>
      <c r="AW111">
        <v>255</v>
      </c>
    </row>
    <row r="112" spans="1:49" x14ac:dyDescent="0.25">
      <c r="A112" s="26">
        <v>41.2</v>
      </c>
      <c r="B112" s="26">
        <v>50.7</v>
      </c>
      <c r="C112" s="27">
        <v>36.299999999999997</v>
      </c>
      <c r="D112" s="27">
        <v>45.1</v>
      </c>
      <c r="E112" s="27">
        <v>7</v>
      </c>
      <c r="F112" s="26">
        <v>46.5</v>
      </c>
      <c r="G112" s="33" t="s">
        <v>906</v>
      </c>
      <c r="H112" s="34" t="s">
        <v>903</v>
      </c>
      <c r="I112" s="30" t="s">
        <v>913</v>
      </c>
      <c r="J112" s="30">
        <v>24094</v>
      </c>
      <c r="K112" s="30" t="s">
        <v>832</v>
      </c>
      <c r="L112" s="14" t="s">
        <v>832</v>
      </c>
      <c r="M112" s="14">
        <v>24094</v>
      </c>
      <c r="N112" s="14" t="s">
        <v>407</v>
      </c>
      <c r="O112" s="14">
        <v>55243</v>
      </c>
      <c r="P112" s="14" t="s">
        <v>412</v>
      </c>
      <c r="Q112" t="s">
        <v>409</v>
      </c>
      <c r="R112">
        <v>2019</v>
      </c>
      <c r="S112" t="s">
        <v>39</v>
      </c>
      <c r="T112">
        <v>33.200000000000003</v>
      </c>
      <c r="U112">
        <v>12</v>
      </c>
      <c r="V112">
        <v>645.29999999999995</v>
      </c>
      <c r="X112">
        <v>0.08</v>
      </c>
      <c r="Y112">
        <v>0.50900000000000001</v>
      </c>
      <c r="Z112">
        <v>2.1970000000000001</v>
      </c>
      <c r="AA112">
        <v>527.6</v>
      </c>
      <c r="AB112">
        <v>8822.4</v>
      </c>
      <c r="AC112">
        <v>2</v>
      </c>
      <c r="AD112" t="s">
        <v>40</v>
      </c>
      <c r="AE112" t="s">
        <v>70</v>
      </c>
      <c r="AF112" t="s">
        <v>42</v>
      </c>
      <c r="AG112" t="s">
        <v>71</v>
      </c>
      <c r="AH112" t="s">
        <v>71</v>
      </c>
      <c r="AI112" t="s">
        <v>413</v>
      </c>
      <c r="AJ112" t="s">
        <v>414</v>
      </c>
      <c r="AM112" t="s">
        <v>45</v>
      </c>
      <c r="AN112" s="5" t="s">
        <v>67</v>
      </c>
      <c r="AO112" s="4" t="s">
        <v>64</v>
      </c>
      <c r="AP112" t="s">
        <v>65</v>
      </c>
      <c r="AU112">
        <v>40.7864</v>
      </c>
      <c r="AV112">
        <v>-73.913300000000007</v>
      </c>
      <c r="AW112">
        <v>255</v>
      </c>
    </row>
    <row r="113" spans="1:49" x14ac:dyDescent="0.25">
      <c r="A113" s="26">
        <v>42.4</v>
      </c>
      <c r="B113" s="26">
        <v>52.2</v>
      </c>
      <c r="C113" s="27">
        <v>34.799999999999997</v>
      </c>
      <c r="D113" s="27">
        <v>44.9</v>
      </c>
      <c r="E113" s="27">
        <v>1.9</v>
      </c>
      <c r="F113" s="26">
        <v>46.5</v>
      </c>
      <c r="G113" s="33" t="s">
        <v>906</v>
      </c>
      <c r="H113" s="34" t="s">
        <v>903</v>
      </c>
      <c r="I113" s="30" t="s">
        <v>913</v>
      </c>
      <c r="J113" s="30">
        <v>24095</v>
      </c>
      <c r="K113" s="30" t="s">
        <v>833</v>
      </c>
      <c r="L113" s="14" t="s">
        <v>833</v>
      </c>
      <c r="M113" s="14">
        <v>24095</v>
      </c>
      <c r="N113" s="14" t="s">
        <v>407</v>
      </c>
      <c r="O113" s="14">
        <v>55243</v>
      </c>
      <c r="P113" s="14" t="s">
        <v>415</v>
      </c>
      <c r="Q113" t="s">
        <v>409</v>
      </c>
      <c r="R113">
        <v>2019</v>
      </c>
      <c r="S113" t="s">
        <v>39</v>
      </c>
      <c r="T113">
        <v>46.31</v>
      </c>
      <c r="U113">
        <v>12</v>
      </c>
      <c r="V113">
        <v>854.98</v>
      </c>
      <c r="X113">
        <v>1.4E-2</v>
      </c>
      <c r="Y113">
        <v>0.49580000000000002</v>
      </c>
      <c r="Z113">
        <v>2.8740000000000001</v>
      </c>
      <c r="AA113">
        <v>689</v>
      </c>
      <c r="AB113">
        <v>11656.1</v>
      </c>
      <c r="AC113">
        <v>2</v>
      </c>
      <c r="AD113" t="s">
        <v>40</v>
      </c>
      <c r="AE113" t="s">
        <v>70</v>
      </c>
      <c r="AF113" t="s">
        <v>42</v>
      </c>
      <c r="AG113" t="s">
        <v>71</v>
      </c>
      <c r="AH113" t="s">
        <v>71</v>
      </c>
      <c r="AI113" t="s">
        <v>416</v>
      </c>
      <c r="AJ113" t="s">
        <v>417</v>
      </c>
      <c r="AM113" t="s">
        <v>45</v>
      </c>
      <c r="AN113" s="5" t="s">
        <v>67</v>
      </c>
      <c r="AO113" s="4" t="s">
        <v>64</v>
      </c>
      <c r="AP113" t="s">
        <v>65</v>
      </c>
      <c r="AU113">
        <v>40.7864</v>
      </c>
      <c r="AV113">
        <v>-73.913300000000007</v>
      </c>
      <c r="AW113">
        <v>255</v>
      </c>
    </row>
    <row r="114" spans="1:49" x14ac:dyDescent="0.25">
      <c r="A114" s="26">
        <v>42.4</v>
      </c>
      <c r="B114" s="26">
        <v>52.2</v>
      </c>
      <c r="C114" s="27">
        <v>34.799999999999997</v>
      </c>
      <c r="D114" s="27">
        <v>44.9</v>
      </c>
      <c r="E114" s="27">
        <v>1.9</v>
      </c>
      <c r="F114" s="26">
        <v>46.5</v>
      </c>
      <c r="G114" s="33" t="s">
        <v>906</v>
      </c>
      <c r="H114" s="34" t="s">
        <v>903</v>
      </c>
      <c r="I114" s="30" t="s">
        <v>913</v>
      </c>
      <c r="J114" s="30">
        <v>24095</v>
      </c>
      <c r="K114" s="30" t="s">
        <v>833</v>
      </c>
      <c r="L114" s="14" t="s">
        <v>833</v>
      </c>
      <c r="M114" s="14">
        <v>24095</v>
      </c>
      <c r="N114" s="14" t="s">
        <v>407</v>
      </c>
      <c r="O114" s="14">
        <v>55243</v>
      </c>
      <c r="P114" s="14" t="s">
        <v>418</v>
      </c>
      <c r="Q114" t="s">
        <v>409</v>
      </c>
      <c r="R114">
        <v>2019</v>
      </c>
      <c r="S114" t="s">
        <v>39</v>
      </c>
      <c r="T114">
        <v>46.31</v>
      </c>
      <c r="U114">
        <v>12</v>
      </c>
      <c r="V114">
        <v>854.98</v>
      </c>
      <c r="X114">
        <v>1.4E-2</v>
      </c>
      <c r="Y114">
        <v>0.49280000000000002</v>
      </c>
      <c r="Z114">
        <v>2.8570000000000002</v>
      </c>
      <c r="AA114">
        <v>689</v>
      </c>
      <c r="AB114">
        <v>11656.1</v>
      </c>
      <c r="AC114">
        <v>2</v>
      </c>
      <c r="AD114" t="s">
        <v>40</v>
      </c>
      <c r="AE114" t="s">
        <v>70</v>
      </c>
      <c r="AF114" t="s">
        <v>42</v>
      </c>
      <c r="AG114" t="s">
        <v>71</v>
      </c>
      <c r="AH114" t="s">
        <v>71</v>
      </c>
      <c r="AI114" t="s">
        <v>419</v>
      </c>
      <c r="AJ114" t="s">
        <v>420</v>
      </c>
      <c r="AM114" t="s">
        <v>45</v>
      </c>
      <c r="AN114" s="5" t="s">
        <v>67</v>
      </c>
      <c r="AO114" s="4" t="s">
        <v>64</v>
      </c>
      <c r="AP114" t="s">
        <v>65</v>
      </c>
      <c r="AU114">
        <v>40.7864</v>
      </c>
      <c r="AV114">
        <v>-73.913300000000007</v>
      </c>
      <c r="AW114">
        <v>255</v>
      </c>
    </row>
    <row r="115" spans="1:49" x14ac:dyDescent="0.25">
      <c r="A115" s="26">
        <v>41.2</v>
      </c>
      <c r="B115" s="26">
        <v>50.7</v>
      </c>
      <c r="C115" s="27">
        <v>35.9</v>
      </c>
      <c r="D115" s="27">
        <v>46.1</v>
      </c>
      <c r="E115" s="27">
        <v>2.5</v>
      </c>
      <c r="F115" s="26">
        <v>46.5</v>
      </c>
      <c r="G115" s="33" t="s">
        <v>906</v>
      </c>
      <c r="H115" s="34" t="s">
        <v>903</v>
      </c>
      <c r="I115" s="30" t="s">
        <v>913</v>
      </c>
      <c r="J115" s="30">
        <v>24096</v>
      </c>
      <c r="K115" s="30" t="s">
        <v>834</v>
      </c>
      <c r="L115" s="14" t="s">
        <v>834</v>
      </c>
      <c r="M115" s="14">
        <v>24096</v>
      </c>
      <c r="N115" s="14" t="s">
        <v>407</v>
      </c>
      <c r="O115" s="14">
        <v>55243</v>
      </c>
      <c r="P115" s="14" t="s">
        <v>421</v>
      </c>
      <c r="Q115" t="s">
        <v>409</v>
      </c>
      <c r="R115">
        <v>2019</v>
      </c>
      <c r="S115" t="s">
        <v>39</v>
      </c>
      <c r="T115">
        <v>63.19</v>
      </c>
      <c r="U115">
        <v>12</v>
      </c>
      <c r="V115">
        <v>1155.44</v>
      </c>
      <c r="X115">
        <v>0.19700000000000001</v>
      </c>
      <c r="Y115">
        <v>0.51229999999999998</v>
      </c>
      <c r="Z115">
        <v>4.0579999999999998</v>
      </c>
      <c r="AA115">
        <v>954.9</v>
      </c>
      <c r="AB115">
        <v>15889.1</v>
      </c>
      <c r="AC115">
        <v>2</v>
      </c>
      <c r="AD115" t="s">
        <v>40</v>
      </c>
      <c r="AE115" t="s">
        <v>70</v>
      </c>
      <c r="AF115" t="s">
        <v>42</v>
      </c>
      <c r="AG115" t="s">
        <v>71</v>
      </c>
      <c r="AH115" t="s">
        <v>71</v>
      </c>
      <c r="AI115" t="s">
        <v>422</v>
      </c>
      <c r="AJ115" t="s">
        <v>423</v>
      </c>
      <c r="AM115" t="s">
        <v>45</v>
      </c>
      <c r="AN115" s="5" t="s">
        <v>67</v>
      </c>
      <c r="AO115" s="4" t="s">
        <v>64</v>
      </c>
      <c r="AP115" t="s">
        <v>65</v>
      </c>
      <c r="AU115">
        <v>40.7864</v>
      </c>
      <c r="AV115">
        <v>-73.913300000000007</v>
      </c>
      <c r="AW115">
        <v>255</v>
      </c>
    </row>
    <row r="116" spans="1:49" x14ac:dyDescent="0.25">
      <c r="A116" s="26">
        <v>41.2</v>
      </c>
      <c r="B116" s="26">
        <v>50.7</v>
      </c>
      <c r="C116" s="27">
        <v>35.9</v>
      </c>
      <c r="D116" s="27">
        <v>46.1</v>
      </c>
      <c r="E116" s="27">
        <v>2.5</v>
      </c>
      <c r="F116" s="26">
        <v>46.5</v>
      </c>
      <c r="G116" s="33" t="s">
        <v>906</v>
      </c>
      <c r="H116" s="34" t="s">
        <v>903</v>
      </c>
      <c r="I116" s="30" t="s">
        <v>913</v>
      </c>
      <c r="J116" s="30">
        <v>24096</v>
      </c>
      <c r="K116" s="30" t="s">
        <v>834</v>
      </c>
      <c r="L116" s="14" t="s">
        <v>834</v>
      </c>
      <c r="M116" s="14">
        <v>24096</v>
      </c>
      <c r="N116" s="14" t="s">
        <v>407</v>
      </c>
      <c r="O116" s="14">
        <v>55243</v>
      </c>
      <c r="P116" s="14" t="s">
        <v>424</v>
      </c>
      <c r="Q116" t="s">
        <v>409</v>
      </c>
      <c r="R116">
        <v>2019</v>
      </c>
      <c r="S116" t="s">
        <v>39</v>
      </c>
      <c r="T116">
        <v>63.19</v>
      </c>
      <c r="U116">
        <v>12</v>
      </c>
      <c r="V116">
        <v>1155.44</v>
      </c>
      <c r="X116">
        <v>0.19700000000000001</v>
      </c>
      <c r="Y116">
        <v>0.51459999999999995</v>
      </c>
      <c r="Z116">
        <v>4.07</v>
      </c>
      <c r="AA116">
        <v>954.9</v>
      </c>
      <c r="AB116">
        <v>15889.1</v>
      </c>
      <c r="AC116">
        <v>2</v>
      </c>
      <c r="AD116" t="s">
        <v>40</v>
      </c>
      <c r="AE116" t="s">
        <v>70</v>
      </c>
      <c r="AF116" t="s">
        <v>42</v>
      </c>
      <c r="AG116" t="s">
        <v>71</v>
      </c>
      <c r="AH116" t="s">
        <v>71</v>
      </c>
      <c r="AI116" t="s">
        <v>416</v>
      </c>
      <c r="AJ116" t="s">
        <v>417</v>
      </c>
      <c r="AM116" t="s">
        <v>45</v>
      </c>
      <c r="AN116" s="5" t="s">
        <v>67</v>
      </c>
      <c r="AO116" s="4" t="s">
        <v>64</v>
      </c>
      <c r="AP116" t="s">
        <v>65</v>
      </c>
      <c r="AU116">
        <v>40.7864</v>
      </c>
      <c r="AV116">
        <v>-73.913300000000007</v>
      </c>
      <c r="AW116">
        <v>255</v>
      </c>
    </row>
    <row r="117" spans="1:49" x14ac:dyDescent="0.25">
      <c r="A117" s="26">
        <v>41</v>
      </c>
      <c r="B117" s="26">
        <v>50.5</v>
      </c>
      <c r="C117" s="27">
        <v>35.799999999999997</v>
      </c>
      <c r="D117" s="27">
        <v>47.4</v>
      </c>
      <c r="E117" s="27">
        <v>4.5999999999999996</v>
      </c>
      <c r="F117" s="26">
        <v>46.5</v>
      </c>
      <c r="G117" s="33" t="s">
        <v>906</v>
      </c>
      <c r="H117" s="34" t="s">
        <v>903</v>
      </c>
      <c r="I117" s="30" t="s">
        <v>913</v>
      </c>
      <c r="J117" s="30">
        <v>24097</v>
      </c>
      <c r="K117" s="30" t="s">
        <v>835</v>
      </c>
      <c r="L117" s="14" t="s">
        <v>835</v>
      </c>
      <c r="M117" s="14">
        <v>24097</v>
      </c>
      <c r="N117" s="14" t="s">
        <v>407</v>
      </c>
      <c r="O117" s="14">
        <v>55243</v>
      </c>
      <c r="P117" s="14" t="s">
        <v>425</v>
      </c>
      <c r="Q117" t="s">
        <v>409</v>
      </c>
      <c r="R117">
        <v>2019</v>
      </c>
      <c r="S117" t="s">
        <v>39</v>
      </c>
      <c r="T117">
        <v>42.05</v>
      </c>
      <c r="U117">
        <v>12</v>
      </c>
      <c r="V117">
        <v>802.87</v>
      </c>
      <c r="X117">
        <v>0.114</v>
      </c>
      <c r="Y117">
        <v>0.51419999999999999</v>
      </c>
      <c r="Z117">
        <v>2.7519999999999998</v>
      </c>
      <c r="AA117">
        <v>648.9</v>
      </c>
      <c r="AB117">
        <v>10832.3</v>
      </c>
      <c r="AC117">
        <v>2</v>
      </c>
      <c r="AD117" t="s">
        <v>40</v>
      </c>
      <c r="AE117" t="s">
        <v>70</v>
      </c>
      <c r="AF117" t="s">
        <v>42</v>
      </c>
      <c r="AG117" t="s">
        <v>71</v>
      </c>
      <c r="AH117" t="s">
        <v>71</v>
      </c>
      <c r="AI117" t="s">
        <v>426</v>
      </c>
      <c r="AJ117" t="s">
        <v>427</v>
      </c>
      <c r="AM117" t="s">
        <v>45</v>
      </c>
      <c r="AN117" s="5" t="s">
        <v>67</v>
      </c>
      <c r="AO117" s="4" t="s">
        <v>64</v>
      </c>
      <c r="AP117" t="s">
        <v>65</v>
      </c>
      <c r="AU117">
        <v>40.7864</v>
      </c>
      <c r="AV117">
        <v>-73.913300000000007</v>
      </c>
      <c r="AW117">
        <v>255</v>
      </c>
    </row>
    <row r="118" spans="1:49" x14ac:dyDescent="0.25">
      <c r="A118" s="26">
        <v>41</v>
      </c>
      <c r="B118" s="26">
        <v>50.5</v>
      </c>
      <c r="C118" s="27">
        <v>35.799999999999997</v>
      </c>
      <c r="D118" s="27">
        <v>47.4</v>
      </c>
      <c r="E118" s="27">
        <v>4.5999999999999996</v>
      </c>
      <c r="F118" s="26">
        <v>46.5</v>
      </c>
      <c r="G118" s="33" t="s">
        <v>906</v>
      </c>
      <c r="H118" s="34" t="s">
        <v>903</v>
      </c>
      <c r="I118" s="30" t="s">
        <v>913</v>
      </c>
      <c r="J118" s="30">
        <v>24097</v>
      </c>
      <c r="K118" s="30" t="s">
        <v>835</v>
      </c>
      <c r="L118" s="14" t="s">
        <v>835</v>
      </c>
      <c r="M118" s="14">
        <v>24097</v>
      </c>
      <c r="N118" s="14" t="s">
        <v>407</v>
      </c>
      <c r="O118" s="14">
        <v>55243</v>
      </c>
      <c r="P118" s="14" t="s">
        <v>428</v>
      </c>
      <c r="Q118" t="s">
        <v>409</v>
      </c>
      <c r="R118">
        <v>2019</v>
      </c>
      <c r="S118" t="s">
        <v>39</v>
      </c>
      <c r="T118">
        <v>42.05</v>
      </c>
      <c r="U118">
        <v>12</v>
      </c>
      <c r="V118">
        <v>802.87</v>
      </c>
      <c r="X118">
        <v>0.114</v>
      </c>
      <c r="Y118">
        <v>0.51659999999999995</v>
      </c>
      <c r="Z118">
        <v>2.7559999999999998</v>
      </c>
      <c r="AA118">
        <v>648.9</v>
      </c>
      <c r="AB118">
        <v>10832.3</v>
      </c>
      <c r="AC118">
        <v>2</v>
      </c>
      <c r="AD118" t="s">
        <v>40</v>
      </c>
      <c r="AE118" t="s">
        <v>70</v>
      </c>
      <c r="AF118" t="s">
        <v>42</v>
      </c>
      <c r="AG118" t="s">
        <v>71</v>
      </c>
      <c r="AH118" t="s">
        <v>71</v>
      </c>
      <c r="AI118" t="s">
        <v>416</v>
      </c>
      <c r="AJ118" t="s">
        <v>417</v>
      </c>
      <c r="AM118" t="s">
        <v>45</v>
      </c>
      <c r="AN118" s="5" t="s">
        <v>67</v>
      </c>
      <c r="AO118" s="4" t="s">
        <v>64</v>
      </c>
      <c r="AP118" t="s">
        <v>65</v>
      </c>
      <c r="AU118">
        <v>40.7864</v>
      </c>
      <c r="AV118">
        <v>-73.913300000000007</v>
      </c>
      <c r="AW118">
        <v>255</v>
      </c>
    </row>
    <row r="119" spans="1:49" x14ac:dyDescent="0.25">
      <c r="A119" s="26">
        <v>41.2</v>
      </c>
      <c r="B119" s="26">
        <v>50.7</v>
      </c>
      <c r="C119" s="27">
        <v>34.1</v>
      </c>
      <c r="D119" s="27">
        <v>45.2</v>
      </c>
      <c r="E119" s="27">
        <v>2.6</v>
      </c>
      <c r="F119" s="26">
        <v>46.5</v>
      </c>
      <c r="G119" s="33" t="s">
        <v>906</v>
      </c>
      <c r="H119" s="34" t="s">
        <v>903</v>
      </c>
      <c r="I119" s="30" t="s">
        <v>913</v>
      </c>
      <c r="J119" s="30">
        <v>24098</v>
      </c>
      <c r="K119" s="30" t="s">
        <v>836</v>
      </c>
      <c r="L119" s="14" t="s">
        <v>836</v>
      </c>
      <c r="M119" s="14">
        <v>24098</v>
      </c>
      <c r="N119" s="14" t="s">
        <v>407</v>
      </c>
      <c r="O119" s="14">
        <v>55243</v>
      </c>
      <c r="P119" s="14" t="s">
        <v>429</v>
      </c>
      <c r="Q119" t="s">
        <v>430</v>
      </c>
      <c r="R119">
        <v>2019</v>
      </c>
      <c r="S119" t="s">
        <v>39</v>
      </c>
      <c r="T119">
        <v>16.149999999999999</v>
      </c>
      <c r="U119">
        <v>12</v>
      </c>
      <c r="V119">
        <v>301.06</v>
      </c>
      <c r="X119">
        <v>1.9E-2</v>
      </c>
      <c r="Y119">
        <v>0.5151</v>
      </c>
      <c r="Z119">
        <v>0.98799999999999999</v>
      </c>
      <c r="AA119">
        <v>238.5</v>
      </c>
      <c r="AB119">
        <v>4016.2</v>
      </c>
      <c r="AC119">
        <v>2</v>
      </c>
      <c r="AD119" t="s">
        <v>40</v>
      </c>
      <c r="AE119" t="s">
        <v>70</v>
      </c>
      <c r="AF119" t="s">
        <v>42</v>
      </c>
      <c r="AG119" t="s">
        <v>71</v>
      </c>
      <c r="AH119" t="s">
        <v>71</v>
      </c>
      <c r="AI119" t="s">
        <v>410</v>
      </c>
      <c r="AJ119" t="s">
        <v>411</v>
      </c>
      <c r="AM119" t="s">
        <v>45</v>
      </c>
      <c r="AN119" s="5" t="s">
        <v>67</v>
      </c>
      <c r="AO119" s="4" t="s">
        <v>64</v>
      </c>
      <c r="AP119" t="s">
        <v>65</v>
      </c>
      <c r="AU119">
        <v>40.7864</v>
      </c>
      <c r="AV119">
        <v>-73.913300000000007</v>
      </c>
      <c r="AW119">
        <v>255</v>
      </c>
    </row>
    <row r="120" spans="1:49" x14ac:dyDescent="0.25">
      <c r="A120" s="26">
        <v>41.2</v>
      </c>
      <c r="B120" s="26">
        <v>50.7</v>
      </c>
      <c r="C120" s="27">
        <v>34.1</v>
      </c>
      <c r="D120" s="27">
        <v>45.2</v>
      </c>
      <c r="E120" s="27">
        <v>2.6</v>
      </c>
      <c r="F120" s="26">
        <v>46.5</v>
      </c>
      <c r="G120" s="33" t="s">
        <v>906</v>
      </c>
      <c r="H120" s="34" t="s">
        <v>903</v>
      </c>
      <c r="I120" s="30" t="s">
        <v>913</v>
      </c>
      <c r="J120" s="30">
        <v>24098</v>
      </c>
      <c r="K120" s="30" t="s">
        <v>836</v>
      </c>
      <c r="L120" s="14" t="s">
        <v>836</v>
      </c>
      <c r="M120" s="14">
        <v>24098</v>
      </c>
      <c r="N120" s="14" t="s">
        <v>407</v>
      </c>
      <c r="O120" s="14">
        <v>55243</v>
      </c>
      <c r="P120" s="14" t="s">
        <v>431</v>
      </c>
      <c r="Q120" t="s">
        <v>430</v>
      </c>
      <c r="R120">
        <v>2019</v>
      </c>
      <c r="S120" t="s">
        <v>39</v>
      </c>
      <c r="T120">
        <v>16.149999999999999</v>
      </c>
      <c r="U120">
        <v>12</v>
      </c>
      <c r="V120">
        <v>301.06</v>
      </c>
      <c r="X120">
        <v>1.9E-2</v>
      </c>
      <c r="Y120">
        <v>0.51780000000000004</v>
      </c>
      <c r="Z120">
        <v>0.996</v>
      </c>
      <c r="AA120">
        <v>238.5</v>
      </c>
      <c r="AB120">
        <v>4016.2</v>
      </c>
      <c r="AC120">
        <v>2</v>
      </c>
      <c r="AD120" t="s">
        <v>40</v>
      </c>
      <c r="AE120" t="s">
        <v>70</v>
      </c>
      <c r="AF120" t="s">
        <v>42</v>
      </c>
      <c r="AG120" t="s">
        <v>71</v>
      </c>
      <c r="AH120" t="s">
        <v>71</v>
      </c>
      <c r="AI120" t="s">
        <v>432</v>
      </c>
      <c r="AJ120" t="s">
        <v>433</v>
      </c>
      <c r="AM120" t="s">
        <v>45</v>
      </c>
      <c r="AN120" s="5" t="s">
        <v>67</v>
      </c>
      <c r="AO120" s="4" t="s">
        <v>64</v>
      </c>
      <c r="AP120" t="s">
        <v>65</v>
      </c>
      <c r="AU120">
        <v>40.7864</v>
      </c>
      <c r="AV120">
        <v>-73.913300000000007</v>
      </c>
      <c r="AW120">
        <v>255</v>
      </c>
    </row>
    <row r="121" spans="1:49" x14ac:dyDescent="0.25">
      <c r="A121" s="26">
        <v>43.5</v>
      </c>
      <c r="B121" s="26">
        <v>53.5</v>
      </c>
      <c r="C121" s="27">
        <v>35.799999999999997</v>
      </c>
      <c r="D121" s="27">
        <v>44.8</v>
      </c>
      <c r="E121" s="27">
        <v>2.2999999999999998</v>
      </c>
      <c r="F121" s="26">
        <v>46.5</v>
      </c>
      <c r="G121" s="33" t="s">
        <v>906</v>
      </c>
      <c r="H121" s="34" t="s">
        <v>903</v>
      </c>
      <c r="I121" s="30" t="s">
        <v>913</v>
      </c>
      <c r="J121" s="30">
        <v>24099</v>
      </c>
      <c r="K121" s="30" t="s">
        <v>837</v>
      </c>
      <c r="L121" s="14" t="s">
        <v>837</v>
      </c>
      <c r="M121" s="14">
        <v>24099</v>
      </c>
      <c r="N121" s="14" t="s">
        <v>407</v>
      </c>
      <c r="O121" s="14">
        <v>55243</v>
      </c>
      <c r="P121" s="14" t="s">
        <v>434</v>
      </c>
      <c r="Q121" t="s">
        <v>430</v>
      </c>
      <c r="R121">
        <v>2019</v>
      </c>
      <c r="S121" t="s">
        <v>39</v>
      </c>
      <c r="T121">
        <v>36.24</v>
      </c>
      <c r="U121">
        <v>12</v>
      </c>
      <c r="V121">
        <v>685.55</v>
      </c>
      <c r="X121">
        <v>3.3000000000000002E-2</v>
      </c>
      <c r="Y121">
        <v>0.52449999999999997</v>
      </c>
      <c r="Z121">
        <v>2.3420000000000001</v>
      </c>
      <c r="AA121">
        <v>558.1</v>
      </c>
      <c r="AB121">
        <v>9425.9</v>
      </c>
      <c r="AC121">
        <v>2</v>
      </c>
      <c r="AD121" t="s">
        <v>40</v>
      </c>
      <c r="AE121" t="s">
        <v>70</v>
      </c>
      <c r="AF121" t="s">
        <v>42</v>
      </c>
      <c r="AG121" t="s">
        <v>71</v>
      </c>
      <c r="AH121" t="s">
        <v>71</v>
      </c>
      <c r="AI121" t="s">
        <v>435</v>
      </c>
      <c r="AJ121" t="s">
        <v>436</v>
      </c>
      <c r="AM121" t="s">
        <v>45</v>
      </c>
      <c r="AN121" s="5" t="s">
        <v>67</v>
      </c>
      <c r="AO121" s="4" t="s">
        <v>64</v>
      </c>
      <c r="AP121" t="s">
        <v>65</v>
      </c>
      <c r="AU121">
        <v>40.7864</v>
      </c>
      <c r="AV121">
        <v>-73.913300000000007</v>
      </c>
      <c r="AW121">
        <v>255</v>
      </c>
    </row>
    <row r="122" spans="1:49" x14ac:dyDescent="0.25">
      <c r="A122" s="26">
        <v>43.5</v>
      </c>
      <c r="B122" s="26">
        <v>53.5</v>
      </c>
      <c r="C122" s="27">
        <v>35.799999999999997</v>
      </c>
      <c r="D122" s="27">
        <v>44.8</v>
      </c>
      <c r="E122" s="27">
        <v>2.2999999999999998</v>
      </c>
      <c r="F122" s="26">
        <v>46.5</v>
      </c>
      <c r="G122" s="33" t="s">
        <v>906</v>
      </c>
      <c r="H122" s="34" t="s">
        <v>903</v>
      </c>
      <c r="I122" s="30" t="s">
        <v>913</v>
      </c>
      <c r="J122" s="30">
        <v>24099</v>
      </c>
      <c r="K122" s="30" t="s">
        <v>837</v>
      </c>
      <c r="L122" s="14" t="s">
        <v>837</v>
      </c>
      <c r="M122" s="14">
        <v>24099</v>
      </c>
      <c r="N122" s="14" t="s">
        <v>407</v>
      </c>
      <c r="O122" s="14">
        <v>55243</v>
      </c>
      <c r="P122" s="14" t="s">
        <v>437</v>
      </c>
      <c r="Q122" t="s">
        <v>430</v>
      </c>
      <c r="R122">
        <v>2019</v>
      </c>
      <c r="S122" t="s">
        <v>39</v>
      </c>
      <c r="T122">
        <v>36.24</v>
      </c>
      <c r="U122">
        <v>12</v>
      </c>
      <c r="V122">
        <v>685.55</v>
      </c>
      <c r="X122">
        <v>3.3000000000000002E-2</v>
      </c>
      <c r="Y122">
        <v>0.52510000000000001</v>
      </c>
      <c r="Z122">
        <v>2.3010000000000002</v>
      </c>
      <c r="AA122">
        <v>558.1</v>
      </c>
      <c r="AB122">
        <v>9425.9</v>
      </c>
      <c r="AC122">
        <v>2</v>
      </c>
      <c r="AD122" t="s">
        <v>40</v>
      </c>
      <c r="AE122" t="s">
        <v>70</v>
      </c>
      <c r="AF122" t="s">
        <v>42</v>
      </c>
      <c r="AG122" t="s">
        <v>71</v>
      </c>
      <c r="AH122" t="s">
        <v>71</v>
      </c>
      <c r="AI122" t="s">
        <v>438</v>
      </c>
      <c r="AJ122" t="s">
        <v>439</v>
      </c>
      <c r="AM122" t="s">
        <v>45</v>
      </c>
      <c r="AN122" s="5" t="s">
        <v>67</v>
      </c>
      <c r="AO122" s="4" t="s">
        <v>64</v>
      </c>
      <c r="AP122" t="s">
        <v>65</v>
      </c>
      <c r="AU122">
        <v>40.7864</v>
      </c>
      <c r="AV122">
        <v>-73.913300000000007</v>
      </c>
      <c r="AW122">
        <v>255</v>
      </c>
    </row>
    <row r="123" spans="1:49" x14ac:dyDescent="0.25">
      <c r="A123" s="26">
        <v>43</v>
      </c>
      <c r="B123" s="26">
        <v>52.9</v>
      </c>
      <c r="C123" s="27">
        <v>35.299999999999997</v>
      </c>
      <c r="D123" s="27">
        <v>45.4</v>
      </c>
      <c r="E123" s="27">
        <v>1.8</v>
      </c>
      <c r="F123" s="26">
        <v>46.5</v>
      </c>
      <c r="G123" s="33" t="s">
        <v>906</v>
      </c>
      <c r="H123" s="34" t="s">
        <v>903</v>
      </c>
      <c r="I123" s="30" t="s">
        <v>913</v>
      </c>
      <c r="J123" s="30">
        <v>24100</v>
      </c>
      <c r="K123" s="30" t="s">
        <v>838</v>
      </c>
      <c r="L123" s="14" t="s">
        <v>838</v>
      </c>
      <c r="M123" s="14">
        <v>24100</v>
      </c>
      <c r="N123" s="14" t="s">
        <v>407</v>
      </c>
      <c r="O123" s="14">
        <v>55243</v>
      </c>
      <c r="P123" s="14" t="s">
        <v>440</v>
      </c>
      <c r="Q123" t="s">
        <v>430</v>
      </c>
      <c r="R123">
        <v>2019</v>
      </c>
      <c r="S123" t="s">
        <v>39</v>
      </c>
      <c r="T123">
        <v>18.309999999999999</v>
      </c>
      <c r="U123">
        <v>12</v>
      </c>
      <c r="V123">
        <v>345.88</v>
      </c>
      <c r="X123">
        <v>1.7000000000000001E-2</v>
      </c>
      <c r="Y123">
        <v>0.52139999999999997</v>
      </c>
      <c r="Z123">
        <v>1.1459999999999999</v>
      </c>
      <c r="AA123">
        <v>273.3</v>
      </c>
      <c r="AB123">
        <v>4607.6000000000004</v>
      </c>
      <c r="AC123">
        <v>2</v>
      </c>
      <c r="AD123" t="s">
        <v>40</v>
      </c>
      <c r="AE123" t="s">
        <v>70</v>
      </c>
      <c r="AF123" t="s">
        <v>42</v>
      </c>
      <c r="AG123" t="s">
        <v>71</v>
      </c>
      <c r="AH123" t="s">
        <v>71</v>
      </c>
      <c r="AI123" t="s">
        <v>441</v>
      </c>
      <c r="AJ123" t="s">
        <v>442</v>
      </c>
      <c r="AM123" t="s">
        <v>45</v>
      </c>
      <c r="AN123" s="5" t="s">
        <v>67</v>
      </c>
      <c r="AO123" s="4" t="s">
        <v>64</v>
      </c>
      <c r="AP123" t="s">
        <v>65</v>
      </c>
      <c r="AU123">
        <v>40.7864</v>
      </c>
      <c r="AV123">
        <v>-73.913300000000007</v>
      </c>
      <c r="AW123">
        <v>255</v>
      </c>
    </row>
    <row r="124" spans="1:49" x14ac:dyDescent="0.25">
      <c r="A124" s="26">
        <v>43</v>
      </c>
      <c r="B124" s="26">
        <v>52.9</v>
      </c>
      <c r="C124" s="27">
        <v>35.299999999999997</v>
      </c>
      <c r="D124" s="27">
        <v>45.4</v>
      </c>
      <c r="E124" s="27">
        <v>1.8</v>
      </c>
      <c r="F124" s="26">
        <v>46.5</v>
      </c>
      <c r="G124" s="33" t="s">
        <v>906</v>
      </c>
      <c r="H124" s="34" t="s">
        <v>903</v>
      </c>
      <c r="I124" s="30" t="s">
        <v>913</v>
      </c>
      <c r="J124" s="30">
        <v>24100</v>
      </c>
      <c r="K124" s="30" t="s">
        <v>838</v>
      </c>
      <c r="L124" s="14" t="s">
        <v>838</v>
      </c>
      <c r="M124" s="14">
        <v>24100</v>
      </c>
      <c r="N124" s="14" t="s">
        <v>407</v>
      </c>
      <c r="O124" s="14">
        <v>55243</v>
      </c>
      <c r="P124" s="14" t="s">
        <v>443</v>
      </c>
      <c r="Q124" t="s">
        <v>430</v>
      </c>
      <c r="R124">
        <v>2019</v>
      </c>
      <c r="S124" t="s">
        <v>39</v>
      </c>
      <c r="T124">
        <v>18.309999999999999</v>
      </c>
      <c r="U124">
        <v>12</v>
      </c>
      <c r="V124">
        <v>345.88</v>
      </c>
      <c r="X124">
        <v>1.7000000000000001E-2</v>
      </c>
      <c r="Y124">
        <v>0.5262</v>
      </c>
      <c r="Z124">
        <v>1.1419999999999999</v>
      </c>
      <c r="AA124">
        <v>273.3</v>
      </c>
      <c r="AB124">
        <v>4607.6000000000004</v>
      </c>
      <c r="AC124">
        <v>2</v>
      </c>
      <c r="AD124" t="s">
        <v>40</v>
      </c>
      <c r="AE124" t="s">
        <v>70</v>
      </c>
      <c r="AF124" t="s">
        <v>42</v>
      </c>
      <c r="AG124" t="s">
        <v>71</v>
      </c>
      <c r="AH124" t="s">
        <v>71</v>
      </c>
      <c r="AI124" t="s">
        <v>426</v>
      </c>
      <c r="AJ124" t="s">
        <v>427</v>
      </c>
      <c r="AM124" t="s">
        <v>45</v>
      </c>
      <c r="AN124" s="5" t="s">
        <v>67</v>
      </c>
      <c r="AO124" s="4" t="s">
        <v>64</v>
      </c>
      <c r="AP124" t="s">
        <v>65</v>
      </c>
      <c r="AU124">
        <v>40.7864</v>
      </c>
      <c r="AV124">
        <v>-73.913300000000007</v>
      </c>
      <c r="AW124">
        <v>255</v>
      </c>
    </row>
    <row r="125" spans="1:49" x14ac:dyDescent="0.25">
      <c r="A125" s="26">
        <v>43</v>
      </c>
      <c r="B125" s="26">
        <v>52.9</v>
      </c>
      <c r="C125" s="27">
        <v>36.799999999999997</v>
      </c>
      <c r="D125" s="27">
        <v>46.2</v>
      </c>
      <c r="E125" s="27">
        <v>2.5</v>
      </c>
      <c r="F125" s="26">
        <v>46.5</v>
      </c>
      <c r="G125" s="33" t="s">
        <v>906</v>
      </c>
      <c r="H125" s="34" t="s">
        <v>903</v>
      </c>
      <c r="I125" s="30" t="s">
        <v>913</v>
      </c>
      <c r="J125" s="30">
        <v>24101</v>
      </c>
      <c r="K125" s="30" t="s">
        <v>839</v>
      </c>
      <c r="L125" s="14" t="s">
        <v>839</v>
      </c>
      <c r="M125" s="14">
        <v>24101</v>
      </c>
      <c r="N125" s="14" t="s">
        <v>407</v>
      </c>
      <c r="O125" s="14">
        <v>55243</v>
      </c>
      <c r="P125" s="14" t="s">
        <v>444</v>
      </c>
      <c r="Q125" t="s">
        <v>430</v>
      </c>
      <c r="R125">
        <v>2019</v>
      </c>
      <c r="S125" t="s">
        <v>39</v>
      </c>
      <c r="T125">
        <v>67.61</v>
      </c>
      <c r="U125">
        <v>12</v>
      </c>
      <c r="V125">
        <v>1294.28</v>
      </c>
      <c r="X125">
        <v>2.1999999999999999E-2</v>
      </c>
      <c r="Y125">
        <v>0.5101</v>
      </c>
      <c r="Z125">
        <v>4.2859999999999996</v>
      </c>
      <c r="AA125">
        <v>1025.3</v>
      </c>
      <c r="AB125">
        <v>17371.8</v>
      </c>
      <c r="AC125">
        <v>2</v>
      </c>
      <c r="AD125" t="s">
        <v>40</v>
      </c>
      <c r="AE125" t="s">
        <v>70</v>
      </c>
      <c r="AF125" t="s">
        <v>42</v>
      </c>
      <c r="AG125" t="s">
        <v>71</v>
      </c>
      <c r="AH125" t="s">
        <v>71</v>
      </c>
      <c r="AI125" t="s">
        <v>445</v>
      </c>
      <c r="AJ125" t="s">
        <v>446</v>
      </c>
      <c r="AM125" t="s">
        <v>45</v>
      </c>
      <c r="AN125" s="5" t="s">
        <v>67</v>
      </c>
      <c r="AO125" s="4" t="s">
        <v>64</v>
      </c>
      <c r="AP125" t="s">
        <v>65</v>
      </c>
      <c r="AU125">
        <v>40.7864</v>
      </c>
      <c r="AV125">
        <v>-73.913300000000007</v>
      </c>
      <c r="AW125">
        <v>255</v>
      </c>
    </row>
    <row r="126" spans="1:49" x14ac:dyDescent="0.25">
      <c r="A126" s="26">
        <v>43</v>
      </c>
      <c r="B126" s="26">
        <v>52.9</v>
      </c>
      <c r="C126" s="27">
        <v>36.799999999999997</v>
      </c>
      <c r="D126" s="27">
        <v>46.2</v>
      </c>
      <c r="E126" s="27">
        <v>2.5</v>
      </c>
      <c r="F126" s="26">
        <v>46.5</v>
      </c>
      <c r="G126" s="33" t="s">
        <v>906</v>
      </c>
      <c r="H126" s="34" t="s">
        <v>903</v>
      </c>
      <c r="I126" s="30" t="s">
        <v>913</v>
      </c>
      <c r="J126" s="30">
        <v>24101</v>
      </c>
      <c r="K126" s="30" t="s">
        <v>839</v>
      </c>
      <c r="L126" s="14" t="s">
        <v>839</v>
      </c>
      <c r="M126" s="14">
        <v>24101</v>
      </c>
      <c r="N126" s="14" t="s">
        <v>407</v>
      </c>
      <c r="O126" s="14">
        <v>55243</v>
      </c>
      <c r="P126" s="14" t="s">
        <v>447</v>
      </c>
      <c r="Q126" t="s">
        <v>430</v>
      </c>
      <c r="R126">
        <v>2019</v>
      </c>
      <c r="S126" t="s">
        <v>39</v>
      </c>
      <c r="T126">
        <v>67.61</v>
      </c>
      <c r="U126">
        <v>12</v>
      </c>
      <c r="V126">
        <v>1294.28</v>
      </c>
      <c r="X126">
        <v>2.1999999999999999E-2</v>
      </c>
      <c r="Y126">
        <v>0.51080000000000003</v>
      </c>
      <c r="Z126">
        <v>4.2629999999999999</v>
      </c>
      <c r="AA126">
        <v>1025.3</v>
      </c>
      <c r="AB126">
        <v>17371.8</v>
      </c>
      <c r="AC126">
        <v>2</v>
      </c>
      <c r="AD126" t="s">
        <v>40</v>
      </c>
      <c r="AE126" t="s">
        <v>70</v>
      </c>
      <c r="AF126" t="s">
        <v>42</v>
      </c>
      <c r="AG126" t="s">
        <v>71</v>
      </c>
      <c r="AH126" t="s">
        <v>71</v>
      </c>
      <c r="AI126" t="s">
        <v>448</v>
      </c>
      <c r="AJ126" t="s">
        <v>449</v>
      </c>
      <c r="AM126" t="s">
        <v>45</v>
      </c>
      <c r="AN126" s="5" t="s">
        <v>67</v>
      </c>
      <c r="AO126" s="4" t="s">
        <v>64</v>
      </c>
      <c r="AP126" t="s">
        <v>65</v>
      </c>
      <c r="AU126">
        <v>40.7864</v>
      </c>
      <c r="AV126">
        <v>-73.913300000000007</v>
      </c>
      <c r="AW126">
        <v>255</v>
      </c>
    </row>
    <row r="127" spans="1:49" x14ac:dyDescent="0.25">
      <c r="A127" s="26">
        <v>42.6</v>
      </c>
      <c r="B127" s="26">
        <v>52.4</v>
      </c>
      <c r="C127" s="27">
        <v>35.200000000000003</v>
      </c>
      <c r="D127" s="27">
        <v>45.6</v>
      </c>
      <c r="E127" s="27">
        <v>2.6</v>
      </c>
      <c r="F127" s="26">
        <v>46.5</v>
      </c>
      <c r="G127" s="33" t="s">
        <v>906</v>
      </c>
      <c r="H127" s="34" t="s">
        <v>903</v>
      </c>
      <c r="I127" s="30" t="s">
        <v>913</v>
      </c>
      <c r="J127" s="30">
        <v>24102</v>
      </c>
      <c r="K127" s="30" t="s">
        <v>840</v>
      </c>
      <c r="L127" s="14" t="s">
        <v>840</v>
      </c>
      <c r="M127" s="14">
        <v>24102</v>
      </c>
      <c r="N127" s="14" t="s">
        <v>407</v>
      </c>
      <c r="O127" s="14">
        <v>55243</v>
      </c>
      <c r="P127" s="14" t="s">
        <v>450</v>
      </c>
      <c r="Q127" t="s">
        <v>451</v>
      </c>
      <c r="R127">
        <v>2019</v>
      </c>
      <c r="S127" t="s">
        <v>39</v>
      </c>
      <c r="T127">
        <v>57.46</v>
      </c>
      <c r="U127">
        <v>12</v>
      </c>
      <c r="V127">
        <v>972.95</v>
      </c>
      <c r="X127">
        <v>5.2999999999999999E-2</v>
      </c>
      <c r="Y127">
        <v>0.48420000000000002</v>
      </c>
      <c r="Z127">
        <v>3.2709999999999999</v>
      </c>
      <c r="AA127">
        <v>816.1</v>
      </c>
      <c r="AB127">
        <v>13776</v>
      </c>
      <c r="AC127">
        <v>2</v>
      </c>
      <c r="AD127" t="s">
        <v>40</v>
      </c>
      <c r="AE127" t="s">
        <v>70</v>
      </c>
      <c r="AF127" t="s">
        <v>42</v>
      </c>
      <c r="AG127" t="s">
        <v>71</v>
      </c>
      <c r="AH127" t="s">
        <v>71</v>
      </c>
      <c r="AI127" t="s">
        <v>432</v>
      </c>
      <c r="AJ127" t="s">
        <v>433</v>
      </c>
      <c r="AM127" t="s">
        <v>45</v>
      </c>
      <c r="AN127" s="5" t="s">
        <v>67</v>
      </c>
      <c r="AO127" s="4" t="s">
        <v>64</v>
      </c>
      <c r="AP127" t="s">
        <v>65</v>
      </c>
      <c r="AU127">
        <v>40.7864</v>
      </c>
      <c r="AV127">
        <v>-73.913300000000007</v>
      </c>
      <c r="AW127">
        <v>255</v>
      </c>
    </row>
    <row r="128" spans="1:49" x14ac:dyDescent="0.25">
      <c r="A128" s="26">
        <v>42.6</v>
      </c>
      <c r="B128" s="26">
        <v>52.4</v>
      </c>
      <c r="C128" s="27">
        <v>35.200000000000003</v>
      </c>
      <c r="D128" s="27">
        <v>45.6</v>
      </c>
      <c r="E128" s="27">
        <v>2.6</v>
      </c>
      <c r="F128" s="26">
        <v>46.5</v>
      </c>
      <c r="G128" s="33" t="s">
        <v>906</v>
      </c>
      <c r="H128" s="34" t="s">
        <v>903</v>
      </c>
      <c r="I128" s="30" t="s">
        <v>913</v>
      </c>
      <c r="J128" s="30">
        <v>24102</v>
      </c>
      <c r="K128" s="30" t="s">
        <v>840</v>
      </c>
      <c r="L128" s="14" t="s">
        <v>840</v>
      </c>
      <c r="M128" s="14">
        <v>24102</v>
      </c>
      <c r="N128" s="14" t="s">
        <v>407</v>
      </c>
      <c r="O128" s="14">
        <v>55243</v>
      </c>
      <c r="P128" s="14" t="s">
        <v>452</v>
      </c>
      <c r="Q128" t="s">
        <v>451</v>
      </c>
      <c r="R128">
        <v>2019</v>
      </c>
      <c r="S128" t="s">
        <v>39</v>
      </c>
      <c r="T128">
        <v>57.46</v>
      </c>
      <c r="U128">
        <v>12</v>
      </c>
      <c r="V128">
        <v>972.95</v>
      </c>
      <c r="X128">
        <v>5.2999999999999999E-2</v>
      </c>
      <c r="Y128">
        <v>0.48630000000000001</v>
      </c>
      <c r="Z128">
        <v>3.266</v>
      </c>
      <c r="AA128">
        <v>816.1</v>
      </c>
      <c r="AB128">
        <v>13776</v>
      </c>
      <c r="AC128">
        <v>2</v>
      </c>
      <c r="AD128" t="s">
        <v>40</v>
      </c>
      <c r="AE128" t="s">
        <v>70</v>
      </c>
      <c r="AF128" t="s">
        <v>42</v>
      </c>
      <c r="AG128" t="s">
        <v>71</v>
      </c>
      <c r="AH128" t="s">
        <v>71</v>
      </c>
      <c r="AI128" t="s">
        <v>453</v>
      </c>
      <c r="AJ128" t="s">
        <v>454</v>
      </c>
      <c r="AM128" t="s">
        <v>45</v>
      </c>
      <c r="AN128" s="5" t="s">
        <v>67</v>
      </c>
      <c r="AO128" s="4" t="s">
        <v>64</v>
      </c>
      <c r="AP128" t="s">
        <v>65</v>
      </c>
      <c r="AU128">
        <v>40.7864</v>
      </c>
      <c r="AV128">
        <v>-73.913300000000007</v>
      </c>
      <c r="AW128">
        <v>255</v>
      </c>
    </row>
    <row r="129" spans="1:49" x14ac:dyDescent="0.25">
      <c r="A129" s="26">
        <v>41.4</v>
      </c>
      <c r="B129" s="26">
        <v>51</v>
      </c>
      <c r="C129" s="27">
        <v>34.700000000000003</v>
      </c>
      <c r="D129" s="27">
        <v>45.5</v>
      </c>
      <c r="E129" s="27">
        <v>5</v>
      </c>
      <c r="F129" s="26">
        <v>46.5</v>
      </c>
      <c r="G129" s="33" t="s">
        <v>906</v>
      </c>
      <c r="H129" s="34" t="s">
        <v>903</v>
      </c>
      <c r="I129" s="30" t="s">
        <v>913</v>
      </c>
      <c r="J129" s="30">
        <v>24103</v>
      </c>
      <c r="K129" s="30" t="s">
        <v>841</v>
      </c>
      <c r="L129" s="14" t="s">
        <v>841</v>
      </c>
      <c r="M129" s="14">
        <v>24103</v>
      </c>
      <c r="N129" s="14" t="s">
        <v>407</v>
      </c>
      <c r="O129" s="14">
        <v>55243</v>
      </c>
      <c r="P129" s="14" t="s">
        <v>455</v>
      </c>
      <c r="Q129" t="s">
        <v>451</v>
      </c>
      <c r="R129">
        <v>2019</v>
      </c>
      <c r="S129" t="s">
        <v>39</v>
      </c>
      <c r="T129">
        <v>49.96</v>
      </c>
      <c r="U129">
        <v>12</v>
      </c>
      <c r="V129">
        <v>873.5</v>
      </c>
      <c r="X129">
        <v>2.1999999999999999E-2</v>
      </c>
      <c r="Y129">
        <v>0.4652</v>
      </c>
      <c r="Z129">
        <v>2.7450000000000001</v>
      </c>
      <c r="AA129">
        <v>737.8</v>
      </c>
      <c r="AB129">
        <v>12487.7</v>
      </c>
      <c r="AC129">
        <v>2</v>
      </c>
      <c r="AD129" t="s">
        <v>40</v>
      </c>
      <c r="AE129" t="s">
        <v>70</v>
      </c>
      <c r="AF129" t="s">
        <v>42</v>
      </c>
      <c r="AG129" t="s">
        <v>71</v>
      </c>
      <c r="AH129" t="s">
        <v>71</v>
      </c>
      <c r="AI129" t="s">
        <v>422</v>
      </c>
      <c r="AJ129" t="s">
        <v>423</v>
      </c>
      <c r="AM129" t="s">
        <v>45</v>
      </c>
      <c r="AN129" s="5" t="s">
        <v>67</v>
      </c>
      <c r="AO129" s="4" t="s">
        <v>64</v>
      </c>
      <c r="AP129" t="s">
        <v>65</v>
      </c>
      <c r="AU129">
        <v>40.7864</v>
      </c>
      <c r="AV129">
        <v>-73.913300000000007</v>
      </c>
      <c r="AW129">
        <v>255</v>
      </c>
    </row>
    <row r="130" spans="1:49" x14ac:dyDescent="0.25">
      <c r="A130" s="26">
        <v>41.4</v>
      </c>
      <c r="B130" s="26">
        <v>51</v>
      </c>
      <c r="C130" s="27">
        <v>34.700000000000003</v>
      </c>
      <c r="D130" s="27">
        <v>45.5</v>
      </c>
      <c r="E130" s="27">
        <v>5</v>
      </c>
      <c r="F130" s="26">
        <v>46.5</v>
      </c>
      <c r="G130" s="33" t="s">
        <v>906</v>
      </c>
      <c r="H130" s="34" t="s">
        <v>903</v>
      </c>
      <c r="I130" s="30" t="s">
        <v>913</v>
      </c>
      <c r="J130" s="30">
        <v>24103</v>
      </c>
      <c r="K130" s="30" t="s">
        <v>841</v>
      </c>
      <c r="L130" s="14" t="s">
        <v>841</v>
      </c>
      <c r="M130" s="14">
        <v>24103</v>
      </c>
      <c r="N130" s="14" t="s">
        <v>407</v>
      </c>
      <c r="O130" s="14">
        <v>55243</v>
      </c>
      <c r="P130" s="14" t="s">
        <v>456</v>
      </c>
      <c r="Q130" t="s">
        <v>451</v>
      </c>
      <c r="R130">
        <v>2019</v>
      </c>
      <c r="S130" t="s">
        <v>39</v>
      </c>
      <c r="T130">
        <v>49.96</v>
      </c>
      <c r="U130">
        <v>12</v>
      </c>
      <c r="V130">
        <v>873.5</v>
      </c>
      <c r="X130">
        <v>2.1999999999999999E-2</v>
      </c>
      <c r="Y130">
        <v>0.48959999999999998</v>
      </c>
      <c r="Z130">
        <v>2.8719999999999999</v>
      </c>
      <c r="AA130">
        <v>737.8</v>
      </c>
      <c r="AB130">
        <v>12487.7</v>
      </c>
      <c r="AC130">
        <v>2</v>
      </c>
      <c r="AD130" t="s">
        <v>40</v>
      </c>
      <c r="AE130" t="s">
        <v>70</v>
      </c>
      <c r="AF130" t="s">
        <v>42</v>
      </c>
      <c r="AG130" t="s">
        <v>71</v>
      </c>
      <c r="AH130" t="s">
        <v>71</v>
      </c>
      <c r="AI130" t="s">
        <v>410</v>
      </c>
      <c r="AJ130" t="s">
        <v>411</v>
      </c>
      <c r="AM130" t="s">
        <v>45</v>
      </c>
      <c r="AN130" s="5" t="s">
        <v>67</v>
      </c>
      <c r="AO130" s="4" t="s">
        <v>64</v>
      </c>
      <c r="AP130" t="s">
        <v>65</v>
      </c>
      <c r="AU130">
        <v>40.7864</v>
      </c>
      <c r="AV130">
        <v>-73.913300000000007</v>
      </c>
      <c r="AW130">
        <v>255</v>
      </c>
    </row>
    <row r="131" spans="1:49" x14ac:dyDescent="0.25">
      <c r="A131" s="26">
        <v>41.1</v>
      </c>
      <c r="B131" s="26">
        <v>50.6</v>
      </c>
      <c r="C131" s="27">
        <v>34.9</v>
      </c>
      <c r="D131" s="27">
        <v>44.9</v>
      </c>
      <c r="E131" s="27">
        <v>4.3</v>
      </c>
      <c r="F131" s="26">
        <v>46.5</v>
      </c>
      <c r="G131" s="33" t="s">
        <v>906</v>
      </c>
      <c r="H131" s="34" t="s">
        <v>903</v>
      </c>
      <c r="I131" s="30" t="s">
        <v>913</v>
      </c>
      <c r="J131" s="30">
        <v>24104</v>
      </c>
      <c r="K131" s="30" t="s">
        <v>842</v>
      </c>
      <c r="L131" s="14" t="s">
        <v>842</v>
      </c>
      <c r="M131" s="14">
        <v>24104</v>
      </c>
      <c r="N131" s="14" t="s">
        <v>407</v>
      </c>
      <c r="O131" s="14">
        <v>55243</v>
      </c>
      <c r="P131" s="14" t="s">
        <v>457</v>
      </c>
      <c r="Q131" t="s">
        <v>451</v>
      </c>
      <c r="R131">
        <v>2019</v>
      </c>
      <c r="S131" t="s">
        <v>39</v>
      </c>
      <c r="T131">
        <v>41.14</v>
      </c>
      <c r="U131">
        <v>12</v>
      </c>
      <c r="V131">
        <v>748.81</v>
      </c>
      <c r="X131">
        <v>3.6999999999999998E-2</v>
      </c>
      <c r="Y131">
        <v>0.51529999999999998</v>
      </c>
      <c r="Z131">
        <v>2.605</v>
      </c>
      <c r="AA131">
        <v>621.20000000000005</v>
      </c>
      <c r="AB131">
        <v>10483</v>
      </c>
      <c r="AC131">
        <v>2</v>
      </c>
      <c r="AD131" t="s">
        <v>40</v>
      </c>
      <c r="AE131" t="s">
        <v>70</v>
      </c>
      <c r="AF131" t="s">
        <v>42</v>
      </c>
      <c r="AG131" t="s">
        <v>71</v>
      </c>
      <c r="AH131" t="s">
        <v>71</v>
      </c>
      <c r="AI131" t="s">
        <v>458</v>
      </c>
      <c r="AJ131" t="s">
        <v>459</v>
      </c>
      <c r="AM131" t="s">
        <v>45</v>
      </c>
      <c r="AN131" s="5" t="s">
        <v>67</v>
      </c>
      <c r="AO131" s="4" t="s">
        <v>64</v>
      </c>
      <c r="AP131" t="s">
        <v>65</v>
      </c>
      <c r="AU131">
        <v>40.7864</v>
      </c>
      <c r="AV131">
        <v>-73.913300000000007</v>
      </c>
      <c r="AW131">
        <v>255</v>
      </c>
    </row>
    <row r="132" spans="1:49" x14ac:dyDescent="0.25">
      <c r="A132" s="26">
        <v>41.1</v>
      </c>
      <c r="B132" s="26">
        <v>50.6</v>
      </c>
      <c r="C132" s="27">
        <v>34.9</v>
      </c>
      <c r="D132" s="27">
        <v>44.9</v>
      </c>
      <c r="E132" s="27">
        <v>4.3</v>
      </c>
      <c r="F132" s="26">
        <v>46.5</v>
      </c>
      <c r="G132" s="33" t="s">
        <v>906</v>
      </c>
      <c r="H132" s="34" t="s">
        <v>903</v>
      </c>
      <c r="I132" s="30" t="s">
        <v>913</v>
      </c>
      <c r="J132" s="30">
        <v>24104</v>
      </c>
      <c r="K132" s="30" t="s">
        <v>842</v>
      </c>
      <c r="L132" s="14" t="s">
        <v>842</v>
      </c>
      <c r="M132" s="14">
        <v>24104</v>
      </c>
      <c r="N132" s="14" t="s">
        <v>407</v>
      </c>
      <c r="O132" s="14">
        <v>55243</v>
      </c>
      <c r="P132" s="14" t="s">
        <v>460</v>
      </c>
      <c r="Q132" t="s">
        <v>451</v>
      </c>
      <c r="R132">
        <v>2019</v>
      </c>
      <c r="S132" t="s">
        <v>39</v>
      </c>
      <c r="T132">
        <v>41.14</v>
      </c>
      <c r="U132">
        <v>12</v>
      </c>
      <c r="V132">
        <v>748.81</v>
      </c>
      <c r="X132">
        <v>3.6999999999999998E-2</v>
      </c>
      <c r="Y132">
        <v>0.51849999999999996</v>
      </c>
      <c r="Z132">
        <v>2.5960000000000001</v>
      </c>
      <c r="AA132">
        <v>621.20000000000005</v>
      </c>
      <c r="AB132">
        <v>10483</v>
      </c>
      <c r="AC132">
        <v>2</v>
      </c>
      <c r="AD132" t="s">
        <v>40</v>
      </c>
      <c r="AE132" t="s">
        <v>70</v>
      </c>
      <c r="AF132" t="s">
        <v>42</v>
      </c>
      <c r="AG132" t="s">
        <v>71</v>
      </c>
      <c r="AH132" t="s">
        <v>71</v>
      </c>
      <c r="AI132" t="s">
        <v>432</v>
      </c>
      <c r="AJ132" t="s">
        <v>433</v>
      </c>
      <c r="AM132" t="s">
        <v>45</v>
      </c>
      <c r="AN132" s="5" t="s">
        <v>67</v>
      </c>
      <c r="AO132" s="4" t="s">
        <v>64</v>
      </c>
      <c r="AP132" t="s">
        <v>65</v>
      </c>
      <c r="AU132">
        <v>40.7864</v>
      </c>
      <c r="AV132">
        <v>-73.913300000000007</v>
      </c>
      <c r="AW132">
        <v>255</v>
      </c>
    </row>
    <row r="133" spans="1:49" x14ac:dyDescent="0.25">
      <c r="A133" s="26">
        <v>42.8</v>
      </c>
      <c r="B133" s="26">
        <v>52.7</v>
      </c>
      <c r="C133" s="27">
        <v>33.1</v>
      </c>
      <c r="D133" s="27">
        <v>44.5</v>
      </c>
      <c r="E133" s="27">
        <v>2.8</v>
      </c>
      <c r="F133" s="26">
        <v>46.5</v>
      </c>
      <c r="G133" s="33" t="s">
        <v>906</v>
      </c>
      <c r="H133" s="34" t="s">
        <v>903</v>
      </c>
      <c r="I133" s="30" t="s">
        <v>913</v>
      </c>
      <c r="J133" s="30">
        <v>24105</v>
      </c>
      <c r="K133" s="30" t="s">
        <v>843</v>
      </c>
      <c r="L133" s="14" t="s">
        <v>843</v>
      </c>
      <c r="M133" s="14">
        <v>24105</v>
      </c>
      <c r="N133" s="14" t="s">
        <v>407</v>
      </c>
      <c r="O133" s="14">
        <v>55243</v>
      </c>
      <c r="P133" s="14" t="s">
        <v>461</v>
      </c>
      <c r="Q133" t="s">
        <v>451</v>
      </c>
      <c r="R133">
        <v>2019</v>
      </c>
      <c r="S133" t="s">
        <v>39</v>
      </c>
      <c r="T133">
        <v>34.020000000000003</v>
      </c>
      <c r="U133">
        <v>12</v>
      </c>
      <c r="V133">
        <v>596.34</v>
      </c>
      <c r="X133">
        <v>3.7999999999999999E-2</v>
      </c>
      <c r="Y133">
        <v>0.5232</v>
      </c>
      <c r="Z133">
        <v>2.1219999999999999</v>
      </c>
      <c r="AA133">
        <v>504.9</v>
      </c>
      <c r="AB133">
        <v>8515</v>
      </c>
      <c r="AC133">
        <v>2</v>
      </c>
      <c r="AD133" t="s">
        <v>40</v>
      </c>
      <c r="AE133" t="s">
        <v>70</v>
      </c>
      <c r="AF133" t="s">
        <v>42</v>
      </c>
      <c r="AG133" t="s">
        <v>71</v>
      </c>
      <c r="AH133" t="s">
        <v>71</v>
      </c>
      <c r="AI133" t="s">
        <v>462</v>
      </c>
      <c r="AJ133" t="s">
        <v>463</v>
      </c>
      <c r="AM133" t="s">
        <v>45</v>
      </c>
      <c r="AN133" s="5" t="s">
        <v>67</v>
      </c>
      <c r="AO133" s="4" t="s">
        <v>64</v>
      </c>
      <c r="AP133" t="s">
        <v>65</v>
      </c>
      <c r="AU133">
        <v>40.7864</v>
      </c>
      <c r="AV133">
        <v>-73.913300000000007</v>
      </c>
      <c r="AW133">
        <v>255</v>
      </c>
    </row>
    <row r="134" spans="1:49" x14ac:dyDescent="0.25">
      <c r="A134" s="26">
        <v>42.8</v>
      </c>
      <c r="B134" s="26">
        <v>52.7</v>
      </c>
      <c r="C134" s="27">
        <v>33.1</v>
      </c>
      <c r="D134" s="27">
        <v>44.5</v>
      </c>
      <c r="E134" s="27">
        <v>2.8</v>
      </c>
      <c r="F134" s="26">
        <v>46.5</v>
      </c>
      <c r="G134" s="33" t="s">
        <v>906</v>
      </c>
      <c r="H134" s="34" t="s">
        <v>903</v>
      </c>
      <c r="I134" s="30" t="s">
        <v>913</v>
      </c>
      <c r="J134" s="30">
        <v>24105</v>
      </c>
      <c r="K134" s="30" t="s">
        <v>843</v>
      </c>
      <c r="L134" s="14" t="s">
        <v>843</v>
      </c>
      <c r="M134" s="14">
        <v>24105</v>
      </c>
      <c r="N134" s="14" t="s">
        <v>407</v>
      </c>
      <c r="O134" s="14">
        <v>55243</v>
      </c>
      <c r="P134" s="14" t="s">
        <v>464</v>
      </c>
      <c r="Q134" t="s">
        <v>451</v>
      </c>
      <c r="R134">
        <v>2019</v>
      </c>
      <c r="S134" t="s">
        <v>39</v>
      </c>
      <c r="T134">
        <v>34.020000000000003</v>
      </c>
      <c r="U134">
        <v>12</v>
      </c>
      <c r="V134">
        <v>596.34</v>
      </c>
      <c r="X134">
        <v>0.113</v>
      </c>
      <c r="Y134">
        <v>0.54469999999999996</v>
      </c>
      <c r="Z134">
        <v>2.1880000000000002</v>
      </c>
      <c r="AA134">
        <v>511.5</v>
      </c>
      <c r="AB134">
        <v>8515</v>
      </c>
      <c r="AC134">
        <v>2</v>
      </c>
      <c r="AD134" t="s">
        <v>40</v>
      </c>
      <c r="AE134" t="s">
        <v>70</v>
      </c>
      <c r="AF134" t="s">
        <v>42</v>
      </c>
      <c r="AG134" t="s">
        <v>71</v>
      </c>
      <c r="AH134" t="s">
        <v>71</v>
      </c>
      <c r="AI134" t="s">
        <v>419</v>
      </c>
      <c r="AJ134" t="s">
        <v>420</v>
      </c>
      <c r="AM134" t="s">
        <v>45</v>
      </c>
      <c r="AN134" s="5" t="s">
        <v>67</v>
      </c>
      <c r="AO134" s="4" t="s">
        <v>64</v>
      </c>
      <c r="AP134" t="s">
        <v>65</v>
      </c>
      <c r="AU134">
        <v>40.7864</v>
      </c>
      <c r="AV134">
        <v>-73.913300000000007</v>
      </c>
      <c r="AW134">
        <v>255</v>
      </c>
    </row>
    <row r="135" spans="1:49" x14ac:dyDescent="0.25">
      <c r="A135" s="21">
        <v>177</v>
      </c>
      <c r="B135" s="21">
        <v>177</v>
      </c>
      <c r="C135" s="20">
        <v>172.4</v>
      </c>
      <c r="D135" s="20">
        <v>170.5</v>
      </c>
      <c r="E135" s="20">
        <v>12.6</v>
      </c>
      <c r="F135" s="21">
        <v>180</v>
      </c>
      <c r="G135" s="8" t="s">
        <v>904</v>
      </c>
      <c r="H135" s="7" t="s">
        <v>901</v>
      </c>
      <c r="I135" s="19" t="s">
        <v>913</v>
      </c>
      <c r="J135" s="19">
        <v>24149</v>
      </c>
      <c r="K135" s="19" t="s">
        <v>805</v>
      </c>
      <c r="L135" t="s">
        <v>805</v>
      </c>
      <c r="M135" s="15">
        <v>24149</v>
      </c>
      <c r="N135" t="s">
        <v>593</v>
      </c>
      <c r="O135">
        <v>8906</v>
      </c>
      <c r="P135">
        <v>20</v>
      </c>
      <c r="R135">
        <v>2019</v>
      </c>
      <c r="S135" t="s">
        <v>39</v>
      </c>
      <c r="T135">
        <v>128.16999999999999</v>
      </c>
      <c r="U135">
        <v>12</v>
      </c>
      <c r="V135">
        <v>7370.61</v>
      </c>
      <c r="X135">
        <v>2.9000000000000001E-2</v>
      </c>
      <c r="Y135">
        <v>7.1999999999999995E-2</v>
      </c>
      <c r="Z135">
        <v>3.8519999999999999</v>
      </c>
      <c r="AA135">
        <v>5789.1689999999999</v>
      </c>
      <c r="AB135">
        <v>97407.986999999994</v>
      </c>
      <c r="AC135">
        <v>2</v>
      </c>
      <c r="AE135" t="s">
        <v>70</v>
      </c>
      <c r="AF135" t="s">
        <v>42</v>
      </c>
      <c r="AG135" t="s">
        <v>596</v>
      </c>
      <c r="AH135" t="s">
        <v>597</v>
      </c>
      <c r="AI135" t="s">
        <v>618</v>
      </c>
      <c r="AJ135" t="s">
        <v>619</v>
      </c>
      <c r="AK135" t="s">
        <v>75</v>
      </c>
      <c r="AM135" t="s">
        <v>45</v>
      </c>
      <c r="AN135" s="6" t="s">
        <v>80</v>
      </c>
      <c r="AO135" s="4" t="s">
        <v>64</v>
      </c>
      <c r="AU135">
        <v>40.786900000000003</v>
      </c>
      <c r="AV135">
        <v>-73.912199999999999</v>
      </c>
      <c r="AW135">
        <v>3984</v>
      </c>
    </row>
    <row r="136" spans="1:49" x14ac:dyDescent="0.25">
      <c r="A136" s="21">
        <v>9.6</v>
      </c>
      <c r="B136" s="21">
        <v>9.6</v>
      </c>
      <c r="C136" s="20">
        <v>0</v>
      </c>
      <c r="D136" s="20">
        <v>0</v>
      </c>
      <c r="E136" s="20">
        <v>83</v>
      </c>
      <c r="F136" s="21">
        <v>47</v>
      </c>
      <c r="G136" s="8" t="s">
        <v>904</v>
      </c>
      <c r="H136" s="9" t="s">
        <v>900</v>
      </c>
      <c r="I136" s="19" t="s">
        <v>914</v>
      </c>
      <c r="J136" s="19">
        <v>24151</v>
      </c>
      <c r="K136" s="19" t="s">
        <v>886</v>
      </c>
      <c r="L136" t="s">
        <v>828</v>
      </c>
      <c r="M136" s="15">
        <v>24151</v>
      </c>
      <c r="N136" t="s">
        <v>491</v>
      </c>
      <c r="O136">
        <v>54149</v>
      </c>
      <c r="P136">
        <v>1</v>
      </c>
      <c r="R136">
        <v>2019</v>
      </c>
      <c r="S136" t="s">
        <v>39</v>
      </c>
      <c r="T136">
        <v>7972.95</v>
      </c>
      <c r="U136">
        <v>12</v>
      </c>
      <c r="V136">
        <v>300526.82</v>
      </c>
      <c r="X136">
        <v>0.996</v>
      </c>
      <c r="Y136">
        <v>7.8799999999999995E-2</v>
      </c>
      <c r="Z136">
        <v>130.25299999999999</v>
      </c>
      <c r="AA136">
        <v>197236.769</v>
      </c>
      <c r="AB136">
        <v>3318798.5559999999</v>
      </c>
      <c r="AC136">
        <v>2</v>
      </c>
      <c r="AE136" t="s">
        <v>125</v>
      </c>
      <c r="AF136" t="s">
        <v>102</v>
      </c>
      <c r="AG136" t="s">
        <v>492</v>
      </c>
      <c r="AH136" t="s">
        <v>281</v>
      </c>
      <c r="AI136" t="s">
        <v>493</v>
      </c>
      <c r="AJ136" t="s">
        <v>494</v>
      </c>
      <c r="AM136" t="s">
        <v>45</v>
      </c>
      <c r="AN136" s="5" t="s">
        <v>67</v>
      </c>
      <c r="AO136" s="4" t="s">
        <v>64</v>
      </c>
      <c r="AP136" t="s">
        <v>65</v>
      </c>
      <c r="AR136" t="s">
        <v>315</v>
      </c>
      <c r="AU136">
        <v>40.916800000000002</v>
      </c>
      <c r="AV136">
        <v>-73.129199999999997</v>
      </c>
      <c r="AW136">
        <v>455</v>
      </c>
    </row>
    <row r="137" spans="1:49" x14ac:dyDescent="0.25">
      <c r="A137" s="21">
        <v>46.9</v>
      </c>
      <c r="B137" s="21">
        <v>46.9</v>
      </c>
      <c r="C137" s="20">
        <v>45.9</v>
      </c>
      <c r="D137" s="20">
        <v>46.6</v>
      </c>
      <c r="E137" s="20">
        <v>53.5</v>
      </c>
      <c r="F137" s="21">
        <v>47</v>
      </c>
      <c r="G137" s="8" t="s">
        <v>904</v>
      </c>
      <c r="H137" s="9" t="s">
        <v>900</v>
      </c>
      <c r="I137" s="19" t="s">
        <v>913</v>
      </c>
      <c r="J137" s="19">
        <v>24152</v>
      </c>
      <c r="K137" s="19" t="s">
        <v>791</v>
      </c>
      <c r="L137" t="s">
        <v>791</v>
      </c>
      <c r="M137" s="15">
        <v>24152</v>
      </c>
      <c r="N137" t="s">
        <v>565</v>
      </c>
      <c r="O137">
        <v>7915</v>
      </c>
      <c r="P137" t="s">
        <v>566</v>
      </c>
      <c r="R137">
        <v>2019</v>
      </c>
      <c r="S137" t="s">
        <v>39</v>
      </c>
      <c r="T137">
        <v>754.12</v>
      </c>
      <c r="U137">
        <v>12</v>
      </c>
      <c r="V137">
        <v>33613.53</v>
      </c>
      <c r="X137">
        <v>0.10199999999999999</v>
      </c>
      <c r="Y137">
        <v>1.84E-2</v>
      </c>
      <c r="Z137">
        <v>1.7210000000000001</v>
      </c>
      <c r="AA137">
        <v>20278.177</v>
      </c>
      <c r="AB137">
        <v>341197.42599999998</v>
      </c>
      <c r="AC137">
        <v>2</v>
      </c>
      <c r="AD137" t="s">
        <v>40</v>
      </c>
      <c r="AE137" t="s">
        <v>118</v>
      </c>
      <c r="AF137" t="s">
        <v>42</v>
      </c>
      <c r="AG137" t="s">
        <v>221</v>
      </c>
      <c r="AH137" t="s">
        <v>221</v>
      </c>
      <c r="AI137" t="s">
        <v>567</v>
      </c>
      <c r="AJ137" t="s">
        <v>568</v>
      </c>
      <c r="AK137" t="s">
        <v>75</v>
      </c>
      <c r="AM137" t="s">
        <v>45</v>
      </c>
      <c r="AN137" s="5" t="s">
        <v>67</v>
      </c>
      <c r="AO137" s="4" t="s">
        <v>64</v>
      </c>
      <c r="AR137" t="s">
        <v>261</v>
      </c>
      <c r="AU137">
        <v>40.716799999999999</v>
      </c>
      <c r="AV137">
        <v>-73.966499999999996</v>
      </c>
      <c r="AW137">
        <v>457</v>
      </c>
    </row>
    <row r="138" spans="1:49" x14ac:dyDescent="0.25">
      <c r="A138" s="21">
        <v>47.1</v>
      </c>
      <c r="B138" s="21">
        <v>47.1</v>
      </c>
      <c r="C138" s="20">
        <v>45.6</v>
      </c>
      <c r="D138" s="20">
        <v>46</v>
      </c>
      <c r="E138" s="20">
        <v>59.9</v>
      </c>
      <c r="F138" s="21">
        <v>47</v>
      </c>
      <c r="G138" s="8" t="s">
        <v>904</v>
      </c>
      <c r="H138" s="9" t="s">
        <v>900</v>
      </c>
      <c r="I138" s="19" t="s">
        <v>913</v>
      </c>
      <c r="J138" s="19">
        <v>24155</v>
      </c>
      <c r="K138" s="19" t="s">
        <v>802</v>
      </c>
      <c r="L138" t="s">
        <v>802</v>
      </c>
      <c r="M138" s="15">
        <v>24155</v>
      </c>
      <c r="N138" t="s">
        <v>569</v>
      </c>
      <c r="O138">
        <v>8053</v>
      </c>
      <c r="P138" t="s">
        <v>570</v>
      </c>
      <c r="R138">
        <v>2019</v>
      </c>
      <c r="S138" t="s">
        <v>39</v>
      </c>
      <c r="T138">
        <v>1173.05</v>
      </c>
      <c r="U138">
        <v>12</v>
      </c>
      <c r="V138">
        <v>52945.52</v>
      </c>
      <c r="X138">
        <v>0.161</v>
      </c>
      <c r="Y138">
        <v>1.52E-2</v>
      </c>
      <c r="Z138">
        <v>2.6030000000000002</v>
      </c>
      <c r="AA138">
        <v>31967.695</v>
      </c>
      <c r="AB138">
        <v>537918.90500000003</v>
      </c>
      <c r="AC138">
        <v>2</v>
      </c>
      <c r="AD138" t="s">
        <v>40</v>
      </c>
      <c r="AE138" t="s">
        <v>571</v>
      </c>
      <c r="AF138" t="s">
        <v>42</v>
      </c>
      <c r="AG138" t="s">
        <v>221</v>
      </c>
      <c r="AH138" t="s">
        <v>221</v>
      </c>
      <c r="AI138" t="s">
        <v>572</v>
      </c>
      <c r="AJ138" t="s">
        <v>573</v>
      </c>
      <c r="AK138" t="s">
        <v>75</v>
      </c>
      <c r="AM138" t="s">
        <v>45</v>
      </c>
      <c r="AN138" s="5" t="s">
        <v>67</v>
      </c>
      <c r="AO138" s="4" t="s">
        <v>64</v>
      </c>
      <c r="AR138" t="s">
        <v>261</v>
      </c>
      <c r="AU138">
        <v>40.6188</v>
      </c>
      <c r="AV138">
        <v>-74.069000000000003</v>
      </c>
      <c r="AW138">
        <v>457</v>
      </c>
    </row>
    <row r="139" spans="1:49" x14ac:dyDescent="0.25">
      <c r="A139" s="21">
        <v>45.4</v>
      </c>
      <c r="B139" s="21">
        <v>45.4</v>
      </c>
      <c r="C139" s="20">
        <v>40</v>
      </c>
      <c r="D139" s="20">
        <v>40</v>
      </c>
      <c r="E139" s="20">
        <v>71.7</v>
      </c>
      <c r="F139" s="21">
        <v>47</v>
      </c>
      <c r="G139" s="8" t="s">
        <v>904</v>
      </c>
      <c r="H139" s="9" t="s">
        <v>900</v>
      </c>
      <c r="I139" s="19" t="s">
        <v>913</v>
      </c>
      <c r="J139" s="19">
        <v>24156</v>
      </c>
      <c r="K139" s="19" t="s">
        <v>785</v>
      </c>
      <c r="L139" t="s">
        <v>785</v>
      </c>
      <c r="M139" s="15">
        <v>24156</v>
      </c>
      <c r="N139" t="s">
        <v>528</v>
      </c>
      <c r="O139">
        <v>7910</v>
      </c>
      <c r="P139">
        <v>2301</v>
      </c>
      <c r="R139">
        <v>2019</v>
      </c>
      <c r="S139" t="s">
        <v>39</v>
      </c>
      <c r="T139">
        <v>1107.4100000000001</v>
      </c>
      <c r="U139">
        <v>12</v>
      </c>
      <c r="V139">
        <v>45779.839999999997</v>
      </c>
      <c r="X139">
        <v>0.13800000000000001</v>
      </c>
      <c r="Y139">
        <v>1.4200000000000001E-2</v>
      </c>
      <c r="Z139">
        <v>2.2280000000000002</v>
      </c>
      <c r="AA139">
        <v>27302.86</v>
      </c>
      <c r="AB139">
        <v>459403.16</v>
      </c>
      <c r="AC139">
        <v>2</v>
      </c>
      <c r="AD139" t="s">
        <v>40</v>
      </c>
      <c r="AE139" t="s">
        <v>118</v>
      </c>
      <c r="AF139" t="s">
        <v>42</v>
      </c>
      <c r="AG139" t="s">
        <v>221</v>
      </c>
      <c r="AH139" t="s">
        <v>221</v>
      </c>
      <c r="AI139" t="s">
        <v>529</v>
      </c>
      <c r="AJ139" t="s">
        <v>530</v>
      </c>
      <c r="AK139" t="s">
        <v>75</v>
      </c>
      <c r="AM139" t="s">
        <v>45</v>
      </c>
      <c r="AN139" s="5" t="s">
        <v>67</v>
      </c>
      <c r="AO139" s="4" t="s">
        <v>64</v>
      </c>
      <c r="AR139" t="s">
        <v>261</v>
      </c>
      <c r="AU139">
        <v>40.662999999999997</v>
      </c>
      <c r="AV139">
        <v>-74</v>
      </c>
      <c r="AW139">
        <v>524</v>
      </c>
    </row>
    <row r="140" spans="1:49" x14ac:dyDescent="0.25">
      <c r="A140" s="21">
        <v>46.1</v>
      </c>
      <c r="B140" s="21">
        <v>46.1</v>
      </c>
      <c r="C140" s="20">
        <v>39.9</v>
      </c>
      <c r="D140" s="20">
        <v>39.9</v>
      </c>
      <c r="E140" s="20">
        <v>48.9</v>
      </c>
      <c r="F140" s="21">
        <v>47</v>
      </c>
      <c r="G140" s="8" t="s">
        <v>904</v>
      </c>
      <c r="H140" s="9" t="s">
        <v>900</v>
      </c>
      <c r="I140" s="19" t="s">
        <v>913</v>
      </c>
      <c r="J140" s="19">
        <v>24157</v>
      </c>
      <c r="K140" s="19" t="s">
        <v>786</v>
      </c>
      <c r="L140" t="s">
        <v>786</v>
      </c>
      <c r="M140" s="15">
        <v>24157</v>
      </c>
      <c r="N140" t="s">
        <v>528</v>
      </c>
      <c r="O140">
        <v>7910</v>
      </c>
      <c r="P140">
        <v>2302</v>
      </c>
      <c r="R140">
        <v>2019</v>
      </c>
      <c r="S140" t="s">
        <v>39</v>
      </c>
      <c r="T140">
        <v>871.46</v>
      </c>
      <c r="U140">
        <v>12</v>
      </c>
      <c r="V140">
        <v>35913.339999999997</v>
      </c>
      <c r="X140">
        <v>0.11</v>
      </c>
      <c r="Y140">
        <v>1.9400000000000001E-2</v>
      </c>
      <c r="Z140">
        <v>1.857</v>
      </c>
      <c r="AA140">
        <v>21804.344000000001</v>
      </c>
      <c r="AB140">
        <v>366949.48</v>
      </c>
      <c r="AC140">
        <v>2</v>
      </c>
      <c r="AD140" t="s">
        <v>40</v>
      </c>
      <c r="AE140" t="s">
        <v>118</v>
      </c>
      <c r="AF140" t="s">
        <v>42</v>
      </c>
      <c r="AG140" t="s">
        <v>221</v>
      </c>
      <c r="AH140" t="s">
        <v>221</v>
      </c>
      <c r="AI140" t="s">
        <v>531</v>
      </c>
      <c r="AJ140" t="s">
        <v>532</v>
      </c>
      <c r="AK140" t="s">
        <v>75</v>
      </c>
      <c r="AM140" t="s">
        <v>45</v>
      </c>
      <c r="AN140" s="5" t="s">
        <v>67</v>
      </c>
      <c r="AO140" s="4" t="s">
        <v>64</v>
      </c>
      <c r="AR140" t="s">
        <v>261</v>
      </c>
      <c r="AU140">
        <v>40.662999999999997</v>
      </c>
      <c r="AV140">
        <v>-74</v>
      </c>
      <c r="AW140">
        <v>650</v>
      </c>
    </row>
    <row r="141" spans="1:49" x14ac:dyDescent="0.25">
      <c r="A141" s="21">
        <v>45</v>
      </c>
      <c r="B141" s="21">
        <v>45</v>
      </c>
      <c r="C141" s="20">
        <v>39.9</v>
      </c>
      <c r="D141" s="20">
        <v>39.9</v>
      </c>
      <c r="E141" s="20">
        <v>26.2</v>
      </c>
      <c r="F141" s="21">
        <v>47</v>
      </c>
      <c r="G141" s="8" t="s">
        <v>904</v>
      </c>
      <c r="H141" s="9" t="s">
        <v>900</v>
      </c>
      <c r="I141" s="19" t="s">
        <v>913</v>
      </c>
      <c r="J141" s="19">
        <v>24158</v>
      </c>
      <c r="K141" s="19" t="s">
        <v>787</v>
      </c>
      <c r="L141" t="s">
        <v>787</v>
      </c>
      <c r="M141" s="15">
        <v>24158</v>
      </c>
      <c r="N141" t="s">
        <v>558</v>
      </c>
      <c r="O141">
        <v>7913</v>
      </c>
      <c r="P141" t="s">
        <v>559</v>
      </c>
      <c r="R141">
        <v>2019</v>
      </c>
      <c r="S141" t="s">
        <v>39</v>
      </c>
      <c r="T141">
        <v>463.15</v>
      </c>
      <c r="U141">
        <v>12</v>
      </c>
      <c r="V141">
        <v>18355.98</v>
      </c>
      <c r="X141">
        <v>5.5E-2</v>
      </c>
      <c r="Y141">
        <v>2.41E-2</v>
      </c>
      <c r="Z141">
        <v>1.0680000000000001</v>
      </c>
      <c r="AA141">
        <v>10963.147999999999</v>
      </c>
      <c r="AB141">
        <v>184488.76199999999</v>
      </c>
      <c r="AC141">
        <v>2</v>
      </c>
      <c r="AE141" t="s">
        <v>552</v>
      </c>
      <c r="AF141" t="s">
        <v>42</v>
      </c>
      <c r="AG141" t="s">
        <v>221</v>
      </c>
      <c r="AH141" t="s">
        <v>221</v>
      </c>
      <c r="AI141" t="s">
        <v>560</v>
      </c>
      <c r="AJ141" t="s">
        <v>561</v>
      </c>
      <c r="AK141" t="s">
        <v>75</v>
      </c>
      <c r="AM141" t="s">
        <v>45</v>
      </c>
      <c r="AN141" s="5" t="s">
        <v>67</v>
      </c>
      <c r="AO141" s="4" t="s">
        <v>64</v>
      </c>
      <c r="AR141" t="s">
        <v>261</v>
      </c>
      <c r="AU141">
        <v>40.7988</v>
      </c>
      <c r="AV141">
        <v>-73.909300000000002</v>
      </c>
      <c r="AW141">
        <v>270</v>
      </c>
    </row>
    <row r="142" spans="1:49" x14ac:dyDescent="0.25">
      <c r="A142" s="21">
        <v>45</v>
      </c>
      <c r="B142" s="21">
        <v>45</v>
      </c>
      <c r="C142" s="20">
        <v>40</v>
      </c>
      <c r="D142" s="20">
        <v>40</v>
      </c>
      <c r="E142" s="20">
        <v>14</v>
      </c>
      <c r="F142" s="21">
        <v>47</v>
      </c>
      <c r="G142" s="8" t="s">
        <v>904</v>
      </c>
      <c r="H142" s="9" t="s">
        <v>900</v>
      </c>
      <c r="I142" s="19" t="s">
        <v>913</v>
      </c>
      <c r="J142" s="19">
        <v>24159</v>
      </c>
      <c r="K142" s="19" t="s">
        <v>788</v>
      </c>
      <c r="L142" t="s">
        <v>788</v>
      </c>
      <c r="M142" s="15">
        <v>24159</v>
      </c>
      <c r="N142" t="s">
        <v>558</v>
      </c>
      <c r="O142">
        <v>7913</v>
      </c>
      <c r="P142" t="s">
        <v>562</v>
      </c>
      <c r="R142">
        <v>2019</v>
      </c>
      <c r="S142" t="s">
        <v>39</v>
      </c>
      <c r="T142">
        <v>307.37</v>
      </c>
      <c r="U142">
        <v>12</v>
      </c>
      <c r="V142">
        <v>12092.64</v>
      </c>
      <c r="X142">
        <v>3.9E-2</v>
      </c>
      <c r="Y142">
        <v>2.4199999999999999E-2</v>
      </c>
      <c r="Z142">
        <v>0.749</v>
      </c>
      <c r="AA142">
        <v>7711.3270000000002</v>
      </c>
      <c r="AB142">
        <v>129754.01</v>
      </c>
      <c r="AC142">
        <v>2</v>
      </c>
      <c r="AE142" t="s">
        <v>552</v>
      </c>
      <c r="AF142" t="s">
        <v>42</v>
      </c>
      <c r="AG142" t="s">
        <v>221</v>
      </c>
      <c r="AH142" t="s">
        <v>221</v>
      </c>
      <c r="AI142" t="s">
        <v>563</v>
      </c>
      <c r="AJ142" t="s">
        <v>564</v>
      </c>
      <c r="AK142" t="s">
        <v>75</v>
      </c>
      <c r="AM142" t="s">
        <v>45</v>
      </c>
      <c r="AN142" s="5" t="s">
        <v>67</v>
      </c>
      <c r="AO142" s="4" t="s">
        <v>64</v>
      </c>
      <c r="AR142" t="s">
        <v>261</v>
      </c>
      <c r="AU142">
        <v>40.7988</v>
      </c>
      <c r="AV142">
        <v>-73.909300000000002</v>
      </c>
      <c r="AW142">
        <v>270</v>
      </c>
    </row>
    <row r="143" spans="1:49" x14ac:dyDescent="0.25">
      <c r="A143" s="21">
        <v>46</v>
      </c>
      <c r="B143" s="21">
        <v>46</v>
      </c>
      <c r="C143" s="20">
        <v>39.9</v>
      </c>
      <c r="D143" s="20">
        <v>39.9</v>
      </c>
      <c r="E143" s="20">
        <v>26.4</v>
      </c>
      <c r="F143" s="21">
        <v>47</v>
      </c>
      <c r="G143" s="8" t="s">
        <v>904</v>
      </c>
      <c r="H143" s="9" t="s">
        <v>900</v>
      </c>
      <c r="I143" s="19" t="s">
        <v>913</v>
      </c>
      <c r="J143" s="19">
        <v>24160</v>
      </c>
      <c r="K143" s="19" t="s">
        <v>789</v>
      </c>
      <c r="L143" t="s">
        <v>789</v>
      </c>
      <c r="M143" s="15">
        <v>24160</v>
      </c>
      <c r="N143" t="s">
        <v>550</v>
      </c>
      <c r="O143">
        <v>7914</v>
      </c>
      <c r="P143" t="s">
        <v>551</v>
      </c>
      <c r="R143">
        <v>2019</v>
      </c>
      <c r="S143" t="s">
        <v>39</v>
      </c>
      <c r="T143">
        <v>469.87</v>
      </c>
      <c r="U143">
        <v>12</v>
      </c>
      <c r="V143">
        <v>18534.66</v>
      </c>
      <c r="X143">
        <v>5.7000000000000002E-2</v>
      </c>
      <c r="Y143">
        <v>1.95E-2</v>
      </c>
      <c r="Z143">
        <v>1.032</v>
      </c>
      <c r="AA143">
        <v>11348.23</v>
      </c>
      <c r="AB143">
        <v>190972.95600000001</v>
      </c>
      <c r="AC143">
        <v>2</v>
      </c>
      <c r="AE143" t="s">
        <v>552</v>
      </c>
      <c r="AF143" t="s">
        <v>42</v>
      </c>
      <c r="AG143" t="s">
        <v>221</v>
      </c>
      <c r="AH143" t="s">
        <v>221</v>
      </c>
      <c r="AI143" t="s">
        <v>553</v>
      </c>
      <c r="AJ143" t="s">
        <v>554</v>
      </c>
      <c r="AK143" t="s">
        <v>75</v>
      </c>
      <c r="AM143" t="s">
        <v>45</v>
      </c>
      <c r="AN143" s="5" t="s">
        <v>67</v>
      </c>
      <c r="AO143" s="4" t="s">
        <v>64</v>
      </c>
      <c r="AR143" t="s">
        <v>261</v>
      </c>
      <c r="AU143">
        <v>40.798900000000003</v>
      </c>
      <c r="AV143">
        <v>-73.914699999999996</v>
      </c>
      <c r="AW143">
        <v>270</v>
      </c>
    </row>
    <row r="144" spans="1:49" x14ac:dyDescent="0.25">
      <c r="A144" s="21">
        <v>45.2</v>
      </c>
      <c r="B144" s="21">
        <v>45.2</v>
      </c>
      <c r="C144" s="20">
        <v>40</v>
      </c>
      <c r="D144" s="20">
        <v>40</v>
      </c>
      <c r="E144" s="20">
        <v>15.1</v>
      </c>
      <c r="F144" s="21">
        <v>47</v>
      </c>
      <c r="G144" s="8" t="s">
        <v>904</v>
      </c>
      <c r="H144" s="9" t="s">
        <v>900</v>
      </c>
      <c r="I144" s="19" t="s">
        <v>913</v>
      </c>
      <c r="J144" s="19">
        <v>24161</v>
      </c>
      <c r="K144" s="19" t="s">
        <v>790</v>
      </c>
      <c r="L144" t="s">
        <v>790</v>
      </c>
      <c r="M144" s="15">
        <v>24161</v>
      </c>
      <c r="N144" t="s">
        <v>550</v>
      </c>
      <c r="O144">
        <v>7914</v>
      </c>
      <c r="P144" t="s">
        <v>555</v>
      </c>
      <c r="R144">
        <v>2019</v>
      </c>
      <c r="S144" t="s">
        <v>39</v>
      </c>
      <c r="T144">
        <v>307.14</v>
      </c>
      <c r="U144">
        <v>12</v>
      </c>
      <c r="V144">
        <v>12348.17</v>
      </c>
      <c r="X144">
        <v>3.6999999999999998E-2</v>
      </c>
      <c r="Y144">
        <v>2.5499999999999998E-2</v>
      </c>
      <c r="Z144">
        <v>0.70599999999999996</v>
      </c>
      <c r="AA144">
        <v>7309.8289999999997</v>
      </c>
      <c r="AB144">
        <v>123000.963</v>
      </c>
      <c r="AC144">
        <v>2</v>
      </c>
      <c r="AE144" t="s">
        <v>552</v>
      </c>
      <c r="AF144" t="s">
        <v>42</v>
      </c>
      <c r="AG144" t="s">
        <v>221</v>
      </c>
      <c r="AH144" t="s">
        <v>221</v>
      </c>
      <c r="AI144" t="s">
        <v>556</v>
      </c>
      <c r="AJ144" t="s">
        <v>557</v>
      </c>
      <c r="AK144" t="s">
        <v>75</v>
      </c>
      <c r="AM144" t="s">
        <v>45</v>
      </c>
      <c r="AN144" s="5" t="s">
        <v>67</v>
      </c>
      <c r="AO144" s="4" t="s">
        <v>64</v>
      </c>
      <c r="AR144" t="s">
        <v>261</v>
      </c>
      <c r="AU144">
        <v>40.798900000000003</v>
      </c>
      <c r="AV144">
        <v>-73.914699999999996</v>
      </c>
      <c r="AW144">
        <v>270</v>
      </c>
    </row>
    <row r="145" spans="1:49" x14ac:dyDescent="0.25">
      <c r="A145" s="21">
        <v>46.2</v>
      </c>
      <c r="B145" s="21">
        <v>46.2</v>
      </c>
      <c r="C145" s="20">
        <v>40</v>
      </c>
      <c r="D145" s="20">
        <v>40</v>
      </c>
      <c r="E145" s="20">
        <v>40.4</v>
      </c>
      <c r="F145" s="21">
        <v>47</v>
      </c>
      <c r="G145" s="8" t="s">
        <v>904</v>
      </c>
      <c r="H145" s="9" t="s">
        <v>900</v>
      </c>
      <c r="I145" s="19" t="s">
        <v>913</v>
      </c>
      <c r="J145" s="19">
        <v>24162</v>
      </c>
      <c r="K145" s="19" t="s">
        <v>783</v>
      </c>
      <c r="L145" t="s">
        <v>783</v>
      </c>
      <c r="M145" s="15">
        <v>24162</v>
      </c>
      <c r="N145" t="s">
        <v>574</v>
      </c>
      <c r="O145">
        <v>7909</v>
      </c>
      <c r="P145" t="s">
        <v>575</v>
      </c>
      <c r="R145">
        <v>2019</v>
      </c>
      <c r="S145" t="s">
        <v>39</v>
      </c>
      <c r="T145">
        <v>380.9</v>
      </c>
      <c r="U145">
        <v>12</v>
      </c>
      <c r="V145">
        <v>14635.77</v>
      </c>
      <c r="X145">
        <v>4.2999999999999997E-2</v>
      </c>
      <c r="Y145">
        <v>3.3700000000000001E-2</v>
      </c>
      <c r="Z145">
        <v>1.0109999999999999</v>
      </c>
      <c r="AA145">
        <v>8567.5040000000008</v>
      </c>
      <c r="AB145">
        <v>144159.06700000001</v>
      </c>
      <c r="AC145">
        <v>2</v>
      </c>
      <c r="AE145" t="s">
        <v>70</v>
      </c>
      <c r="AF145" t="s">
        <v>42</v>
      </c>
      <c r="AG145" t="s">
        <v>221</v>
      </c>
      <c r="AH145" t="s">
        <v>221</v>
      </c>
      <c r="AI145" t="s">
        <v>576</v>
      </c>
      <c r="AJ145" t="s">
        <v>577</v>
      </c>
      <c r="AK145" t="s">
        <v>75</v>
      </c>
      <c r="AM145" t="s">
        <v>45</v>
      </c>
      <c r="AN145" s="5" t="s">
        <v>67</v>
      </c>
      <c r="AO145" s="4" t="s">
        <v>64</v>
      </c>
      <c r="AR145" t="s">
        <v>261</v>
      </c>
      <c r="AU145">
        <v>40.753900000000002</v>
      </c>
      <c r="AV145">
        <v>-73.950599999999994</v>
      </c>
      <c r="AW145">
        <v>480</v>
      </c>
    </row>
    <row r="146" spans="1:49" x14ac:dyDescent="0.25">
      <c r="A146" s="21">
        <v>43.8</v>
      </c>
      <c r="B146" s="21">
        <v>43.8</v>
      </c>
      <c r="C146" s="20">
        <v>39.9</v>
      </c>
      <c r="D146" s="20">
        <v>39.9</v>
      </c>
      <c r="E146" s="20">
        <v>23.7</v>
      </c>
      <c r="F146" s="21">
        <v>47</v>
      </c>
      <c r="G146" s="8" t="s">
        <v>904</v>
      </c>
      <c r="H146" s="9" t="s">
        <v>900</v>
      </c>
      <c r="I146" s="19" t="s">
        <v>913</v>
      </c>
      <c r="J146" s="19">
        <v>24163</v>
      </c>
      <c r="K146" s="19" t="s">
        <v>784</v>
      </c>
      <c r="L146" t="s">
        <v>784</v>
      </c>
      <c r="M146" s="15">
        <v>24163</v>
      </c>
      <c r="N146" t="s">
        <v>574</v>
      </c>
      <c r="O146">
        <v>7909</v>
      </c>
      <c r="P146" t="s">
        <v>578</v>
      </c>
      <c r="R146">
        <v>2019</v>
      </c>
      <c r="S146" t="s">
        <v>39</v>
      </c>
      <c r="T146">
        <v>582.72</v>
      </c>
      <c r="U146">
        <v>12</v>
      </c>
      <c r="V146">
        <v>22668.47</v>
      </c>
      <c r="X146">
        <v>6.6000000000000003E-2</v>
      </c>
      <c r="Y146">
        <v>3.5099999999999999E-2</v>
      </c>
      <c r="Z146">
        <v>1.619</v>
      </c>
      <c r="AA146">
        <v>13057.428</v>
      </c>
      <c r="AB146">
        <v>219708.79500000001</v>
      </c>
      <c r="AC146">
        <v>2</v>
      </c>
      <c r="AE146" t="s">
        <v>70</v>
      </c>
      <c r="AF146" t="s">
        <v>42</v>
      </c>
      <c r="AG146" t="s">
        <v>221</v>
      </c>
      <c r="AH146" t="s">
        <v>221</v>
      </c>
      <c r="AI146" t="s">
        <v>225</v>
      </c>
      <c r="AJ146" t="s">
        <v>226</v>
      </c>
      <c r="AK146" t="s">
        <v>75</v>
      </c>
      <c r="AM146" t="s">
        <v>45</v>
      </c>
      <c r="AN146" s="5" t="s">
        <v>67</v>
      </c>
      <c r="AO146" s="4" t="s">
        <v>64</v>
      </c>
      <c r="AR146" t="s">
        <v>261</v>
      </c>
      <c r="AU146">
        <v>40.753900000000002</v>
      </c>
      <c r="AV146">
        <v>-73.950599999999994</v>
      </c>
      <c r="AW146">
        <v>457</v>
      </c>
    </row>
    <row r="147" spans="1:49" x14ac:dyDescent="0.25">
      <c r="A147" s="21">
        <v>47.1</v>
      </c>
      <c r="B147" s="21">
        <v>47.1</v>
      </c>
      <c r="C147" s="20">
        <v>43.8</v>
      </c>
      <c r="D147" s="20">
        <v>46.3</v>
      </c>
      <c r="E147" s="20">
        <v>60.7</v>
      </c>
      <c r="F147" s="21">
        <v>47</v>
      </c>
      <c r="G147" s="8" t="s">
        <v>904</v>
      </c>
      <c r="H147" s="9" t="s">
        <v>900</v>
      </c>
      <c r="I147" s="19" t="s">
        <v>914</v>
      </c>
      <c r="J147" s="19">
        <v>24164</v>
      </c>
      <c r="K147" s="19" t="s">
        <v>541</v>
      </c>
      <c r="L147" t="s">
        <v>541</v>
      </c>
      <c r="M147" s="15">
        <v>24164</v>
      </c>
      <c r="N147" t="s">
        <v>541</v>
      </c>
      <c r="O147">
        <v>7912</v>
      </c>
      <c r="P147" t="s">
        <v>542</v>
      </c>
      <c r="R147">
        <v>2019</v>
      </c>
      <c r="S147" t="s">
        <v>39</v>
      </c>
      <c r="T147">
        <v>1262.95</v>
      </c>
      <c r="U147">
        <v>12</v>
      </c>
      <c r="V147">
        <v>55602.77</v>
      </c>
      <c r="X147">
        <v>0.16300000000000001</v>
      </c>
      <c r="Y147">
        <v>2.92E-2</v>
      </c>
      <c r="Z147">
        <v>3.3170000000000002</v>
      </c>
      <c r="AA147">
        <v>32189.954000000002</v>
      </c>
      <c r="AB147">
        <v>541649.26300000004</v>
      </c>
      <c r="AC147">
        <v>2</v>
      </c>
      <c r="AE147" t="s">
        <v>125</v>
      </c>
      <c r="AF147" t="s">
        <v>42</v>
      </c>
      <c r="AG147" t="s">
        <v>221</v>
      </c>
      <c r="AH147" t="s">
        <v>221</v>
      </c>
      <c r="AI147" t="s">
        <v>543</v>
      </c>
      <c r="AJ147" t="s">
        <v>544</v>
      </c>
      <c r="AK147" t="s">
        <v>75</v>
      </c>
      <c r="AM147" t="s">
        <v>45</v>
      </c>
      <c r="AN147" s="5" t="s">
        <v>67</v>
      </c>
      <c r="AO147" s="4" t="s">
        <v>64</v>
      </c>
      <c r="AR147" t="s">
        <v>261</v>
      </c>
      <c r="AU147">
        <v>40.786999999999999</v>
      </c>
      <c r="AV147">
        <v>-73.293300000000002</v>
      </c>
      <c r="AW147">
        <v>270</v>
      </c>
    </row>
    <row r="148" spans="1:49" x14ac:dyDescent="0.25">
      <c r="A148" s="21">
        <v>44</v>
      </c>
      <c r="B148" s="21">
        <v>52</v>
      </c>
      <c r="C148" s="20">
        <v>41.9</v>
      </c>
      <c r="D148" s="20">
        <v>46.6</v>
      </c>
      <c r="E148" s="20">
        <v>23.9</v>
      </c>
      <c r="F148" s="21">
        <v>53</v>
      </c>
      <c r="G148" s="8" t="s">
        <v>904</v>
      </c>
      <c r="H148" s="9" t="s">
        <v>900</v>
      </c>
      <c r="I148" s="19" t="s">
        <v>914</v>
      </c>
      <c r="J148" s="19">
        <v>24210</v>
      </c>
      <c r="K148" s="19" t="s">
        <v>762</v>
      </c>
      <c r="L148" t="s">
        <v>762</v>
      </c>
      <c r="M148" s="15">
        <v>24210</v>
      </c>
      <c r="N148" t="s">
        <v>495</v>
      </c>
      <c r="O148">
        <v>2517</v>
      </c>
      <c r="P148" t="s">
        <v>496</v>
      </c>
      <c r="R148">
        <v>2019</v>
      </c>
      <c r="S148" t="s">
        <v>39</v>
      </c>
      <c r="T148">
        <v>620.75</v>
      </c>
      <c r="U148">
        <v>12</v>
      </c>
      <c r="V148">
        <v>24021.25</v>
      </c>
      <c r="X148">
        <v>7.9000000000000001E-2</v>
      </c>
      <c r="Y148">
        <v>5.2400000000000002E-2</v>
      </c>
      <c r="Z148">
        <v>1.9590000000000001</v>
      </c>
      <c r="AA148">
        <v>14674.8</v>
      </c>
      <c r="AB148">
        <v>244138.42499999999</v>
      </c>
      <c r="AC148">
        <v>2</v>
      </c>
      <c r="AE148" t="s">
        <v>125</v>
      </c>
      <c r="AF148" t="s">
        <v>42</v>
      </c>
      <c r="AG148" t="s">
        <v>497</v>
      </c>
      <c r="AH148" t="s">
        <v>497</v>
      </c>
      <c r="AI148" t="s">
        <v>498</v>
      </c>
      <c r="AJ148" t="s">
        <v>499</v>
      </c>
      <c r="AK148" t="s">
        <v>75</v>
      </c>
      <c r="AM148" t="s">
        <v>45</v>
      </c>
      <c r="AN148" s="5" t="s">
        <v>67</v>
      </c>
      <c r="AO148" s="4" t="s">
        <v>64</v>
      </c>
      <c r="AP148" t="s">
        <v>65</v>
      </c>
      <c r="AR148" t="s">
        <v>66</v>
      </c>
      <c r="AU148">
        <v>40.950299999999999</v>
      </c>
      <c r="AV148">
        <v>-73.078599999999994</v>
      </c>
      <c r="AW148">
        <v>487</v>
      </c>
    </row>
    <row r="149" spans="1:49" x14ac:dyDescent="0.25">
      <c r="A149" s="21">
        <v>43.1</v>
      </c>
      <c r="B149" s="21">
        <v>50.9</v>
      </c>
      <c r="C149" s="20">
        <v>39.1</v>
      </c>
      <c r="D149" s="20">
        <v>45.4</v>
      </c>
      <c r="E149" s="20">
        <v>30.9</v>
      </c>
      <c r="F149" s="21">
        <v>53</v>
      </c>
      <c r="G149" s="8" t="s">
        <v>904</v>
      </c>
      <c r="H149" s="9" t="s">
        <v>900</v>
      </c>
      <c r="I149" s="19" t="s">
        <v>914</v>
      </c>
      <c r="J149" s="19">
        <v>24211</v>
      </c>
      <c r="K149" s="19" t="s">
        <v>763</v>
      </c>
      <c r="L149" t="s">
        <v>763</v>
      </c>
      <c r="M149" s="15">
        <v>24211</v>
      </c>
      <c r="N149" t="s">
        <v>495</v>
      </c>
      <c r="O149">
        <v>2517</v>
      </c>
      <c r="P149" t="s">
        <v>500</v>
      </c>
      <c r="R149">
        <v>2019</v>
      </c>
      <c r="S149" t="s">
        <v>39</v>
      </c>
      <c r="T149">
        <v>632.75</v>
      </c>
      <c r="U149">
        <v>12</v>
      </c>
      <c r="V149">
        <v>24544.75</v>
      </c>
      <c r="X149">
        <v>6.2E-2</v>
      </c>
      <c r="Y149">
        <v>4.9399999999999999E-2</v>
      </c>
      <c r="Z149">
        <v>1.93</v>
      </c>
      <c r="AA149">
        <v>13850.475</v>
      </c>
      <c r="AB149">
        <v>232429.4</v>
      </c>
      <c r="AC149">
        <v>2</v>
      </c>
      <c r="AE149" t="s">
        <v>125</v>
      </c>
      <c r="AF149" t="s">
        <v>42</v>
      </c>
      <c r="AG149" t="s">
        <v>497</v>
      </c>
      <c r="AH149" t="s">
        <v>497</v>
      </c>
      <c r="AI149" t="s">
        <v>501</v>
      </c>
      <c r="AJ149" t="s">
        <v>502</v>
      </c>
      <c r="AK149" t="s">
        <v>75</v>
      </c>
      <c r="AM149" t="s">
        <v>45</v>
      </c>
      <c r="AN149" s="5" t="s">
        <v>67</v>
      </c>
      <c r="AO149" s="4" t="s">
        <v>64</v>
      </c>
      <c r="AP149" t="s">
        <v>65</v>
      </c>
      <c r="AR149" t="s">
        <v>66</v>
      </c>
      <c r="AU149">
        <v>40.950299999999999</v>
      </c>
      <c r="AV149">
        <v>-73.078599999999994</v>
      </c>
      <c r="AW149">
        <v>545</v>
      </c>
    </row>
    <row r="150" spans="1:49" x14ac:dyDescent="0.25">
      <c r="A150" s="21">
        <v>53.5</v>
      </c>
      <c r="B150" s="21">
        <v>73.099999999999994</v>
      </c>
      <c r="C150" s="20">
        <v>55.1</v>
      </c>
      <c r="D150" s="20">
        <v>58.6</v>
      </c>
      <c r="E150" s="20">
        <v>140.80000000000001</v>
      </c>
      <c r="F150" s="21">
        <v>60.5</v>
      </c>
      <c r="G150" s="8" t="s">
        <v>904</v>
      </c>
      <c r="H150" s="6" t="s">
        <v>903</v>
      </c>
      <c r="I150" s="19" t="s">
        <v>914</v>
      </c>
      <c r="J150" s="19">
        <v>24212</v>
      </c>
      <c r="K150" s="19" t="s">
        <v>852</v>
      </c>
      <c r="L150" t="s">
        <v>852</v>
      </c>
      <c r="M150" s="15">
        <v>24212</v>
      </c>
      <c r="N150" t="s">
        <v>328</v>
      </c>
      <c r="O150">
        <v>55699</v>
      </c>
      <c r="P150">
        <v>1</v>
      </c>
      <c r="R150">
        <v>2019</v>
      </c>
      <c r="S150" t="s">
        <v>39</v>
      </c>
      <c r="T150">
        <v>2308.71</v>
      </c>
      <c r="U150">
        <v>12</v>
      </c>
      <c r="V150">
        <v>126793.7</v>
      </c>
      <c r="X150">
        <v>0.40899999999999997</v>
      </c>
      <c r="Y150">
        <v>1.18E-2</v>
      </c>
      <c r="Z150">
        <v>6.5129999999999999</v>
      </c>
      <c r="AA150">
        <v>81081.649000000005</v>
      </c>
      <c r="AB150">
        <v>1364364.19</v>
      </c>
      <c r="AC150">
        <v>2</v>
      </c>
      <c r="AE150" t="s">
        <v>70</v>
      </c>
      <c r="AF150" t="s">
        <v>42</v>
      </c>
      <c r="AG150" t="s">
        <v>533</v>
      </c>
      <c r="AH150" t="s">
        <v>533</v>
      </c>
      <c r="AI150" t="s">
        <v>534</v>
      </c>
      <c r="AJ150" t="s">
        <v>535</v>
      </c>
      <c r="AK150" t="s">
        <v>75</v>
      </c>
      <c r="AM150" t="s">
        <v>45</v>
      </c>
      <c r="AN150" s="5" t="s">
        <v>67</v>
      </c>
      <c r="AO150" s="4" t="s">
        <v>64</v>
      </c>
      <c r="AR150" t="s">
        <v>536</v>
      </c>
      <c r="AU150">
        <v>40.610599999999998</v>
      </c>
      <c r="AV150">
        <v>-73.761399999999995</v>
      </c>
      <c r="AW150">
        <v>650</v>
      </c>
    </row>
    <row r="151" spans="1:49" x14ac:dyDescent="0.25">
      <c r="A151" s="21">
        <v>45.4</v>
      </c>
      <c r="B151" s="21">
        <v>45.4</v>
      </c>
      <c r="C151" s="20">
        <v>43.2</v>
      </c>
      <c r="D151" s="20">
        <v>46.7</v>
      </c>
      <c r="E151" s="20">
        <v>4.0999999999999996</v>
      </c>
      <c r="F151" s="21">
        <v>50</v>
      </c>
      <c r="G151" s="4" t="s">
        <v>905</v>
      </c>
      <c r="H151" s="9" t="s">
        <v>900</v>
      </c>
      <c r="I151" s="19" t="s">
        <v>914</v>
      </c>
      <c r="J151" s="19">
        <v>24213</v>
      </c>
      <c r="K151" s="19" t="s">
        <v>855</v>
      </c>
      <c r="L151" t="s">
        <v>855</v>
      </c>
      <c r="M151" s="15">
        <v>24213</v>
      </c>
      <c r="N151" t="s">
        <v>390</v>
      </c>
      <c r="O151">
        <v>55787</v>
      </c>
      <c r="P151" t="s">
        <v>391</v>
      </c>
      <c r="R151">
        <v>2019</v>
      </c>
      <c r="S151" t="s">
        <v>39</v>
      </c>
      <c r="T151">
        <v>61.2</v>
      </c>
      <c r="U151">
        <v>12</v>
      </c>
      <c r="V151">
        <v>2482.12</v>
      </c>
      <c r="X151">
        <v>7.0000000000000001E-3</v>
      </c>
      <c r="Y151">
        <v>0.1298</v>
      </c>
      <c r="Z151">
        <v>0.91800000000000004</v>
      </c>
      <c r="AA151">
        <v>1814.03</v>
      </c>
      <c r="AB151">
        <v>22358.032999999999</v>
      </c>
      <c r="AC151">
        <v>2</v>
      </c>
      <c r="AE151" t="s">
        <v>125</v>
      </c>
      <c r="AF151" t="s">
        <v>42</v>
      </c>
      <c r="AG151" t="s">
        <v>265</v>
      </c>
      <c r="AH151" t="s">
        <v>265</v>
      </c>
      <c r="AI151" t="s">
        <v>392</v>
      </c>
      <c r="AJ151" t="s">
        <v>393</v>
      </c>
      <c r="AK151" t="s">
        <v>75</v>
      </c>
      <c r="AM151" t="s">
        <v>45</v>
      </c>
      <c r="AN151" s="5" t="s">
        <v>67</v>
      </c>
      <c r="AO151" s="10" t="s">
        <v>65</v>
      </c>
      <c r="AR151" t="s">
        <v>66</v>
      </c>
      <c r="AU151">
        <v>40.9572</v>
      </c>
      <c r="AV151">
        <v>-72.866399999999999</v>
      </c>
      <c r="AW151">
        <v>416</v>
      </c>
    </row>
    <row r="152" spans="1:49" x14ac:dyDescent="0.25">
      <c r="A152" s="21">
        <v>43.9</v>
      </c>
      <c r="B152" s="21">
        <v>43.9</v>
      </c>
      <c r="C152" s="20">
        <v>42.8</v>
      </c>
      <c r="D152" s="20">
        <v>45.6</v>
      </c>
      <c r="E152" s="20">
        <v>4</v>
      </c>
      <c r="F152" s="21">
        <v>50</v>
      </c>
      <c r="G152" s="4" t="s">
        <v>905</v>
      </c>
      <c r="H152" s="9" t="s">
        <v>900</v>
      </c>
      <c r="I152" s="19" t="s">
        <v>914</v>
      </c>
      <c r="J152" s="19">
        <v>24214</v>
      </c>
      <c r="K152" s="19" t="s">
        <v>856</v>
      </c>
      <c r="L152" t="s">
        <v>856</v>
      </c>
      <c r="M152" s="15">
        <v>24214</v>
      </c>
      <c r="N152" t="s">
        <v>390</v>
      </c>
      <c r="O152">
        <v>55787</v>
      </c>
      <c r="P152" t="s">
        <v>394</v>
      </c>
      <c r="R152">
        <v>2019</v>
      </c>
      <c r="S152" t="s">
        <v>39</v>
      </c>
      <c r="T152">
        <v>59.91</v>
      </c>
      <c r="U152">
        <v>12</v>
      </c>
      <c r="V152">
        <v>2381.6799999999998</v>
      </c>
      <c r="X152">
        <v>7.0000000000000001E-3</v>
      </c>
      <c r="Y152">
        <v>0.12770000000000001</v>
      </c>
      <c r="Z152">
        <v>0.90100000000000002</v>
      </c>
      <c r="AA152">
        <v>1876.5139999999999</v>
      </c>
      <c r="AB152">
        <v>23127.633999999998</v>
      </c>
      <c r="AC152">
        <v>2</v>
      </c>
      <c r="AE152" t="s">
        <v>125</v>
      </c>
      <c r="AF152" t="s">
        <v>42</v>
      </c>
      <c r="AG152" t="s">
        <v>265</v>
      </c>
      <c r="AH152" t="s">
        <v>265</v>
      </c>
      <c r="AI152" t="s">
        <v>395</v>
      </c>
      <c r="AJ152" t="s">
        <v>396</v>
      </c>
      <c r="AK152" t="s">
        <v>75</v>
      </c>
      <c r="AM152" t="s">
        <v>45</v>
      </c>
      <c r="AN152" s="5" t="s">
        <v>67</v>
      </c>
      <c r="AO152" s="10" t="s">
        <v>65</v>
      </c>
      <c r="AR152" t="s">
        <v>66</v>
      </c>
      <c r="AU152">
        <v>40.9572</v>
      </c>
      <c r="AV152">
        <v>-72.866399999999999</v>
      </c>
      <c r="AW152">
        <v>416</v>
      </c>
    </row>
    <row r="153" spans="1:49" x14ac:dyDescent="0.25">
      <c r="A153" s="21">
        <v>45.6</v>
      </c>
      <c r="B153" s="21">
        <v>45.6</v>
      </c>
      <c r="C153" s="20">
        <v>43</v>
      </c>
      <c r="D153" s="20">
        <v>46.1</v>
      </c>
      <c r="E153" s="20">
        <v>54.7</v>
      </c>
      <c r="F153" s="21">
        <v>50</v>
      </c>
      <c r="G153" s="8" t="s">
        <v>904</v>
      </c>
      <c r="H153" s="9" t="s">
        <v>900</v>
      </c>
      <c r="I153" s="19" t="s">
        <v>914</v>
      </c>
      <c r="J153" s="19">
        <v>24216</v>
      </c>
      <c r="K153" s="19" t="s">
        <v>853</v>
      </c>
      <c r="L153" t="s">
        <v>853</v>
      </c>
      <c r="M153" s="15">
        <v>24216</v>
      </c>
      <c r="N153" t="s">
        <v>545</v>
      </c>
      <c r="O153">
        <v>55786</v>
      </c>
      <c r="P153" t="s">
        <v>391</v>
      </c>
      <c r="R153">
        <v>2019</v>
      </c>
      <c r="S153" t="s">
        <v>39</v>
      </c>
      <c r="T153">
        <v>809.97</v>
      </c>
      <c r="U153">
        <v>12</v>
      </c>
      <c r="V153">
        <v>33333.18</v>
      </c>
      <c r="X153">
        <v>9.9000000000000005E-2</v>
      </c>
      <c r="Y153">
        <v>2.07E-2</v>
      </c>
      <c r="Z153">
        <v>1.9510000000000001</v>
      </c>
      <c r="AA153">
        <v>19551.553</v>
      </c>
      <c r="AB153">
        <v>328953.19099999999</v>
      </c>
      <c r="AC153">
        <v>2</v>
      </c>
      <c r="AE153" t="s">
        <v>125</v>
      </c>
      <c r="AF153" t="s">
        <v>42</v>
      </c>
      <c r="AG153" t="s">
        <v>265</v>
      </c>
      <c r="AH153" t="s">
        <v>265</v>
      </c>
      <c r="AI153" t="s">
        <v>546</v>
      </c>
      <c r="AJ153" t="s">
        <v>547</v>
      </c>
      <c r="AK153" t="s">
        <v>75</v>
      </c>
      <c r="AM153" t="s">
        <v>45</v>
      </c>
      <c r="AN153" s="5" t="s">
        <v>67</v>
      </c>
      <c r="AO153" s="4" t="s">
        <v>64</v>
      </c>
      <c r="AR153" t="s">
        <v>66</v>
      </c>
      <c r="AU153">
        <v>40.786099999999998</v>
      </c>
      <c r="AV153">
        <v>-73.293099999999995</v>
      </c>
      <c r="AW153">
        <v>270</v>
      </c>
    </row>
    <row r="154" spans="1:49" x14ac:dyDescent="0.25">
      <c r="A154" s="21">
        <v>46.2</v>
      </c>
      <c r="B154" s="21">
        <v>46.2</v>
      </c>
      <c r="C154" s="20">
        <v>42.2</v>
      </c>
      <c r="D154" s="20">
        <v>46.6</v>
      </c>
      <c r="E154" s="20">
        <v>53.7</v>
      </c>
      <c r="F154" s="21">
        <v>50</v>
      </c>
      <c r="G154" s="8" t="s">
        <v>904</v>
      </c>
      <c r="H154" s="9" t="s">
        <v>900</v>
      </c>
      <c r="I154" s="19" t="s">
        <v>914</v>
      </c>
      <c r="J154" s="19">
        <v>24217</v>
      </c>
      <c r="K154" s="19" t="s">
        <v>854</v>
      </c>
      <c r="L154" t="s">
        <v>854</v>
      </c>
      <c r="M154" s="15">
        <v>24217</v>
      </c>
      <c r="N154" t="s">
        <v>545</v>
      </c>
      <c r="O154">
        <v>55786</v>
      </c>
      <c r="P154" t="s">
        <v>394</v>
      </c>
      <c r="R154">
        <v>2019</v>
      </c>
      <c r="S154" t="s">
        <v>39</v>
      </c>
      <c r="T154">
        <v>711.83</v>
      </c>
      <c r="U154">
        <v>12</v>
      </c>
      <c r="V154">
        <v>29828.41</v>
      </c>
      <c r="X154">
        <v>9.1999999999999998E-2</v>
      </c>
      <c r="Y154">
        <v>2.2599999999999999E-2</v>
      </c>
      <c r="Z154">
        <v>2.0830000000000002</v>
      </c>
      <c r="AA154">
        <v>18282.302</v>
      </c>
      <c r="AB154">
        <v>307624.49</v>
      </c>
      <c r="AC154">
        <v>2</v>
      </c>
      <c r="AE154" t="s">
        <v>125</v>
      </c>
      <c r="AF154" t="s">
        <v>42</v>
      </c>
      <c r="AG154" t="s">
        <v>265</v>
      </c>
      <c r="AH154" t="s">
        <v>265</v>
      </c>
      <c r="AI154" t="s">
        <v>548</v>
      </c>
      <c r="AJ154" t="s">
        <v>549</v>
      </c>
      <c r="AK154" t="s">
        <v>75</v>
      </c>
      <c r="AM154" t="s">
        <v>45</v>
      </c>
      <c r="AN154" s="5" t="s">
        <v>67</v>
      </c>
      <c r="AO154" s="4" t="s">
        <v>64</v>
      </c>
      <c r="AR154" t="s">
        <v>66</v>
      </c>
      <c r="AU154">
        <v>40.786099999999998</v>
      </c>
      <c r="AV154">
        <v>-73.293099999999995</v>
      </c>
      <c r="AW154">
        <v>270</v>
      </c>
    </row>
    <row r="155" spans="1:49" x14ac:dyDescent="0.25">
      <c r="A155" s="21">
        <v>42.3</v>
      </c>
      <c r="B155" s="21">
        <v>50</v>
      </c>
      <c r="C155" s="20">
        <v>42.6</v>
      </c>
      <c r="D155" s="20">
        <v>46.6</v>
      </c>
      <c r="E155" s="20">
        <v>35.700000000000003</v>
      </c>
      <c r="F155" s="21">
        <v>53</v>
      </c>
      <c r="G155" s="8" t="s">
        <v>904</v>
      </c>
      <c r="H155" s="9" t="s">
        <v>900</v>
      </c>
      <c r="I155" s="19" t="s">
        <v>914</v>
      </c>
      <c r="J155" s="19">
        <v>24219</v>
      </c>
      <c r="K155" s="19" t="s">
        <v>781</v>
      </c>
      <c r="L155" t="s">
        <v>781</v>
      </c>
      <c r="M155" s="15">
        <v>24219</v>
      </c>
      <c r="N155" t="s">
        <v>479</v>
      </c>
      <c r="O155">
        <v>7869</v>
      </c>
      <c r="P155" t="s">
        <v>480</v>
      </c>
      <c r="R155">
        <v>2019</v>
      </c>
      <c r="S155" t="s">
        <v>39</v>
      </c>
      <c r="T155">
        <v>1039.75</v>
      </c>
      <c r="U155">
        <v>12</v>
      </c>
      <c r="V155">
        <v>41861.25</v>
      </c>
      <c r="X155">
        <v>0.13500000000000001</v>
      </c>
      <c r="Y155">
        <v>4.9000000000000002E-2</v>
      </c>
      <c r="Z155">
        <v>3.0350000000000001</v>
      </c>
      <c r="AA155">
        <v>24364.1</v>
      </c>
      <c r="AB155">
        <v>409541.6</v>
      </c>
      <c r="AC155">
        <v>2</v>
      </c>
      <c r="AE155" t="s">
        <v>215</v>
      </c>
      <c r="AF155" t="s">
        <v>42</v>
      </c>
      <c r="AG155" t="s">
        <v>481</v>
      </c>
      <c r="AH155" t="s">
        <v>481</v>
      </c>
      <c r="AI155" t="s">
        <v>482</v>
      </c>
      <c r="AJ155" t="s">
        <v>483</v>
      </c>
      <c r="AK155" t="s">
        <v>75</v>
      </c>
      <c r="AM155" t="s">
        <v>45</v>
      </c>
      <c r="AN155" s="5" t="s">
        <v>67</v>
      </c>
      <c r="AO155" s="4" t="s">
        <v>64</v>
      </c>
      <c r="AP155" t="s">
        <v>65</v>
      </c>
      <c r="AR155" t="s">
        <v>66</v>
      </c>
      <c r="AU155">
        <v>40.827500000000001</v>
      </c>
      <c r="AV155">
        <v>-73.647800000000004</v>
      </c>
      <c r="AW155">
        <v>500</v>
      </c>
    </row>
    <row r="156" spans="1:49" x14ac:dyDescent="0.25">
      <c r="A156" s="21">
        <v>42</v>
      </c>
      <c r="B156" s="21">
        <v>49.6</v>
      </c>
      <c r="C156" s="20">
        <v>42.5</v>
      </c>
      <c r="D156" s="20">
        <v>44.4</v>
      </c>
      <c r="E156" s="20">
        <v>50.7</v>
      </c>
      <c r="F156" s="21">
        <v>53</v>
      </c>
      <c r="G156" s="8" t="s">
        <v>904</v>
      </c>
      <c r="H156" s="9" t="s">
        <v>900</v>
      </c>
      <c r="I156" s="19" t="s">
        <v>914</v>
      </c>
      <c r="J156" s="19">
        <v>24220</v>
      </c>
      <c r="K156" s="19" t="s">
        <v>782</v>
      </c>
      <c r="L156" t="s">
        <v>782</v>
      </c>
      <c r="M156" s="15">
        <v>24220</v>
      </c>
      <c r="N156" t="s">
        <v>479</v>
      </c>
      <c r="O156">
        <v>7869</v>
      </c>
      <c r="P156" t="s">
        <v>404</v>
      </c>
      <c r="R156">
        <v>2019</v>
      </c>
      <c r="S156" t="s">
        <v>39</v>
      </c>
      <c r="T156">
        <v>1088.75</v>
      </c>
      <c r="U156">
        <v>12</v>
      </c>
      <c r="V156">
        <v>43546.75</v>
      </c>
      <c r="X156">
        <v>0.14499999999999999</v>
      </c>
      <c r="Y156">
        <v>5.4300000000000001E-2</v>
      </c>
      <c r="Z156">
        <v>3.1110000000000002</v>
      </c>
      <c r="AA156">
        <v>25542.224999999999</v>
      </c>
      <c r="AB156">
        <v>429373.05</v>
      </c>
      <c r="AC156">
        <v>2</v>
      </c>
      <c r="AE156" t="s">
        <v>215</v>
      </c>
      <c r="AF156" t="s">
        <v>42</v>
      </c>
      <c r="AG156" t="s">
        <v>481</v>
      </c>
      <c r="AH156" t="s">
        <v>481</v>
      </c>
      <c r="AI156" t="s">
        <v>484</v>
      </c>
      <c r="AJ156" t="s">
        <v>485</v>
      </c>
      <c r="AK156" t="s">
        <v>75</v>
      </c>
      <c r="AM156" t="s">
        <v>45</v>
      </c>
      <c r="AN156" s="5" t="s">
        <v>67</v>
      </c>
      <c r="AO156" s="4" t="s">
        <v>64</v>
      </c>
      <c r="AP156" t="s">
        <v>65</v>
      </c>
      <c r="AR156" t="s">
        <v>66</v>
      </c>
      <c r="AU156">
        <v>40.827500000000001</v>
      </c>
      <c r="AV156">
        <v>-73.647800000000004</v>
      </c>
      <c r="AW156">
        <v>517</v>
      </c>
    </row>
    <row r="157" spans="1:49" x14ac:dyDescent="0.25">
      <c r="A157" s="21">
        <v>40.4</v>
      </c>
      <c r="B157" s="21">
        <v>51.4</v>
      </c>
      <c r="C157" s="20">
        <v>0</v>
      </c>
      <c r="D157" s="20">
        <v>0</v>
      </c>
      <c r="E157" s="20">
        <v>0.2</v>
      </c>
      <c r="F157" s="21">
        <v>42.9</v>
      </c>
      <c r="G157" s="8" t="s">
        <v>904</v>
      </c>
      <c r="H157" s="6" t="s">
        <v>903</v>
      </c>
      <c r="I157" s="19" t="s">
        <v>913</v>
      </c>
      <c r="J157" s="19">
        <v>24244</v>
      </c>
      <c r="K157" s="19" t="s">
        <v>887</v>
      </c>
      <c r="L157" t="s">
        <v>737</v>
      </c>
      <c r="M157" s="15">
        <v>24244</v>
      </c>
      <c r="N157" t="s">
        <v>227</v>
      </c>
      <c r="O157">
        <v>2500</v>
      </c>
      <c r="P157" t="s">
        <v>503</v>
      </c>
      <c r="R157">
        <v>2019</v>
      </c>
      <c r="S157" t="s">
        <v>39</v>
      </c>
      <c r="T157" s="2">
        <v>0</v>
      </c>
      <c r="U157">
        <v>12</v>
      </c>
      <c r="V157">
        <v>0</v>
      </c>
      <c r="W157">
        <v>0</v>
      </c>
      <c r="X157">
        <v>0</v>
      </c>
      <c r="Y157">
        <v>0</v>
      </c>
      <c r="Z157">
        <v>0</v>
      </c>
      <c r="AA157">
        <v>0</v>
      </c>
      <c r="AB157">
        <v>0</v>
      </c>
      <c r="AC157">
        <v>2</v>
      </c>
      <c r="AD157" t="s">
        <v>40</v>
      </c>
      <c r="AE157" t="s">
        <v>70</v>
      </c>
      <c r="AF157" t="s">
        <v>42</v>
      </c>
      <c r="AG157" t="s">
        <v>229</v>
      </c>
      <c r="AH157" t="s">
        <v>229</v>
      </c>
      <c r="AI157" t="s">
        <v>504</v>
      </c>
      <c r="AJ157" t="s">
        <v>505</v>
      </c>
      <c r="AM157" t="s">
        <v>45</v>
      </c>
      <c r="AN157" s="5" t="s">
        <v>67</v>
      </c>
      <c r="AO157" s="4" t="s">
        <v>64</v>
      </c>
      <c r="AP157" t="s">
        <v>65</v>
      </c>
      <c r="AU157">
        <v>40.758499999999998</v>
      </c>
      <c r="AV157">
        <v>-73.945099999999996</v>
      </c>
      <c r="AW157">
        <v>670</v>
      </c>
    </row>
    <row r="158" spans="1:49" x14ac:dyDescent="0.25">
      <c r="A158" s="21">
        <v>37.6</v>
      </c>
      <c r="B158" s="21">
        <v>47.8</v>
      </c>
      <c r="C158" s="20">
        <v>0</v>
      </c>
      <c r="D158" s="20">
        <v>0</v>
      </c>
      <c r="E158" s="23">
        <v>0</v>
      </c>
      <c r="F158" s="21">
        <v>42.9</v>
      </c>
      <c r="G158" s="8" t="s">
        <v>904</v>
      </c>
      <c r="H158" s="6" t="s">
        <v>903</v>
      </c>
      <c r="I158" s="19" t="s">
        <v>913</v>
      </c>
      <c r="J158" s="19">
        <v>24245</v>
      </c>
      <c r="K158" s="19" t="s">
        <v>888</v>
      </c>
      <c r="L158" t="s">
        <v>738</v>
      </c>
      <c r="M158" s="15">
        <v>24245</v>
      </c>
      <c r="N158" t="s">
        <v>227</v>
      </c>
      <c r="O158">
        <v>2500</v>
      </c>
      <c r="P158" t="s">
        <v>506</v>
      </c>
      <c r="R158">
        <v>2019</v>
      </c>
      <c r="S158" t="s">
        <v>39</v>
      </c>
      <c r="T158" s="2">
        <v>0</v>
      </c>
      <c r="U158">
        <v>12</v>
      </c>
      <c r="V158">
        <v>0</v>
      </c>
      <c r="W158">
        <v>0</v>
      </c>
      <c r="X158">
        <v>0</v>
      </c>
      <c r="Y158">
        <v>0</v>
      </c>
      <c r="Z158">
        <v>0</v>
      </c>
      <c r="AA158">
        <v>0</v>
      </c>
      <c r="AB158">
        <v>0</v>
      </c>
      <c r="AC158">
        <v>2</v>
      </c>
      <c r="AD158" t="s">
        <v>40</v>
      </c>
      <c r="AE158" t="s">
        <v>70</v>
      </c>
      <c r="AF158" t="s">
        <v>42</v>
      </c>
      <c r="AG158" t="s">
        <v>229</v>
      </c>
      <c r="AH158" t="s">
        <v>229</v>
      </c>
      <c r="AI158" t="s">
        <v>507</v>
      </c>
      <c r="AJ158" t="s">
        <v>508</v>
      </c>
      <c r="AM158" t="s">
        <v>45</v>
      </c>
      <c r="AN158" s="5" t="s">
        <v>67</v>
      </c>
      <c r="AO158" s="4" t="s">
        <v>64</v>
      </c>
      <c r="AP158" t="s">
        <v>65</v>
      </c>
      <c r="AU158">
        <v>40.758499999999998</v>
      </c>
      <c r="AV158">
        <v>-73.945099999999996</v>
      </c>
      <c r="AW158">
        <v>680</v>
      </c>
    </row>
    <row r="159" spans="1:49" x14ac:dyDescent="0.25">
      <c r="A159" s="21">
        <v>39.200000000000003</v>
      </c>
      <c r="B159" s="21">
        <v>49.9</v>
      </c>
      <c r="C159" s="20">
        <v>0</v>
      </c>
      <c r="D159" s="20">
        <v>0</v>
      </c>
      <c r="E159" s="23">
        <v>0</v>
      </c>
      <c r="F159" s="21">
        <v>42.9</v>
      </c>
      <c r="G159" s="8" t="s">
        <v>904</v>
      </c>
      <c r="H159" s="6" t="s">
        <v>903</v>
      </c>
      <c r="I159" s="19" t="s">
        <v>913</v>
      </c>
      <c r="J159" s="19">
        <v>24246</v>
      </c>
      <c r="K159" s="19" t="s">
        <v>889</v>
      </c>
      <c r="L159" t="s">
        <v>739</v>
      </c>
      <c r="M159" s="15">
        <v>24246</v>
      </c>
      <c r="N159" t="s">
        <v>227</v>
      </c>
      <c r="O159">
        <v>2500</v>
      </c>
      <c r="P159" t="s">
        <v>509</v>
      </c>
      <c r="R159">
        <v>2019</v>
      </c>
      <c r="S159" t="s">
        <v>39</v>
      </c>
      <c r="T159" s="2">
        <v>0</v>
      </c>
      <c r="U159">
        <v>12</v>
      </c>
      <c r="V159">
        <v>0</v>
      </c>
      <c r="W159">
        <v>0</v>
      </c>
      <c r="X159">
        <v>0</v>
      </c>
      <c r="Y159">
        <v>0</v>
      </c>
      <c r="Z159">
        <v>0</v>
      </c>
      <c r="AA159">
        <v>0</v>
      </c>
      <c r="AB159">
        <v>0</v>
      </c>
      <c r="AC159">
        <v>2</v>
      </c>
      <c r="AD159" t="s">
        <v>40</v>
      </c>
      <c r="AE159" t="s">
        <v>70</v>
      </c>
      <c r="AF159" t="s">
        <v>42</v>
      </c>
      <c r="AG159" t="s">
        <v>229</v>
      </c>
      <c r="AH159" t="s">
        <v>229</v>
      </c>
      <c r="AI159" t="s">
        <v>510</v>
      </c>
      <c r="AJ159" t="s">
        <v>511</v>
      </c>
      <c r="AM159" t="s">
        <v>45</v>
      </c>
      <c r="AN159" s="5" t="s">
        <v>67</v>
      </c>
      <c r="AO159" s="4" t="s">
        <v>64</v>
      </c>
      <c r="AP159" t="s">
        <v>65</v>
      </c>
      <c r="AU159">
        <v>40.758499999999998</v>
      </c>
      <c r="AV159">
        <v>-73.945099999999996</v>
      </c>
      <c r="AW159">
        <v>524</v>
      </c>
    </row>
    <row r="160" spans="1:49" x14ac:dyDescent="0.25">
      <c r="A160" s="21">
        <v>39.799999999999997</v>
      </c>
      <c r="B160" s="21">
        <v>50.6</v>
      </c>
      <c r="C160" s="20">
        <v>0</v>
      </c>
      <c r="D160" s="20">
        <v>0</v>
      </c>
      <c r="E160" s="23">
        <v>0</v>
      </c>
      <c r="F160" s="21">
        <v>42.9</v>
      </c>
      <c r="G160" s="8" t="s">
        <v>904</v>
      </c>
      <c r="H160" s="6" t="s">
        <v>903</v>
      </c>
      <c r="I160" s="19" t="s">
        <v>913</v>
      </c>
      <c r="J160" s="19">
        <v>24247</v>
      </c>
      <c r="K160" s="19" t="s">
        <v>890</v>
      </c>
      <c r="L160" t="s">
        <v>740</v>
      </c>
      <c r="M160" s="15">
        <v>24247</v>
      </c>
      <c r="N160" t="s">
        <v>227</v>
      </c>
      <c r="O160">
        <v>2500</v>
      </c>
      <c r="P160" t="s">
        <v>512</v>
      </c>
      <c r="R160">
        <v>2019</v>
      </c>
      <c r="S160" t="s">
        <v>39</v>
      </c>
      <c r="T160" s="2">
        <v>0</v>
      </c>
      <c r="U160">
        <v>12</v>
      </c>
      <c r="V160">
        <v>0</v>
      </c>
      <c r="W160">
        <v>0</v>
      </c>
      <c r="X160">
        <v>0</v>
      </c>
      <c r="Y160">
        <v>0</v>
      </c>
      <c r="Z160">
        <v>0</v>
      </c>
      <c r="AA160">
        <v>0</v>
      </c>
      <c r="AB160">
        <v>0</v>
      </c>
      <c r="AC160">
        <v>2</v>
      </c>
      <c r="AD160" t="s">
        <v>40</v>
      </c>
      <c r="AE160" t="s">
        <v>70</v>
      </c>
      <c r="AF160" t="s">
        <v>42</v>
      </c>
      <c r="AG160" t="s">
        <v>229</v>
      </c>
      <c r="AH160" t="s">
        <v>229</v>
      </c>
      <c r="AI160" t="s">
        <v>513</v>
      </c>
      <c r="AJ160" t="s">
        <v>514</v>
      </c>
      <c r="AM160" t="s">
        <v>45</v>
      </c>
      <c r="AN160" s="5" t="s">
        <v>67</v>
      </c>
      <c r="AO160" s="4" t="s">
        <v>64</v>
      </c>
      <c r="AP160" t="s">
        <v>65</v>
      </c>
      <c r="AU160">
        <v>40.758499999999998</v>
      </c>
      <c r="AV160">
        <v>-73.945099999999996</v>
      </c>
      <c r="AW160">
        <v>524</v>
      </c>
    </row>
    <row r="161" spans="1:49" x14ac:dyDescent="0.25">
      <c r="A161" s="21">
        <v>40.5</v>
      </c>
      <c r="B161" s="21">
        <v>51.5</v>
      </c>
      <c r="C161" s="20">
        <v>0</v>
      </c>
      <c r="D161" s="20">
        <v>0</v>
      </c>
      <c r="E161" s="23">
        <v>0</v>
      </c>
      <c r="F161" s="21">
        <v>42.9</v>
      </c>
      <c r="G161" s="8" t="s">
        <v>904</v>
      </c>
      <c r="H161" s="6" t="s">
        <v>903</v>
      </c>
      <c r="I161" s="19" t="s">
        <v>913</v>
      </c>
      <c r="J161" s="19">
        <v>24248</v>
      </c>
      <c r="K161" s="19" t="s">
        <v>891</v>
      </c>
      <c r="L161" t="s">
        <v>741</v>
      </c>
      <c r="M161" s="15">
        <v>24248</v>
      </c>
      <c r="N161" t="s">
        <v>227</v>
      </c>
      <c r="O161">
        <v>2500</v>
      </c>
      <c r="P161" t="s">
        <v>515</v>
      </c>
      <c r="R161">
        <v>2019</v>
      </c>
      <c r="S161" t="s">
        <v>39</v>
      </c>
      <c r="T161" s="2">
        <v>0</v>
      </c>
      <c r="U161">
        <v>12</v>
      </c>
      <c r="V161">
        <v>0</v>
      </c>
      <c r="W161">
        <v>0</v>
      </c>
      <c r="X161">
        <v>0</v>
      </c>
      <c r="Y161">
        <v>0</v>
      </c>
      <c r="Z161">
        <v>0</v>
      </c>
      <c r="AA161">
        <v>0</v>
      </c>
      <c r="AB161">
        <v>0</v>
      </c>
      <c r="AC161">
        <v>2</v>
      </c>
      <c r="AD161" t="s">
        <v>40</v>
      </c>
      <c r="AE161" t="s">
        <v>70</v>
      </c>
      <c r="AF161" t="s">
        <v>42</v>
      </c>
      <c r="AG161" t="s">
        <v>229</v>
      </c>
      <c r="AH161" t="s">
        <v>229</v>
      </c>
      <c r="AI161" t="s">
        <v>516</v>
      </c>
      <c r="AJ161" t="s">
        <v>517</v>
      </c>
      <c r="AM161" t="s">
        <v>45</v>
      </c>
      <c r="AN161" s="5" t="s">
        <v>67</v>
      </c>
      <c r="AO161" s="4" t="s">
        <v>64</v>
      </c>
      <c r="AP161" t="s">
        <v>65</v>
      </c>
      <c r="AU161">
        <v>40.758499999999998</v>
      </c>
      <c r="AV161">
        <v>-73.945099999999996</v>
      </c>
      <c r="AW161">
        <v>524</v>
      </c>
    </row>
    <row r="162" spans="1:49" x14ac:dyDescent="0.25">
      <c r="A162" s="21">
        <v>38.1</v>
      </c>
      <c r="B162" s="21">
        <v>48.5</v>
      </c>
      <c r="C162" s="20">
        <v>0</v>
      </c>
      <c r="D162" s="20">
        <v>0</v>
      </c>
      <c r="E162" s="23">
        <v>0</v>
      </c>
      <c r="F162" s="21">
        <v>42.9</v>
      </c>
      <c r="G162" s="8" t="s">
        <v>904</v>
      </c>
      <c r="H162" s="6" t="s">
        <v>903</v>
      </c>
      <c r="I162" s="19" t="s">
        <v>913</v>
      </c>
      <c r="J162" s="19">
        <v>24249</v>
      </c>
      <c r="K162" s="19" t="s">
        <v>892</v>
      </c>
      <c r="L162" t="s">
        <v>742</v>
      </c>
      <c r="M162" s="15">
        <v>24249</v>
      </c>
      <c r="N162" t="s">
        <v>227</v>
      </c>
      <c r="O162">
        <v>2500</v>
      </c>
      <c r="P162" t="s">
        <v>518</v>
      </c>
      <c r="R162">
        <v>2019</v>
      </c>
      <c r="S162" t="s">
        <v>39</v>
      </c>
      <c r="T162" s="2">
        <v>0</v>
      </c>
      <c r="U162">
        <v>12</v>
      </c>
      <c r="V162">
        <v>0</v>
      </c>
      <c r="W162">
        <v>0</v>
      </c>
      <c r="X162">
        <v>0</v>
      </c>
      <c r="Y162">
        <v>0</v>
      </c>
      <c r="Z162">
        <v>0</v>
      </c>
      <c r="AA162">
        <v>0</v>
      </c>
      <c r="AB162">
        <v>0</v>
      </c>
      <c r="AC162">
        <v>2</v>
      </c>
      <c r="AD162" t="s">
        <v>40</v>
      </c>
      <c r="AE162" t="s">
        <v>70</v>
      </c>
      <c r="AF162" t="s">
        <v>42</v>
      </c>
      <c r="AG162" t="s">
        <v>229</v>
      </c>
      <c r="AH162" t="s">
        <v>229</v>
      </c>
      <c r="AI162" t="s">
        <v>519</v>
      </c>
      <c r="AJ162" t="s">
        <v>520</v>
      </c>
      <c r="AM162" t="s">
        <v>45</v>
      </c>
      <c r="AN162" s="5" t="s">
        <v>67</v>
      </c>
      <c r="AO162" s="4" t="s">
        <v>64</v>
      </c>
      <c r="AP162" t="s">
        <v>65</v>
      </c>
      <c r="AU162">
        <v>40.758499999999998</v>
      </c>
      <c r="AV162">
        <v>-73.945099999999996</v>
      </c>
      <c r="AW162">
        <v>524</v>
      </c>
    </row>
    <row r="163" spans="1:49" x14ac:dyDescent="0.25">
      <c r="A163" s="21"/>
      <c r="B163" s="21"/>
      <c r="E163" s="23"/>
      <c r="F163" s="21"/>
      <c r="G163" s="24" t="s">
        <v>904</v>
      </c>
      <c r="H163" s="35" t="s">
        <v>903</v>
      </c>
      <c r="I163" s="36" t="s">
        <v>913</v>
      </c>
      <c r="J163" s="36">
        <v>24249</v>
      </c>
      <c r="K163" s="36" t="s">
        <v>926</v>
      </c>
      <c r="L163" s="2" t="s">
        <v>743</v>
      </c>
      <c r="M163" s="2">
        <v>24250</v>
      </c>
      <c r="N163" s="2" t="s">
        <v>227</v>
      </c>
      <c r="O163" s="2">
        <v>2500</v>
      </c>
      <c r="P163" s="2" t="s">
        <v>521</v>
      </c>
      <c r="R163">
        <v>2019</v>
      </c>
      <c r="S163" t="s">
        <v>39</v>
      </c>
      <c r="T163" s="2">
        <v>0</v>
      </c>
      <c r="U163">
        <v>12</v>
      </c>
      <c r="V163">
        <v>0</v>
      </c>
      <c r="W163">
        <v>0</v>
      </c>
      <c r="X163">
        <v>0</v>
      </c>
      <c r="Y163">
        <v>0</v>
      </c>
      <c r="Z163">
        <v>0</v>
      </c>
      <c r="AA163">
        <v>0</v>
      </c>
      <c r="AB163">
        <v>0</v>
      </c>
      <c r="AC163">
        <v>2</v>
      </c>
      <c r="AD163" t="s">
        <v>40</v>
      </c>
      <c r="AE163" t="s">
        <v>70</v>
      </c>
      <c r="AF163" t="s">
        <v>42</v>
      </c>
      <c r="AG163" t="s">
        <v>229</v>
      </c>
      <c r="AH163" t="s">
        <v>229</v>
      </c>
      <c r="AI163" t="s">
        <v>522</v>
      </c>
      <c r="AJ163" t="s">
        <v>523</v>
      </c>
      <c r="AM163" t="s">
        <v>45</v>
      </c>
      <c r="AN163" s="5" t="s">
        <v>67</v>
      </c>
      <c r="AO163" s="4" t="s">
        <v>64</v>
      </c>
      <c r="AP163" t="s">
        <v>65</v>
      </c>
      <c r="AU163">
        <v>40.758499999999998</v>
      </c>
      <c r="AV163">
        <v>-73.945099999999996</v>
      </c>
      <c r="AW163">
        <v>524</v>
      </c>
    </row>
    <row r="164" spans="1:49" x14ac:dyDescent="0.25">
      <c r="A164" s="21">
        <v>35.799999999999997</v>
      </c>
      <c r="B164" s="21">
        <v>45.5</v>
      </c>
      <c r="C164" s="20">
        <v>0</v>
      </c>
      <c r="D164" s="20">
        <v>0</v>
      </c>
      <c r="E164" s="23">
        <v>0</v>
      </c>
      <c r="F164" s="21">
        <v>42.9</v>
      </c>
      <c r="G164" s="8" t="s">
        <v>904</v>
      </c>
      <c r="H164" s="6" t="s">
        <v>903</v>
      </c>
      <c r="I164" s="19" t="s">
        <v>913</v>
      </c>
      <c r="J164" s="19">
        <v>24251</v>
      </c>
      <c r="K164" s="19" t="s">
        <v>893</v>
      </c>
      <c r="L164" t="s">
        <v>744</v>
      </c>
      <c r="M164" s="15">
        <v>24251</v>
      </c>
      <c r="N164" t="s">
        <v>227</v>
      </c>
      <c r="O164">
        <v>2500</v>
      </c>
      <c r="P164" t="s">
        <v>524</v>
      </c>
      <c r="R164">
        <v>2019</v>
      </c>
      <c r="S164" t="s">
        <v>39</v>
      </c>
      <c r="T164" s="2">
        <v>0</v>
      </c>
      <c r="U164">
        <v>12</v>
      </c>
      <c r="V164">
        <v>0</v>
      </c>
      <c r="W164">
        <v>0</v>
      </c>
      <c r="X164">
        <v>0</v>
      </c>
      <c r="Y164">
        <v>0</v>
      </c>
      <c r="Z164">
        <v>0</v>
      </c>
      <c r="AA164">
        <v>0</v>
      </c>
      <c r="AB164">
        <v>0</v>
      </c>
      <c r="AC164">
        <v>2</v>
      </c>
      <c r="AD164" t="s">
        <v>40</v>
      </c>
      <c r="AE164" t="s">
        <v>70</v>
      </c>
      <c r="AF164" t="s">
        <v>42</v>
      </c>
      <c r="AG164" t="s">
        <v>229</v>
      </c>
      <c r="AH164" t="s">
        <v>229</v>
      </c>
      <c r="AI164" t="s">
        <v>504</v>
      </c>
      <c r="AJ164" t="s">
        <v>505</v>
      </c>
      <c r="AM164" t="s">
        <v>45</v>
      </c>
      <c r="AN164" s="5" t="s">
        <v>67</v>
      </c>
      <c r="AO164" s="4" t="s">
        <v>64</v>
      </c>
      <c r="AP164" t="s">
        <v>65</v>
      </c>
      <c r="AU164">
        <v>40.758499999999998</v>
      </c>
      <c r="AV164">
        <v>-73.945099999999996</v>
      </c>
      <c r="AW164">
        <v>524</v>
      </c>
    </row>
    <row r="165" spans="1:49" x14ac:dyDescent="0.25">
      <c r="A165" s="21">
        <v>160.5</v>
      </c>
      <c r="B165" s="21">
        <v>199</v>
      </c>
      <c r="C165" s="20">
        <v>154.69999999999999</v>
      </c>
      <c r="D165" s="20">
        <v>200.3</v>
      </c>
      <c r="E165" s="20">
        <v>1141.4000000000001</v>
      </c>
      <c r="F165" s="21">
        <v>185</v>
      </c>
      <c r="G165" s="8" t="s">
        <v>904</v>
      </c>
      <c r="H165" s="3" t="s">
        <v>902</v>
      </c>
      <c r="I165" s="19" t="s">
        <v>913</v>
      </c>
      <c r="J165" s="19">
        <v>323558</v>
      </c>
      <c r="K165" s="19" t="s">
        <v>731</v>
      </c>
      <c r="L165" t="s">
        <v>731</v>
      </c>
      <c r="M165" s="15">
        <v>323558</v>
      </c>
      <c r="N165" t="s">
        <v>290</v>
      </c>
      <c r="O165">
        <v>2493</v>
      </c>
      <c r="P165">
        <v>1</v>
      </c>
      <c r="R165">
        <v>2019</v>
      </c>
      <c r="S165" t="s">
        <v>39</v>
      </c>
      <c r="T165">
        <v>7902.5</v>
      </c>
      <c r="U165">
        <v>12</v>
      </c>
      <c r="V165">
        <v>1293232</v>
      </c>
      <c r="X165">
        <v>4.3499999999999996</v>
      </c>
      <c r="Y165">
        <v>7.7999999999999996E-3</v>
      </c>
      <c r="Z165">
        <v>51.002000000000002</v>
      </c>
      <c r="AA165">
        <v>802360.95</v>
      </c>
      <c r="AB165" s="1">
        <v>13500000</v>
      </c>
      <c r="AC165">
        <v>2</v>
      </c>
      <c r="AE165" t="s">
        <v>291</v>
      </c>
      <c r="AF165" t="s">
        <v>102</v>
      </c>
      <c r="AG165" t="s">
        <v>292</v>
      </c>
      <c r="AH165" t="s">
        <v>292</v>
      </c>
      <c r="AI165" t="s">
        <v>293</v>
      </c>
      <c r="AJ165" t="s">
        <v>294</v>
      </c>
      <c r="AK165" t="s">
        <v>75</v>
      </c>
      <c r="AM165" t="s">
        <v>45</v>
      </c>
      <c r="AN165" s="9" t="s">
        <v>63</v>
      </c>
      <c r="AO165" s="4" t="s">
        <v>64</v>
      </c>
      <c r="AR165" t="s">
        <v>295</v>
      </c>
      <c r="AU165">
        <v>40.728099999999998</v>
      </c>
      <c r="AV165">
        <v>-73.974199999999996</v>
      </c>
      <c r="AW165">
        <v>1259</v>
      </c>
    </row>
    <row r="166" spans="1:49" x14ac:dyDescent="0.25">
      <c r="A166" s="21">
        <v>162.4</v>
      </c>
      <c r="B166" s="21">
        <v>201.4</v>
      </c>
      <c r="C166" s="20">
        <v>153.1</v>
      </c>
      <c r="D166" s="20">
        <v>197.3</v>
      </c>
      <c r="E166" s="20">
        <v>1092.8</v>
      </c>
      <c r="F166" s="21">
        <v>185</v>
      </c>
      <c r="G166" s="8" t="s">
        <v>904</v>
      </c>
      <c r="H166" s="3" t="s">
        <v>902</v>
      </c>
      <c r="I166" s="19" t="s">
        <v>913</v>
      </c>
      <c r="J166" s="19">
        <v>323559</v>
      </c>
      <c r="K166" s="19" t="s">
        <v>732</v>
      </c>
      <c r="L166" t="s">
        <v>732</v>
      </c>
      <c r="M166" s="15">
        <v>323559</v>
      </c>
      <c r="N166" t="s">
        <v>290</v>
      </c>
      <c r="O166">
        <v>2493</v>
      </c>
      <c r="P166">
        <v>2</v>
      </c>
      <c r="R166">
        <v>2019</v>
      </c>
      <c r="S166" t="s">
        <v>39</v>
      </c>
      <c r="T166">
        <v>6633.5</v>
      </c>
      <c r="U166">
        <v>12</v>
      </c>
      <c r="V166">
        <v>1054034.25</v>
      </c>
      <c r="X166">
        <v>3.7930000000000001</v>
      </c>
      <c r="Y166">
        <v>9.5999999999999992E-3</v>
      </c>
      <c r="Z166">
        <v>44.439</v>
      </c>
      <c r="AA166">
        <v>656021.1</v>
      </c>
      <c r="AB166" s="1">
        <v>11000000</v>
      </c>
      <c r="AC166">
        <v>2</v>
      </c>
      <c r="AE166" t="s">
        <v>291</v>
      </c>
      <c r="AF166" t="s">
        <v>102</v>
      </c>
      <c r="AG166" t="s">
        <v>292</v>
      </c>
      <c r="AH166" t="s">
        <v>292</v>
      </c>
      <c r="AI166" t="s">
        <v>296</v>
      </c>
      <c r="AJ166" t="s">
        <v>297</v>
      </c>
      <c r="AK166" t="s">
        <v>75</v>
      </c>
      <c r="AM166" t="s">
        <v>45</v>
      </c>
      <c r="AN166" s="9" t="s">
        <v>63</v>
      </c>
      <c r="AO166" s="4" t="s">
        <v>64</v>
      </c>
      <c r="AR166" t="s">
        <v>295</v>
      </c>
      <c r="AU166">
        <v>40.728099999999998</v>
      </c>
      <c r="AV166">
        <v>-73.974199999999996</v>
      </c>
      <c r="AW166">
        <v>1250</v>
      </c>
    </row>
    <row r="167" spans="1:49" x14ac:dyDescent="0.25">
      <c r="A167" s="21">
        <v>78</v>
      </c>
      <c r="B167" s="21">
        <v>78</v>
      </c>
      <c r="C167" s="20">
        <v>75.5</v>
      </c>
      <c r="D167" s="20">
        <v>77.900000000000006</v>
      </c>
      <c r="E167" s="20">
        <v>162.19999999999999</v>
      </c>
      <c r="F167" s="21">
        <v>82</v>
      </c>
      <c r="G167" s="8" t="s">
        <v>904</v>
      </c>
      <c r="H167" s="3" t="s">
        <v>902</v>
      </c>
      <c r="I167" s="19" t="s">
        <v>914</v>
      </c>
      <c r="J167" s="19">
        <v>323563</v>
      </c>
      <c r="K167" s="19" t="s">
        <v>859</v>
      </c>
      <c r="L167" t="s">
        <v>859</v>
      </c>
      <c r="M167" s="15">
        <v>323563</v>
      </c>
      <c r="N167" t="s">
        <v>264</v>
      </c>
      <c r="O167">
        <v>56188</v>
      </c>
      <c r="P167">
        <v>1</v>
      </c>
      <c r="R167">
        <v>2019</v>
      </c>
      <c r="S167" t="s">
        <v>39</v>
      </c>
      <c r="T167">
        <v>1315.86</v>
      </c>
      <c r="U167">
        <v>12</v>
      </c>
      <c r="V167">
        <v>72993.86</v>
      </c>
      <c r="X167">
        <v>0.36499999999999999</v>
      </c>
      <c r="Y167">
        <v>1.7600000000000001E-2</v>
      </c>
      <c r="Z167">
        <v>2.6019999999999999</v>
      </c>
      <c r="AA167">
        <v>35437.587</v>
      </c>
      <c r="AB167">
        <v>597748.36600000004</v>
      </c>
      <c r="AC167">
        <v>2</v>
      </c>
      <c r="AE167" t="s">
        <v>125</v>
      </c>
      <c r="AF167" t="s">
        <v>42</v>
      </c>
      <c r="AG167" t="s">
        <v>265</v>
      </c>
      <c r="AH167" t="s">
        <v>265</v>
      </c>
      <c r="AI167" t="s">
        <v>266</v>
      </c>
      <c r="AJ167" t="s">
        <v>267</v>
      </c>
      <c r="AK167" t="s">
        <v>75</v>
      </c>
      <c r="AM167" t="s">
        <v>45</v>
      </c>
      <c r="AN167" s="9" t="s">
        <v>63</v>
      </c>
      <c r="AO167" s="4" t="s">
        <v>64</v>
      </c>
      <c r="AP167" t="s">
        <v>268</v>
      </c>
      <c r="AR167" t="s">
        <v>66</v>
      </c>
      <c r="AU167">
        <v>40.735799999999998</v>
      </c>
      <c r="AV167">
        <v>-73.388099999999994</v>
      </c>
      <c r="AW167">
        <v>718</v>
      </c>
    </row>
    <row r="168" spans="1:49" x14ac:dyDescent="0.25">
      <c r="A168" s="21">
        <v>79.900000000000006</v>
      </c>
      <c r="B168" s="21">
        <v>91.4</v>
      </c>
      <c r="C168" s="20">
        <v>76.5</v>
      </c>
      <c r="D168" s="20">
        <v>77.900000000000006</v>
      </c>
      <c r="E168" s="20">
        <v>121.8</v>
      </c>
      <c r="F168" s="21">
        <v>96</v>
      </c>
      <c r="G168" s="8" t="s">
        <v>904</v>
      </c>
      <c r="H168" s="3" t="s">
        <v>902</v>
      </c>
      <c r="I168" s="19" t="s">
        <v>914</v>
      </c>
      <c r="J168" s="19">
        <v>323564</v>
      </c>
      <c r="K168" s="19" t="s">
        <v>813</v>
      </c>
      <c r="L168" t="s">
        <v>813</v>
      </c>
      <c r="M168" s="15">
        <v>323564</v>
      </c>
      <c r="N168" t="s">
        <v>279</v>
      </c>
      <c r="O168">
        <v>50292</v>
      </c>
      <c r="P168" t="s">
        <v>286</v>
      </c>
      <c r="R168">
        <v>2019</v>
      </c>
      <c r="S168" t="s">
        <v>39</v>
      </c>
      <c r="T168">
        <v>1900.23</v>
      </c>
      <c r="U168">
        <v>12</v>
      </c>
      <c r="V168">
        <v>117701.37</v>
      </c>
      <c r="X168">
        <v>0.29599999999999999</v>
      </c>
      <c r="Y168">
        <v>6.8999999999999999E-3</v>
      </c>
      <c r="Z168">
        <v>3.2040000000000002</v>
      </c>
      <c r="AA168">
        <v>58543.758999999998</v>
      </c>
      <c r="AB168">
        <v>985092.67</v>
      </c>
      <c r="AC168">
        <v>2</v>
      </c>
      <c r="AE168" t="s">
        <v>215</v>
      </c>
      <c r="AF168" t="s">
        <v>42</v>
      </c>
      <c r="AG168" t="s">
        <v>287</v>
      </c>
      <c r="AH168" t="s">
        <v>281</v>
      </c>
      <c r="AI168" t="s">
        <v>288</v>
      </c>
      <c r="AJ168" t="s">
        <v>289</v>
      </c>
      <c r="AK168" t="s">
        <v>75</v>
      </c>
      <c r="AM168" t="s">
        <v>45</v>
      </c>
      <c r="AN168" s="9" t="s">
        <v>63</v>
      </c>
      <c r="AO168" s="4" t="s">
        <v>64</v>
      </c>
      <c r="AR168" t="s">
        <v>66</v>
      </c>
      <c r="AU168">
        <v>40.746899999999997</v>
      </c>
      <c r="AV168">
        <v>-73.499399999999994</v>
      </c>
      <c r="AW168">
        <v>1215</v>
      </c>
    </row>
    <row r="169" spans="1:49" x14ac:dyDescent="0.25">
      <c r="A169" s="21">
        <v>246.2</v>
      </c>
      <c r="B169" s="21">
        <v>270.2</v>
      </c>
      <c r="C169" s="20">
        <v>235.4</v>
      </c>
      <c r="D169" s="20">
        <v>260</v>
      </c>
      <c r="E169" s="22">
        <f>2140.4/2</f>
        <v>1070.2</v>
      </c>
      <c r="F169" s="21">
        <v>288</v>
      </c>
      <c r="G169" s="8" t="s">
        <v>904</v>
      </c>
      <c r="H169" s="3" t="s">
        <v>902</v>
      </c>
      <c r="I169" s="19" t="s">
        <v>913</v>
      </c>
      <c r="J169" s="19">
        <v>323568</v>
      </c>
      <c r="K169" s="19" t="s">
        <v>860</v>
      </c>
      <c r="L169" t="s">
        <v>860</v>
      </c>
      <c r="M169" s="15">
        <v>323568</v>
      </c>
      <c r="N169" t="s">
        <v>219</v>
      </c>
      <c r="O169">
        <v>56196</v>
      </c>
      <c r="P169" t="s">
        <v>220</v>
      </c>
      <c r="R169">
        <v>2019</v>
      </c>
      <c r="S169" t="s">
        <v>39</v>
      </c>
      <c r="T169">
        <v>6989.14</v>
      </c>
      <c r="U169">
        <v>12</v>
      </c>
      <c r="V169">
        <v>1245011.55</v>
      </c>
      <c r="X169">
        <v>2.7759999999999998</v>
      </c>
      <c r="Y169">
        <v>1.11E-2</v>
      </c>
      <c r="Z169">
        <v>36.624000000000002</v>
      </c>
      <c r="AA169">
        <v>540325.16299999994</v>
      </c>
      <c r="AB169">
        <v>9042359.0500000007</v>
      </c>
      <c r="AC169">
        <v>2</v>
      </c>
      <c r="AE169" t="s">
        <v>70</v>
      </c>
      <c r="AF169" t="s">
        <v>42</v>
      </c>
      <c r="AG169" t="s">
        <v>221</v>
      </c>
      <c r="AH169" t="s">
        <v>221</v>
      </c>
      <c r="AI169" t="s">
        <v>222</v>
      </c>
      <c r="AJ169" t="s">
        <v>223</v>
      </c>
      <c r="AK169" t="s">
        <v>75</v>
      </c>
      <c r="AM169" t="s">
        <v>45</v>
      </c>
      <c r="AN169" s="9" t="s">
        <v>63</v>
      </c>
      <c r="AO169" s="4" t="s">
        <v>64</v>
      </c>
      <c r="AP169" t="s">
        <v>65</v>
      </c>
      <c r="AR169" t="s">
        <v>76</v>
      </c>
      <c r="AU169">
        <v>40.7881</v>
      </c>
      <c r="AV169">
        <v>-73.905600000000007</v>
      </c>
      <c r="AW169">
        <v>2450</v>
      </c>
    </row>
    <row r="170" spans="1:49" x14ac:dyDescent="0.25">
      <c r="A170" s="21">
        <v>246.2</v>
      </c>
      <c r="B170" s="21">
        <v>270.2</v>
      </c>
      <c r="C170" s="20">
        <v>235.4</v>
      </c>
      <c r="D170" s="20">
        <v>260</v>
      </c>
      <c r="E170" s="22">
        <f>2140.4/2</f>
        <v>1070.2</v>
      </c>
      <c r="F170" s="21">
        <v>288</v>
      </c>
      <c r="G170" s="8" t="s">
        <v>904</v>
      </c>
      <c r="H170" s="3" t="s">
        <v>902</v>
      </c>
      <c r="I170" s="19" t="s">
        <v>913</v>
      </c>
      <c r="J170" s="19">
        <v>323569</v>
      </c>
      <c r="K170" s="19" t="s">
        <v>861</v>
      </c>
      <c r="L170" t="s">
        <v>861</v>
      </c>
      <c r="M170" s="15">
        <v>323569</v>
      </c>
      <c r="N170" t="s">
        <v>219</v>
      </c>
      <c r="O170">
        <v>56196</v>
      </c>
      <c r="P170" t="s">
        <v>224</v>
      </c>
      <c r="R170">
        <v>2019</v>
      </c>
      <c r="S170" t="s">
        <v>39</v>
      </c>
      <c r="T170">
        <v>6999.55</v>
      </c>
      <c r="U170">
        <v>12</v>
      </c>
      <c r="V170">
        <v>1270138.22</v>
      </c>
      <c r="X170">
        <v>2.8420000000000001</v>
      </c>
      <c r="Y170">
        <v>1.4200000000000001E-2</v>
      </c>
      <c r="Z170">
        <v>47.226999999999997</v>
      </c>
      <c r="AA170">
        <v>548228.41799999995</v>
      </c>
      <c r="AB170">
        <v>9147395.9489999991</v>
      </c>
      <c r="AC170">
        <v>2</v>
      </c>
      <c r="AE170" t="s">
        <v>70</v>
      </c>
      <c r="AF170" t="s">
        <v>42</v>
      </c>
      <c r="AG170" t="s">
        <v>221</v>
      </c>
      <c r="AH170" t="s">
        <v>221</v>
      </c>
      <c r="AI170" t="s">
        <v>225</v>
      </c>
      <c r="AJ170" t="s">
        <v>226</v>
      </c>
      <c r="AK170" t="s">
        <v>75</v>
      </c>
      <c r="AM170" t="s">
        <v>45</v>
      </c>
      <c r="AN170" s="9" t="s">
        <v>63</v>
      </c>
      <c r="AO170" s="4" t="s">
        <v>64</v>
      </c>
      <c r="AP170" t="s">
        <v>65</v>
      </c>
      <c r="AR170" t="s">
        <v>76</v>
      </c>
      <c r="AU170">
        <v>40.7881</v>
      </c>
      <c r="AV170">
        <v>-73.905600000000007</v>
      </c>
      <c r="AW170">
        <v>2450</v>
      </c>
    </row>
    <row r="171" spans="1:49" x14ac:dyDescent="0.25">
      <c r="A171" s="26">
        <v>835</v>
      </c>
      <c r="B171" s="26">
        <v>924.8</v>
      </c>
      <c r="C171" s="27">
        <v>814.6</v>
      </c>
      <c r="D171" s="27">
        <v>908.5</v>
      </c>
      <c r="E171" s="27">
        <v>5142.1000000000004</v>
      </c>
      <c r="F171" s="26">
        <v>893.1</v>
      </c>
      <c r="G171" s="28" t="s">
        <v>904</v>
      </c>
      <c r="H171" s="29" t="s">
        <v>902</v>
      </c>
      <c r="I171" s="30" t="s">
        <v>917</v>
      </c>
      <c r="J171" s="30">
        <v>323570</v>
      </c>
      <c r="K171" s="30" t="s">
        <v>767</v>
      </c>
      <c r="L171" s="14" t="s">
        <v>767</v>
      </c>
      <c r="M171" s="14">
        <v>323570</v>
      </c>
      <c r="N171" s="14" t="s">
        <v>107</v>
      </c>
      <c r="O171" s="14">
        <v>2539</v>
      </c>
      <c r="P171" s="14">
        <v>10001</v>
      </c>
      <c r="R171">
        <v>2019</v>
      </c>
      <c r="S171" t="s">
        <v>39</v>
      </c>
      <c r="T171">
        <v>5755.07</v>
      </c>
      <c r="U171">
        <v>12</v>
      </c>
      <c r="V171">
        <v>882464.97</v>
      </c>
      <c r="X171">
        <v>2.7370000000000001</v>
      </c>
      <c r="Y171">
        <v>2.3099999999999999E-2</v>
      </c>
      <c r="Z171">
        <v>39.246000000000002</v>
      </c>
      <c r="AA171">
        <v>542248.30299999996</v>
      </c>
      <c r="AB171">
        <v>9124371.6349999998</v>
      </c>
      <c r="AC171">
        <v>2</v>
      </c>
      <c r="AD171" t="s">
        <v>40</v>
      </c>
      <c r="AE171" t="s">
        <v>108</v>
      </c>
      <c r="AF171" t="s">
        <v>42</v>
      </c>
      <c r="AG171" t="s">
        <v>109</v>
      </c>
      <c r="AH171" t="s">
        <v>109</v>
      </c>
      <c r="AI171" t="s">
        <v>110</v>
      </c>
      <c r="AJ171" t="s">
        <v>111</v>
      </c>
      <c r="AK171" t="s">
        <v>75</v>
      </c>
      <c r="AM171" t="s">
        <v>45</v>
      </c>
      <c r="AN171" s="9" t="s">
        <v>63</v>
      </c>
      <c r="AO171" s="4" t="s">
        <v>64</v>
      </c>
      <c r="AP171" t="s">
        <v>65</v>
      </c>
      <c r="AR171" t="s">
        <v>76</v>
      </c>
      <c r="AU171">
        <v>42.590499999999999</v>
      </c>
      <c r="AV171">
        <v>-73.763599999999997</v>
      </c>
      <c r="AW171">
        <v>2133</v>
      </c>
    </row>
    <row r="172" spans="1:49" x14ac:dyDescent="0.25">
      <c r="A172" s="26">
        <v>835</v>
      </c>
      <c r="B172" s="26">
        <v>924.8</v>
      </c>
      <c r="C172" s="27">
        <v>814.6</v>
      </c>
      <c r="D172" s="27">
        <v>908.5</v>
      </c>
      <c r="E172" s="27">
        <v>5142.1000000000004</v>
      </c>
      <c r="F172" s="26">
        <v>893.1</v>
      </c>
      <c r="G172" s="28" t="s">
        <v>904</v>
      </c>
      <c r="H172" s="29" t="s">
        <v>902</v>
      </c>
      <c r="I172" s="30" t="s">
        <v>917</v>
      </c>
      <c r="J172" s="30">
        <v>323570</v>
      </c>
      <c r="K172" s="30" t="s">
        <v>767</v>
      </c>
      <c r="L172" s="14" t="s">
        <v>767</v>
      </c>
      <c r="M172" s="14">
        <v>323570</v>
      </c>
      <c r="N172" s="14" t="s">
        <v>107</v>
      </c>
      <c r="O172" s="14">
        <v>2539</v>
      </c>
      <c r="P172" s="14">
        <v>10002</v>
      </c>
      <c r="R172">
        <v>2019</v>
      </c>
      <c r="S172" t="s">
        <v>39</v>
      </c>
      <c r="T172">
        <v>5455.54</v>
      </c>
      <c r="U172">
        <v>12</v>
      </c>
      <c r="V172">
        <v>781227.31</v>
      </c>
      <c r="X172">
        <v>2.5979999999999999</v>
      </c>
      <c r="Y172">
        <v>2.23E-2</v>
      </c>
      <c r="Z172">
        <v>35.819000000000003</v>
      </c>
      <c r="AA172">
        <v>514574.95799999998</v>
      </c>
      <c r="AB172">
        <v>8658709.0140000004</v>
      </c>
      <c r="AC172">
        <v>2</v>
      </c>
      <c r="AD172" t="s">
        <v>40</v>
      </c>
      <c r="AE172" t="s">
        <v>108</v>
      </c>
      <c r="AF172" t="s">
        <v>42</v>
      </c>
      <c r="AG172" t="s">
        <v>109</v>
      </c>
      <c r="AH172" t="s">
        <v>109</v>
      </c>
      <c r="AI172" t="s">
        <v>112</v>
      </c>
      <c r="AJ172" t="s">
        <v>113</v>
      </c>
      <c r="AK172" t="s">
        <v>75</v>
      </c>
      <c r="AM172" t="s">
        <v>45</v>
      </c>
      <c r="AN172" s="9" t="s">
        <v>63</v>
      </c>
      <c r="AO172" s="4" t="s">
        <v>64</v>
      </c>
      <c r="AP172" t="s">
        <v>65</v>
      </c>
      <c r="AR172" t="s">
        <v>76</v>
      </c>
      <c r="AU172">
        <v>42.590499999999999</v>
      </c>
      <c r="AV172">
        <v>-73.763599999999997</v>
      </c>
      <c r="AW172">
        <v>2133</v>
      </c>
    </row>
    <row r="173" spans="1:49" x14ac:dyDescent="0.25">
      <c r="A173" s="26">
        <v>835</v>
      </c>
      <c r="B173" s="26">
        <v>924.8</v>
      </c>
      <c r="C173" s="27">
        <v>814.6</v>
      </c>
      <c r="D173" s="27">
        <v>908.5</v>
      </c>
      <c r="E173" s="27">
        <v>5142.1000000000004</v>
      </c>
      <c r="F173" s="26">
        <v>893.1</v>
      </c>
      <c r="G173" s="28" t="s">
        <v>904</v>
      </c>
      <c r="H173" s="29" t="s">
        <v>902</v>
      </c>
      <c r="I173" s="30" t="s">
        <v>917</v>
      </c>
      <c r="J173" s="30">
        <v>323570</v>
      </c>
      <c r="K173" s="30" t="s">
        <v>767</v>
      </c>
      <c r="L173" s="14" t="s">
        <v>767</v>
      </c>
      <c r="M173" s="14">
        <v>323570</v>
      </c>
      <c r="N173" s="14" t="s">
        <v>107</v>
      </c>
      <c r="O173" s="14">
        <v>2539</v>
      </c>
      <c r="P173" s="14">
        <v>10003</v>
      </c>
      <c r="R173">
        <v>2019</v>
      </c>
      <c r="S173" t="s">
        <v>39</v>
      </c>
      <c r="T173">
        <v>8382.36</v>
      </c>
      <c r="U173">
        <v>12</v>
      </c>
      <c r="V173">
        <v>1328452.77</v>
      </c>
      <c r="X173">
        <v>4.1280000000000001</v>
      </c>
      <c r="Y173">
        <v>5.1999999999999998E-3</v>
      </c>
      <c r="Z173">
        <v>32.923000000000002</v>
      </c>
      <c r="AA173">
        <v>817643.96400000004</v>
      </c>
      <c r="AB173" s="1">
        <v>13800000</v>
      </c>
      <c r="AC173">
        <v>2</v>
      </c>
      <c r="AD173" t="s">
        <v>40</v>
      </c>
      <c r="AE173" t="s">
        <v>108</v>
      </c>
      <c r="AF173" t="s">
        <v>42</v>
      </c>
      <c r="AG173" t="s">
        <v>109</v>
      </c>
      <c r="AH173" t="s">
        <v>109</v>
      </c>
      <c r="AI173" t="s">
        <v>115</v>
      </c>
      <c r="AJ173" t="s">
        <v>116</v>
      </c>
      <c r="AK173" t="s">
        <v>75</v>
      </c>
      <c r="AM173" t="s">
        <v>45</v>
      </c>
      <c r="AN173" s="9" t="s">
        <v>63</v>
      </c>
      <c r="AO173" s="4" t="s">
        <v>64</v>
      </c>
      <c r="AP173" t="s">
        <v>65</v>
      </c>
      <c r="AR173" t="s">
        <v>76</v>
      </c>
      <c r="AU173">
        <v>42.590499999999999</v>
      </c>
      <c r="AV173">
        <v>-73.763599999999997</v>
      </c>
      <c r="AW173">
        <v>2133</v>
      </c>
    </row>
    <row r="174" spans="1:49" x14ac:dyDescent="0.25">
      <c r="A174" s="21">
        <v>292.60000000000002</v>
      </c>
      <c r="B174" s="21">
        <v>355.3</v>
      </c>
      <c r="C174" s="20">
        <v>290.10000000000002</v>
      </c>
      <c r="D174" s="20">
        <v>332.5</v>
      </c>
      <c r="E174" s="22">
        <f>3584.2/2</f>
        <v>1792.1</v>
      </c>
      <c r="F174" s="21">
        <v>320</v>
      </c>
      <c r="G174" s="8" t="s">
        <v>904</v>
      </c>
      <c r="H174" s="3" t="s">
        <v>902</v>
      </c>
      <c r="I174" s="19" t="s">
        <v>913</v>
      </c>
      <c r="J174" s="19">
        <v>323581</v>
      </c>
      <c r="K174" s="19" t="s">
        <v>894</v>
      </c>
      <c r="L174" s="15" t="s">
        <v>846</v>
      </c>
      <c r="M174" s="15">
        <v>323581</v>
      </c>
      <c r="N174" t="s">
        <v>68</v>
      </c>
      <c r="O174">
        <v>55375</v>
      </c>
      <c r="P174" t="s">
        <v>69</v>
      </c>
      <c r="R174">
        <v>2019</v>
      </c>
      <c r="S174" t="s">
        <v>39</v>
      </c>
      <c r="T174">
        <v>7855.44</v>
      </c>
      <c r="U174">
        <v>12</v>
      </c>
      <c r="V174">
        <v>1743215.03</v>
      </c>
      <c r="X174">
        <v>3.7120000000000002</v>
      </c>
      <c r="Y174">
        <v>8.6999999999999994E-3</v>
      </c>
      <c r="Z174">
        <v>38.561</v>
      </c>
      <c r="AA174">
        <v>721401.745</v>
      </c>
      <c r="AB174" s="1">
        <v>12100000</v>
      </c>
      <c r="AC174">
        <v>2</v>
      </c>
      <c r="AE174" t="s">
        <v>70</v>
      </c>
      <c r="AF174" t="s">
        <v>42</v>
      </c>
      <c r="AG174" t="s">
        <v>71</v>
      </c>
      <c r="AH174" t="s">
        <v>72</v>
      </c>
      <c r="AI174" t="s">
        <v>73</v>
      </c>
      <c r="AJ174" t="s">
        <v>74</v>
      </c>
      <c r="AK174" t="s">
        <v>75</v>
      </c>
      <c r="AM174" t="s">
        <v>45</v>
      </c>
      <c r="AN174" s="9" t="s">
        <v>63</v>
      </c>
      <c r="AO174" s="4" t="s">
        <v>64</v>
      </c>
      <c r="AP174" t="s">
        <v>65</v>
      </c>
      <c r="AR174" t="s">
        <v>76</v>
      </c>
      <c r="AU174">
        <v>40.782499999999999</v>
      </c>
      <c r="AV174">
        <v>-73.8964</v>
      </c>
      <c r="AW174">
        <v>2750</v>
      </c>
    </row>
    <row r="175" spans="1:49" x14ac:dyDescent="0.25">
      <c r="A175" s="21">
        <v>292.60000000000002</v>
      </c>
      <c r="B175" s="21">
        <v>355.3</v>
      </c>
      <c r="C175" s="20">
        <v>290.10000000000002</v>
      </c>
      <c r="D175" s="20">
        <v>332.5</v>
      </c>
      <c r="E175" s="22">
        <f>3584.2/2</f>
        <v>1792.1</v>
      </c>
      <c r="F175" s="21">
        <v>320</v>
      </c>
      <c r="G175" s="8" t="s">
        <v>904</v>
      </c>
      <c r="H175" s="3" t="s">
        <v>902</v>
      </c>
      <c r="I175" s="19" t="s">
        <v>913</v>
      </c>
      <c r="J175" s="19">
        <v>323582</v>
      </c>
      <c r="K175" s="19" t="s">
        <v>895</v>
      </c>
      <c r="L175" s="15" t="s">
        <v>847</v>
      </c>
      <c r="M175" s="15">
        <v>323582</v>
      </c>
      <c r="N175" t="s">
        <v>68</v>
      </c>
      <c r="O175">
        <v>55375</v>
      </c>
      <c r="P175" t="s">
        <v>77</v>
      </c>
      <c r="R175">
        <v>2019</v>
      </c>
      <c r="S175" t="s">
        <v>39</v>
      </c>
      <c r="T175">
        <v>7134.28</v>
      </c>
      <c r="U175">
        <v>12</v>
      </c>
      <c r="V175">
        <v>1572399.89</v>
      </c>
      <c r="X175">
        <v>3.45</v>
      </c>
      <c r="Y175">
        <v>7.6E-3</v>
      </c>
      <c r="Z175">
        <v>33.143999999999998</v>
      </c>
      <c r="AA175">
        <v>675677.70900000003</v>
      </c>
      <c r="AB175" s="1">
        <v>11300000</v>
      </c>
      <c r="AC175">
        <v>2</v>
      </c>
      <c r="AE175" t="s">
        <v>70</v>
      </c>
      <c r="AF175" t="s">
        <v>42</v>
      </c>
      <c r="AG175" t="s">
        <v>71</v>
      </c>
      <c r="AH175" t="s">
        <v>72</v>
      </c>
      <c r="AI175" t="s">
        <v>78</v>
      </c>
      <c r="AJ175" t="s">
        <v>79</v>
      </c>
      <c r="AK175" t="s">
        <v>75</v>
      </c>
      <c r="AM175" t="s">
        <v>45</v>
      </c>
      <c r="AN175" s="9" t="s">
        <v>63</v>
      </c>
      <c r="AO175" s="4" t="s">
        <v>64</v>
      </c>
      <c r="AP175" t="s">
        <v>65</v>
      </c>
      <c r="AR175" t="s">
        <v>76</v>
      </c>
      <c r="AU175">
        <v>40.782499999999999</v>
      </c>
      <c r="AV175">
        <v>-73.8964</v>
      </c>
      <c r="AW175">
        <v>2750</v>
      </c>
    </row>
    <row r="176" spans="1:49" x14ac:dyDescent="0.25">
      <c r="A176" s="21">
        <v>48.2</v>
      </c>
      <c r="B176" s="21">
        <v>51.2</v>
      </c>
      <c r="C176" s="20">
        <v>45</v>
      </c>
      <c r="D176" s="20">
        <v>47.6</v>
      </c>
      <c r="E176" s="20">
        <v>70.400000000000006</v>
      </c>
      <c r="F176" s="21">
        <v>60</v>
      </c>
      <c r="G176" s="8" t="s">
        <v>904</v>
      </c>
      <c r="H176" s="9" t="s">
        <v>900</v>
      </c>
      <c r="I176" s="19" t="s">
        <v>914</v>
      </c>
      <c r="J176" s="19">
        <v>323586</v>
      </c>
      <c r="K176" s="19" t="s">
        <v>814</v>
      </c>
      <c r="L176" t="s">
        <v>814</v>
      </c>
      <c r="M176" s="15">
        <v>323586</v>
      </c>
      <c r="N176" t="s">
        <v>279</v>
      </c>
      <c r="O176">
        <v>50292</v>
      </c>
      <c r="P176" t="s">
        <v>537</v>
      </c>
      <c r="R176">
        <v>2019</v>
      </c>
      <c r="S176" t="s">
        <v>39</v>
      </c>
      <c r="T176">
        <v>1053.6500000000001</v>
      </c>
      <c r="U176">
        <v>12</v>
      </c>
      <c r="V176">
        <v>47016.800000000003</v>
      </c>
      <c r="X176">
        <v>0.14099999999999999</v>
      </c>
      <c r="Y176">
        <v>1.0699999999999999E-2</v>
      </c>
      <c r="Z176">
        <v>1.7729999999999999</v>
      </c>
      <c r="AA176">
        <v>27831.208999999999</v>
      </c>
      <c r="AB176">
        <v>468317.79599999997</v>
      </c>
      <c r="AC176">
        <v>2</v>
      </c>
      <c r="AE176" t="s">
        <v>215</v>
      </c>
      <c r="AF176" t="s">
        <v>42</v>
      </c>
      <c r="AG176" t="s">
        <v>538</v>
      </c>
      <c r="AH176" t="s">
        <v>281</v>
      </c>
      <c r="AI176" t="s">
        <v>539</v>
      </c>
      <c r="AJ176" t="s">
        <v>540</v>
      </c>
      <c r="AK176" t="s">
        <v>75</v>
      </c>
      <c r="AM176" t="s">
        <v>45</v>
      </c>
      <c r="AN176" s="5" t="s">
        <v>67</v>
      </c>
      <c r="AO176" s="4" t="s">
        <v>64</v>
      </c>
      <c r="AR176" t="s">
        <v>66</v>
      </c>
      <c r="AU176">
        <v>40.746899999999997</v>
      </c>
      <c r="AV176">
        <v>-73.499399999999994</v>
      </c>
      <c r="AW176">
        <v>270</v>
      </c>
    </row>
    <row r="177" spans="1:49" x14ac:dyDescent="0.25">
      <c r="A177" s="21">
        <v>315.60000000000002</v>
      </c>
      <c r="B177" s="21">
        <v>389.8</v>
      </c>
      <c r="C177" s="20">
        <v>325.89999999999998</v>
      </c>
      <c r="D177" s="20">
        <v>362.3</v>
      </c>
      <c r="E177" s="20">
        <v>2478.1999999999998</v>
      </c>
      <c r="F177" s="21">
        <v>375</v>
      </c>
      <c r="G177" s="8" t="s">
        <v>904</v>
      </c>
      <c r="H177" s="3" t="s">
        <v>902</v>
      </c>
      <c r="I177" s="19" t="s">
        <v>914</v>
      </c>
      <c r="J177" s="19">
        <v>323624</v>
      </c>
      <c r="K177" s="19" t="s">
        <v>862</v>
      </c>
      <c r="L177" t="s">
        <v>862</v>
      </c>
      <c r="M177" s="15">
        <v>323624</v>
      </c>
      <c r="N177" t="s">
        <v>124</v>
      </c>
      <c r="O177">
        <v>56234</v>
      </c>
      <c r="P177">
        <v>1</v>
      </c>
      <c r="R177">
        <v>2019</v>
      </c>
      <c r="S177" t="s">
        <v>39</v>
      </c>
      <c r="T177">
        <v>7308.93</v>
      </c>
      <c r="U177">
        <v>12</v>
      </c>
      <c r="V177">
        <v>2264238.36</v>
      </c>
      <c r="X177">
        <v>4.5309999999999997</v>
      </c>
      <c r="Y177">
        <v>6.8999999999999999E-3</v>
      </c>
      <c r="Z177">
        <v>51.432000000000002</v>
      </c>
      <c r="AA177">
        <v>897528.13</v>
      </c>
      <c r="AB177" s="1">
        <v>15100000</v>
      </c>
      <c r="AC177">
        <v>2</v>
      </c>
      <c r="AD177" t="s">
        <v>40</v>
      </c>
      <c r="AE177" t="s">
        <v>125</v>
      </c>
      <c r="AF177" t="s">
        <v>42</v>
      </c>
      <c r="AG177" t="s">
        <v>126</v>
      </c>
      <c r="AH177" t="s">
        <v>127</v>
      </c>
      <c r="AI177" t="s">
        <v>128</v>
      </c>
      <c r="AJ177" t="s">
        <v>129</v>
      </c>
      <c r="AK177" t="s">
        <v>75</v>
      </c>
      <c r="AM177" t="s">
        <v>45</v>
      </c>
      <c r="AN177" s="9" t="s">
        <v>63</v>
      </c>
      <c r="AO177" s="4" t="s">
        <v>64</v>
      </c>
      <c r="AP177" t="s">
        <v>65</v>
      </c>
      <c r="AR177" t="s">
        <v>130</v>
      </c>
      <c r="AU177">
        <v>40.8142</v>
      </c>
      <c r="AV177">
        <v>-72.940299999999993</v>
      </c>
      <c r="AW177">
        <v>1531</v>
      </c>
    </row>
    <row r="178" spans="1:49" x14ac:dyDescent="0.25">
      <c r="A178" s="21">
        <v>294.2</v>
      </c>
      <c r="B178" s="21">
        <v>360.2</v>
      </c>
      <c r="C178" s="20">
        <v>299.8</v>
      </c>
      <c r="D178" s="20">
        <v>333</v>
      </c>
      <c r="E178" s="20">
        <v>1355.4</v>
      </c>
      <c r="F178" s="21">
        <v>335</v>
      </c>
      <c r="G178" s="8" t="s">
        <v>904</v>
      </c>
      <c r="H178" s="3" t="s">
        <v>902</v>
      </c>
      <c r="I178" s="19" t="s">
        <v>917</v>
      </c>
      <c r="J178" s="19">
        <v>323656</v>
      </c>
      <c r="K178" s="19" t="s">
        <v>865</v>
      </c>
      <c r="L178" t="s">
        <v>865</v>
      </c>
      <c r="M178" s="15">
        <v>323656</v>
      </c>
      <c r="N178" t="s">
        <v>153</v>
      </c>
      <c r="O178">
        <v>56259</v>
      </c>
      <c r="P178" t="s">
        <v>154</v>
      </c>
      <c r="R178">
        <v>2019</v>
      </c>
      <c r="S178" t="s">
        <v>39</v>
      </c>
      <c r="T178">
        <v>5492.93</v>
      </c>
      <c r="U178">
        <v>12</v>
      </c>
      <c r="V178">
        <v>1272080.1200000001</v>
      </c>
      <c r="X178">
        <v>2.7410000000000001</v>
      </c>
      <c r="Y178">
        <v>1.35E-2</v>
      </c>
      <c r="Z178">
        <v>39.834000000000003</v>
      </c>
      <c r="AA178">
        <v>541989.40700000001</v>
      </c>
      <c r="AB178">
        <v>9114781.466</v>
      </c>
      <c r="AC178">
        <v>2</v>
      </c>
      <c r="AD178" t="s">
        <v>40</v>
      </c>
      <c r="AE178" t="s">
        <v>149</v>
      </c>
      <c r="AF178" t="s">
        <v>42</v>
      </c>
      <c r="AG178" t="s">
        <v>153</v>
      </c>
      <c r="AH178" t="s">
        <v>155</v>
      </c>
      <c r="AI178" t="s">
        <v>156</v>
      </c>
      <c r="AJ178" t="s">
        <v>157</v>
      </c>
      <c r="AK178" t="s">
        <v>75</v>
      </c>
      <c r="AM178" t="s">
        <v>45</v>
      </c>
      <c r="AN178" s="9" t="s">
        <v>63</v>
      </c>
      <c r="AO178" s="4" t="s">
        <v>64</v>
      </c>
      <c r="AP178" t="s">
        <v>65</v>
      </c>
      <c r="AR178" t="s">
        <v>76</v>
      </c>
      <c r="AU178">
        <v>42.629600000000003</v>
      </c>
      <c r="AV178">
        <v>-73.748999999999995</v>
      </c>
      <c r="AW178">
        <v>540</v>
      </c>
    </row>
    <row r="179" spans="1:49" x14ac:dyDescent="0.25">
      <c r="A179" s="21">
        <v>298.2</v>
      </c>
      <c r="B179" s="21">
        <v>365.1</v>
      </c>
      <c r="C179" s="20">
        <v>299.8</v>
      </c>
      <c r="D179" s="20">
        <v>333</v>
      </c>
      <c r="E179" s="20">
        <v>843.1</v>
      </c>
      <c r="F179" s="21">
        <v>335</v>
      </c>
      <c r="G179" s="8" t="s">
        <v>904</v>
      </c>
      <c r="H179" s="3" t="s">
        <v>902</v>
      </c>
      <c r="I179" s="19" t="s">
        <v>917</v>
      </c>
      <c r="J179" s="19">
        <v>323658</v>
      </c>
      <c r="K179" s="19" t="s">
        <v>866</v>
      </c>
      <c r="L179" t="s">
        <v>866</v>
      </c>
      <c r="M179" s="15">
        <v>323658</v>
      </c>
      <c r="N179" t="s">
        <v>153</v>
      </c>
      <c r="O179">
        <v>56259</v>
      </c>
      <c r="P179" t="s">
        <v>158</v>
      </c>
      <c r="R179">
        <v>2019</v>
      </c>
      <c r="S179" t="s">
        <v>39</v>
      </c>
      <c r="T179">
        <v>5466.4</v>
      </c>
      <c r="U179">
        <v>12</v>
      </c>
      <c r="V179">
        <v>1263947.01</v>
      </c>
      <c r="X179">
        <v>2.7050000000000001</v>
      </c>
      <c r="Y179">
        <v>1.32E-2</v>
      </c>
      <c r="Z179">
        <v>39.168999999999997</v>
      </c>
      <c r="AA179">
        <v>534945.63199999998</v>
      </c>
      <c r="AB179">
        <v>8996661.5950000007</v>
      </c>
      <c r="AC179">
        <v>2</v>
      </c>
      <c r="AD179" t="s">
        <v>40</v>
      </c>
      <c r="AE179" t="s">
        <v>149</v>
      </c>
      <c r="AF179" t="s">
        <v>42</v>
      </c>
      <c r="AG179" t="s">
        <v>153</v>
      </c>
      <c r="AH179" t="s">
        <v>155</v>
      </c>
      <c r="AI179" t="s">
        <v>159</v>
      </c>
      <c r="AJ179" t="s">
        <v>160</v>
      </c>
      <c r="AK179" t="s">
        <v>75</v>
      </c>
      <c r="AM179" t="s">
        <v>45</v>
      </c>
      <c r="AN179" s="9" t="s">
        <v>63</v>
      </c>
      <c r="AO179" s="4" t="s">
        <v>64</v>
      </c>
      <c r="AP179" t="s">
        <v>65</v>
      </c>
      <c r="AR179" t="s">
        <v>76</v>
      </c>
      <c r="AU179">
        <v>42.629600000000003</v>
      </c>
      <c r="AV179">
        <v>-73.748999999999995</v>
      </c>
      <c r="AW179">
        <v>900</v>
      </c>
    </row>
    <row r="180" spans="1:49" x14ac:dyDescent="0.25">
      <c r="A180" s="21">
        <v>288</v>
      </c>
      <c r="B180" s="21">
        <v>376.3</v>
      </c>
      <c r="C180" s="20">
        <v>286.5</v>
      </c>
      <c r="D180" s="20">
        <v>331.8</v>
      </c>
      <c r="E180" s="22">
        <f>2750.3/2</f>
        <v>1375.15</v>
      </c>
      <c r="F180" s="21">
        <v>330</v>
      </c>
      <c r="G180" s="8" t="s">
        <v>904</v>
      </c>
      <c r="H180" s="3" t="s">
        <v>902</v>
      </c>
      <c r="I180" s="19" t="s">
        <v>913</v>
      </c>
      <c r="J180" s="19">
        <v>323677</v>
      </c>
      <c r="K180" s="19" t="s">
        <v>896</v>
      </c>
      <c r="L180" t="s">
        <v>844</v>
      </c>
      <c r="M180" s="15">
        <v>323677</v>
      </c>
      <c r="N180" t="s">
        <v>68</v>
      </c>
      <c r="O180">
        <v>55375</v>
      </c>
      <c r="P180" t="s">
        <v>82</v>
      </c>
      <c r="R180">
        <v>2019</v>
      </c>
      <c r="S180" t="s">
        <v>39</v>
      </c>
      <c r="T180">
        <v>6464.95</v>
      </c>
      <c r="U180">
        <v>12</v>
      </c>
      <c r="V180">
        <v>1428442.95</v>
      </c>
      <c r="X180">
        <v>3.331</v>
      </c>
      <c r="Y180">
        <v>1.41E-2</v>
      </c>
      <c r="Z180">
        <v>45.780999999999999</v>
      </c>
      <c r="AA180">
        <v>646593.15700000001</v>
      </c>
      <c r="AB180" s="1">
        <v>10800000</v>
      </c>
      <c r="AC180">
        <v>2</v>
      </c>
      <c r="AE180" t="s">
        <v>70</v>
      </c>
      <c r="AF180" t="s">
        <v>42</v>
      </c>
      <c r="AG180" t="s">
        <v>71</v>
      </c>
      <c r="AH180" t="s">
        <v>72</v>
      </c>
      <c r="AI180" t="s">
        <v>83</v>
      </c>
      <c r="AJ180" t="s">
        <v>84</v>
      </c>
      <c r="AK180" t="s">
        <v>75</v>
      </c>
      <c r="AM180" t="s">
        <v>45</v>
      </c>
      <c r="AN180" s="9" t="s">
        <v>63</v>
      </c>
      <c r="AO180" s="4" t="s">
        <v>64</v>
      </c>
      <c r="AP180" t="s">
        <v>65</v>
      </c>
      <c r="AR180" t="s">
        <v>76</v>
      </c>
      <c r="AU180">
        <v>40.782499999999999</v>
      </c>
      <c r="AV180">
        <v>-73.8964</v>
      </c>
      <c r="AW180">
        <v>1503</v>
      </c>
    </row>
    <row r="181" spans="1:49" x14ac:dyDescent="0.25">
      <c r="A181" s="21">
        <v>288</v>
      </c>
      <c r="B181" s="21">
        <v>376.3</v>
      </c>
      <c r="C181" s="20">
        <v>286.5</v>
      </c>
      <c r="D181" s="20">
        <v>331.8</v>
      </c>
      <c r="E181" s="22">
        <f>2750.3/2</f>
        <v>1375.15</v>
      </c>
      <c r="F181" s="21">
        <v>330</v>
      </c>
      <c r="G181" s="8" t="s">
        <v>904</v>
      </c>
      <c r="H181" s="3" t="s">
        <v>902</v>
      </c>
      <c r="I181" s="19" t="s">
        <v>913</v>
      </c>
      <c r="J181" s="19">
        <v>323678</v>
      </c>
      <c r="K181" s="19" t="s">
        <v>897</v>
      </c>
      <c r="L181" t="s">
        <v>845</v>
      </c>
      <c r="M181" s="15">
        <v>323678</v>
      </c>
      <c r="N181" t="s">
        <v>68</v>
      </c>
      <c r="O181">
        <v>55375</v>
      </c>
      <c r="P181" t="s">
        <v>85</v>
      </c>
      <c r="R181">
        <v>2019</v>
      </c>
      <c r="S181" t="s">
        <v>39</v>
      </c>
      <c r="T181">
        <v>6672.37</v>
      </c>
      <c r="U181">
        <v>12</v>
      </c>
      <c r="V181">
        <v>1470678.98</v>
      </c>
      <c r="X181">
        <v>3.387</v>
      </c>
      <c r="Y181">
        <v>1.5699999999999999E-2</v>
      </c>
      <c r="Z181">
        <v>50.439</v>
      </c>
      <c r="AA181">
        <v>656704.40800000005</v>
      </c>
      <c r="AB181" s="1">
        <v>11000000</v>
      </c>
      <c r="AC181">
        <v>2</v>
      </c>
      <c r="AE181" t="s">
        <v>70</v>
      </c>
      <c r="AF181" t="s">
        <v>42</v>
      </c>
      <c r="AG181" t="s">
        <v>71</v>
      </c>
      <c r="AH181" t="s">
        <v>72</v>
      </c>
      <c r="AI181" t="s">
        <v>86</v>
      </c>
      <c r="AJ181" t="s">
        <v>87</v>
      </c>
      <c r="AK181" t="s">
        <v>75</v>
      </c>
      <c r="AM181" t="s">
        <v>45</v>
      </c>
      <c r="AN181" s="9" t="s">
        <v>63</v>
      </c>
      <c r="AO181" s="4" t="s">
        <v>64</v>
      </c>
      <c r="AP181" t="s">
        <v>65</v>
      </c>
      <c r="AR181" t="s">
        <v>76</v>
      </c>
      <c r="AU181">
        <v>40.782499999999999</v>
      </c>
      <c r="AV181">
        <v>-73.8964</v>
      </c>
      <c r="AW181">
        <v>1503</v>
      </c>
    </row>
    <row r="182" spans="1:49" x14ac:dyDescent="0.25">
      <c r="A182" s="21">
        <v>51.6</v>
      </c>
      <c r="B182" s="21">
        <v>60.1</v>
      </c>
      <c r="C182" s="20">
        <v>43.7</v>
      </c>
      <c r="D182" s="20">
        <v>53.9</v>
      </c>
      <c r="E182" s="20">
        <v>331</v>
      </c>
      <c r="F182" s="21">
        <v>55</v>
      </c>
      <c r="G182" s="8" t="s">
        <v>904</v>
      </c>
      <c r="H182" s="3" t="s">
        <v>902</v>
      </c>
      <c r="I182" s="19" t="s">
        <v>914</v>
      </c>
      <c r="J182" s="19">
        <v>323695</v>
      </c>
      <c r="K182" s="19" t="s">
        <v>214</v>
      </c>
      <c r="L182" t="s">
        <v>214</v>
      </c>
      <c r="M182" s="15">
        <v>323695</v>
      </c>
      <c r="N182" t="s">
        <v>214</v>
      </c>
      <c r="O182">
        <v>52056</v>
      </c>
      <c r="P182">
        <v>4</v>
      </c>
      <c r="R182">
        <v>2019</v>
      </c>
      <c r="S182" t="s">
        <v>39</v>
      </c>
      <c r="T182">
        <v>8206.18</v>
      </c>
      <c r="U182">
        <v>12</v>
      </c>
      <c r="V182">
        <v>324520.01</v>
      </c>
      <c r="X182">
        <v>3.7170000000000001</v>
      </c>
      <c r="Y182">
        <v>0.1358</v>
      </c>
      <c r="Z182">
        <v>242.392</v>
      </c>
      <c r="AA182">
        <v>212647.212</v>
      </c>
      <c r="AB182">
        <v>3571380.24</v>
      </c>
      <c r="AC182">
        <v>2</v>
      </c>
      <c r="AD182" t="s">
        <v>40</v>
      </c>
      <c r="AE182" t="s">
        <v>215</v>
      </c>
      <c r="AF182" t="s">
        <v>102</v>
      </c>
      <c r="AG182" t="s">
        <v>216</v>
      </c>
      <c r="AH182" t="s">
        <v>216</v>
      </c>
      <c r="AI182" t="s">
        <v>217</v>
      </c>
      <c r="AJ182" t="s">
        <v>218</v>
      </c>
      <c r="AM182" t="s">
        <v>45</v>
      </c>
      <c r="AN182" s="9" t="s">
        <v>63</v>
      </c>
      <c r="AO182" s="4" t="s">
        <v>64</v>
      </c>
      <c r="AP182" t="s">
        <v>65</v>
      </c>
      <c r="AR182" t="s">
        <v>147</v>
      </c>
      <c r="AU182">
        <v>40.725900000000003</v>
      </c>
      <c r="AV182">
        <v>-73.588499999999996</v>
      </c>
      <c r="AW182">
        <v>2450</v>
      </c>
    </row>
    <row r="183" spans="1:49" x14ac:dyDescent="0.25">
      <c r="A183" s="21">
        <v>340</v>
      </c>
      <c r="B183" s="21">
        <v>380.5</v>
      </c>
      <c r="C183" s="20">
        <v>309.3</v>
      </c>
      <c r="D183" s="20">
        <v>377.8</v>
      </c>
      <c r="E183" s="20">
        <v>686.8</v>
      </c>
      <c r="F183" s="21">
        <v>385</v>
      </c>
      <c r="G183" s="8" t="s">
        <v>904</v>
      </c>
      <c r="H183" s="3" t="s">
        <v>902</v>
      </c>
      <c r="I183" s="19" t="s">
        <v>915</v>
      </c>
      <c r="J183" s="19">
        <v>323721</v>
      </c>
      <c r="K183" s="19" t="s">
        <v>898</v>
      </c>
      <c r="L183" t="s">
        <v>863</v>
      </c>
      <c r="M183" s="15">
        <v>323721</v>
      </c>
      <c r="N183" t="s">
        <v>255</v>
      </c>
      <c r="O183">
        <v>56940</v>
      </c>
      <c r="P183">
        <v>1</v>
      </c>
      <c r="R183">
        <v>2019</v>
      </c>
      <c r="S183" t="s">
        <v>39</v>
      </c>
      <c r="T183">
        <v>6770.29</v>
      </c>
      <c r="U183">
        <v>12</v>
      </c>
      <c r="V183">
        <v>2059962.43</v>
      </c>
      <c r="X183">
        <v>4.2370000000000001</v>
      </c>
      <c r="Y183">
        <v>7.3000000000000001E-3</v>
      </c>
      <c r="Z183">
        <v>47.152999999999999</v>
      </c>
      <c r="AA183">
        <v>839611.62199999997</v>
      </c>
      <c r="AB183" s="1">
        <v>14100000</v>
      </c>
      <c r="AC183">
        <v>2</v>
      </c>
      <c r="AE183" t="s">
        <v>256</v>
      </c>
      <c r="AF183" t="s">
        <v>42</v>
      </c>
      <c r="AG183" t="s">
        <v>257</v>
      </c>
      <c r="AH183" t="s">
        <v>258</v>
      </c>
      <c r="AI183" t="s">
        <v>259</v>
      </c>
      <c r="AJ183" t="s">
        <v>260</v>
      </c>
      <c r="AK183" t="s">
        <v>75</v>
      </c>
      <c r="AM183" t="s">
        <v>45</v>
      </c>
      <c r="AN183" s="9" t="s">
        <v>63</v>
      </c>
      <c r="AO183" s="4" t="s">
        <v>64</v>
      </c>
      <c r="AP183" t="s">
        <v>65</v>
      </c>
      <c r="AR183" t="s">
        <v>261</v>
      </c>
      <c r="AU183">
        <v>41.412999999999997</v>
      </c>
      <c r="AV183">
        <v>-74.435000000000002</v>
      </c>
      <c r="AW183">
        <v>416</v>
      </c>
    </row>
    <row r="184" spans="1:49" x14ac:dyDescent="0.25">
      <c r="A184" s="21">
        <v>340</v>
      </c>
      <c r="B184" s="21">
        <v>380.5</v>
      </c>
      <c r="C184" s="20">
        <v>312.39999999999998</v>
      </c>
      <c r="D184" s="20">
        <v>377.2</v>
      </c>
      <c r="E184" s="20">
        <v>667.3</v>
      </c>
      <c r="F184" s="21">
        <v>385</v>
      </c>
      <c r="G184" s="8" t="s">
        <v>904</v>
      </c>
      <c r="H184" s="3" t="s">
        <v>902</v>
      </c>
      <c r="I184" s="19" t="s">
        <v>915</v>
      </c>
      <c r="J184" s="19">
        <v>323722</v>
      </c>
      <c r="K184" s="19" t="s">
        <v>899</v>
      </c>
      <c r="L184" t="s">
        <v>864</v>
      </c>
      <c r="M184" s="15">
        <v>323722</v>
      </c>
      <c r="N184" t="s">
        <v>255</v>
      </c>
      <c r="O184">
        <v>56940</v>
      </c>
      <c r="P184">
        <v>2</v>
      </c>
      <c r="R184">
        <v>2019</v>
      </c>
      <c r="S184" t="s">
        <v>39</v>
      </c>
      <c r="T184">
        <v>6821.43</v>
      </c>
      <c r="U184">
        <v>12</v>
      </c>
      <c r="V184">
        <v>2076578.27</v>
      </c>
      <c r="X184">
        <v>4.2690000000000001</v>
      </c>
      <c r="Y184">
        <v>6.8999999999999999E-3</v>
      </c>
      <c r="Z184">
        <v>44.837000000000003</v>
      </c>
      <c r="AA184">
        <v>845915.85699999996</v>
      </c>
      <c r="AB184" s="1">
        <v>14200000</v>
      </c>
      <c r="AC184">
        <v>2</v>
      </c>
      <c r="AE184" t="s">
        <v>256</v>
      </c>
      <c r="AF184" t="s">
        <v>42</v>
      </c>
      <c r="AG184" t="s">
        <v>257</v>
      </c>
      <c r="AH184" t="s">
        <v>258</v>
      </c>
      <c r="AI184" t="s">
        <v>262</v>
      </c>
      <c r="AJ184" t="s">
        <v>263</v>
      </c>
      <c r="AK184" t="s">
        <v>75</v>
      </c>
      <c r="AM184" t="s">
        <v>45</v>
      </c>
      <c r="AN184" s="9" t="s">
        <v>63</v>
      </c>
      <c r="AO184" s="4" t="s">
        <v>64</v>
      </c>
      <c r="AP184" t="s">
        <v>65</v>
      </c>
      <c r="AR184" t="s">
        <v>261</v>
      </c>
      <c r="AU184">
        <v>41.412999999999997</v>
      </c>
      <c r="AV184">
        <v>-74.435000000000002</v>
      </c>
      <c r="AW184">
        <v>730</v>
      </c>
    </row>
    <row r="185" spans="1:49" x14ac:dyDescent="0.25">
      <c r="A185" s="21"/>
      <c r="B185" s="21"/>
      <c r="F185" s="21"/>
      <c r="L185" s="2" t="s">
        <v>876</v>
      </c>
      <c r="M185" s="15">
        <v>888888888</v>
      </c>
      <c r="N185" s="2" t="s">
        <v>397</v>
      </c>
      <c r="O185">
        <v>7146</v>
      </c>
      <c r="P185" t="s">
        <v>404</v>
      </c>
      <c r="Q185" t="s">
        <v>334</v>
      </c>
      <c r="R185">
        <v>2019</v>
      </c>
      <c r="S185" t="s">
        <v>39</v>
      </c>
      <c r="T185">
        <v>27</v>
      </c>
      <c r="U185">
        <v>12</v>
      </c>
      <c r="V185">
        <v>931</v>
      </c>
      <c r="X185">
        <v>6.0000000000000001E-3</v>
      </c>
      <c r="Y185">
        <v>0.67600000000000005</v>
      </c>
      <c r="Z185">
        <v>4.577</v>
      </c>
      <c r="AA185">
        <v>1053.4000000000001</v>
      </c>
      <c r="AB185">
        <v>13004.9</v>
      </c>
      <c r="AC185">
        <v>2</v>
      </c>
      <c r="AE185" t="s">
        <v>125</v>
      </c>
      <c r="AF185" t="s">
        <v>42</v>
      </c>
      <c r="AG185" t="s">
        <v>335</v>
      </c>
      <c r="AH185" t="s">
        <v>335</v>
      </c>
      <c r="AI185" t="s">
        <v>361</v>
      </c>
      <c r="AJ185" t="s">
        <v>362</v>
      </c>
      <c r="AM185" t="s">
        <v>45</v>
      </c>
      <c r="AN185" s="5" t="s">
        <v>67</v>
      </c>
      <c r="AO185" s="10" t="s">
        <v>65</v>
      </c>
      <c r="AU185">
        <v>40.956899999999997</v>
      </c>
      <c r="AV185">
        <v>-72.877399999999994</v>
      </c>
      <c r="AW185">
        <v>686</v>
      </c>
    </row>
    <row r="186" spans="1:49" x14ac:dyDescent="0.25">
      <c r="L186" s="2" t="s">
        <v>874</v>
      </c>
      <c r="M186" s="15">
        <v>888888888</v>
      </c>
      <c r="N186" s="2" t="s">
        <v>346</v>
      </c>
      <c r="O186">
        <v>8007</v>
      </c>
      <c r="P186" t="s">
        <v>370</v>
      </c>
      <c r="Q186" t="s">
        <v>334</v>
      </c>
      <c r="R186">
        <v>2019</v>
      </c>
      <c r="S186" t="s">
        <v>39</v>
      </c>
      <c r="T186">
        <v>69</v>
      </c>
      <c r="U186">
        <v>12</v>
      </c>
      <c r="V186">
        <v>1284</v>
      </c>
      <c r="X186">
        <v>8.9999999999999993E-3</v>
      </c>
      <c r="Y186">
        <v>0.44209999999999999</v>
      </c>
      <c r="Z186">
        <v>4.577</v>
      </c>
      <c r="AA186">
        <v>1803</v>
      </c>
      <c r="AB186">
        <v>22255.1</v>
      </c>
      <c r="AC186">
        <v>2</v>
      </c>
      <c r="AE186" t="s">
        <v>125</v>
      </c>
      <c r="AF186" t="s">
        <v>42</v>
      </c>
      <c r="AG186" t="s">
        <v>335</v>
      </c>
      <c r="AH186" t="s">
        <v>335</v>
      </c>
      <c r="AI186" t="s">
        <v>371</v>
      </c>
      <c r="AJ186" t="s">
        <v>372</v>
      </c>
      <c r="AM186" t="s">
        <v>45</v>
      </c>
      <c r="AN186" s="5" t="s">
        <v>67</v>
      </c>
      <c r="AO186" s="10" t="s">
        <v>65</v>
      </c>
      <c r="AR186" t="s">
        <v>315</v>
      </c>
      <c r="AU186">
        <v>40.815300000000001</v>
      </c>
      <c r="AV186">
        <v>-73.066400000000002</v>
      </c>
      <c r="AW186">
        <v>416</v>
      </c>
    </row>
    <row r="187" spans="1:49" x14ac:dyDescent="0.25">
      <c r="L187" s="2" t="s">
        <v>874</v>
      </c>
      <c r="M187" s="15">
        <v>888888888</v>
      </c>
      <c r="N187" s="2" t="s">
        <v>346</v>
      </c>
      <c r="O187">
        <v>8007</v>
      </c>
      <c r="P187" t="s">
        <v>373</v>
      </c>
      <c r="Q187" t="s">
        <v>334</v>
      </c>
      <c r="R187">
        <v>2019</v>
      </c>
      <c r="S187" t="s">
        <v>39</v>
      </c>
      <c r="T187">
        <v>69</v>
      </c>
      <c r="U187">
        <v>12</v>
      </c>
      <c r="V187">
        <v>1284</v>
      </c>
      <c r="X187">
        <v>8.9999999999999993E-3</v>
      </c>
      <c r="Y187">
        <v>0.49640000000000001</v>
      </c>
      <c r="Z187">
        <v>5.3079999999999998</v>
      </c>
      <c r="AA187">
        <v>1803</v>
      </c>
      <c r="AB187">
        <v>22255.1</v>
      </c>
      <c r="AC187">
        <v>2</v>
      </c>
      <c r="AE187" t="s">
        <v>125</v>
      </c>
      <c r="AF187" t="s">
        <v>42</v>
      </c>
      <c r="AG187" t="s">
        <v>335</v>
      </c>
      <c r="AH187" t="s">
        <v>335</v>
      </c>
      <c r="AI187" t="s">
        <v>374</v>
      </c>
      <c r="AJ187" t="s">
        <v>375</v>
      </c>
      <c r="AM187" t="s">
        <v>45</v>
      </c>
      <c r="AN187" s="5" t="s">
        <v>67</v>
      </c>
      <c r="AO187" s="10" t="s">
        <v>65</v>
      </c>
      <c r="AR187" t="s">
        <v>315</v>
      </c>
      <c r="AU187">
        <v>40.815300000000001</v>
      </c>
      <c r="AV187">
        <v>-73.066400000000002</v>
      </c>
      <c r="AW187">
        <v>416</v>
      </c>
    </row>
    <row r="188" spans="1:49" x14ac:dyDescent="0.25">
      <c r="L188" s="2" t="s">
        <v>874</v>
      </c>
      <c r="M188" s="15">
        <v>888888888</v>
      </c>
      <c r="N188" s="2" t="s">
        <v>346</v>
      </c>
      <c r="O188">
        <v>8007</v>
      </c>
      <c r="P188" t="s">
        <v>376</v>
      </c>
      <c r="Q188" t="s">
        <v>334</v>
      </c>
      <c r="R188">
        <v>2019</v>
      </c>
      <c r="S188" t="s">
        <v>39</v>
      </c>
      <c r="T188">
        <v>97</v>
      </c>
      <c r="U188">
        <v>12</v>
      </c>
      <c r="V188">
        <v>1601</v>
      </c>
      <c r="X188">
        <v>1.2999999999999999E-2</v>
      </c>
      <c r="Y188">
        <v>0.48380000000000001</v>
      </c>
      <c r="Z188">
        <v>6.5529999999999999</v>
      </c>
      <c r="AA188">
        <v>2236.6</v>
      </c>
      <c r="AB188">
        <v>27609.599999999999</v>
      </c>
      <c r="AC188">
        <v>2</v>
      </c>
      <c r="AE188" t="s">
        <v>125</v>
      </c>
      <c r="AF188" t="s">
        <v>42</v>
      </c>
      <c r="AG188" t="s">
        <v>335</v>
      </c>
      <c r="AH188" t="s">
        <v>335</v>
      </c>
      <c r="AI188" t="s">
        <v>336</v>
      </c>
      <c r="AJ188" t="s">
        <v>337</v>
      </c>
      <c r="AM188" t="s">
        <v>45</v>
      </c>
      <c r="AN188" s="5" t="s">
        <v>67</v>
      </c>
      <c r="AO188" s="10" t="s">
        <v>65</v>
      </c>
      <c r="AR188" t="s">
        <v>315</v>
      </c>
      <c r="AU188">
        <v>40.815300000000001</v>
      </c>
      <c r="AV188">
        <v>-73.066400000000002</v>
      </c>
      <c r="AW188">
        <v>416</v>
      </c>
    </row>
    <row r="189" spans="1:49" x14ac:dyDescent="0.25">
      <c r="L189" s="2" t="s">
        <v>874</v>
      </c>
      <c r="M189" s="15">
        <v>888888888</v>
      </c>
      <c r="N189" s="2" t="s">
        <v>346</v>
      </c>
      <c r="O189">
        <v>8007</v>
      </c>
      <c r="P189" t="s">
        <v>377</v>
      </c>
      <c r="Q189" t="s">
        <v>334</v>
      </c>
      <c r="R189">
        <v>2019</v>
      </c>
      <c r="S189" t="s">
        <v>39</v>
      </c>
      <c r="T189">
        <v>97</v>
      </c>
      <c r="U189">
        <v>12</v>
      </c>
      <c r="V189">
        <v>1601</v>
      </c>
      <c r="X189">
        <v>1.2999999999999999E-2</v>
      </c>
      <c r="Y189">
        <v>0.57230000000000003</v>
      </c>
      <c r="Z189">
        <v>8.3160000000000007</v>
      </c>
      <c r="AA189">
        <v>2236.6</v>
      </c>
      <c r="AB189">
        <v>27609.599999999999</v>
      </c>
      <c r="AC189">
        <v>2</v>
      </c>
      <c r="AE189" t="s">
        <v>125</v>
      </c>
      <c r="AF189" t="s">
        <v>42</v>
      </c>
      <c r="AG189" t="s">
        <v>335</v>
      </c>
      <c r="AH189" t="s">
        <v>335</v>
      </c>
      <c r="AI189" t="s">
        <v>367</v>
      </c>
      <c r="AJ189" t="s">
        <v>368</v>
      </c>
      <c r="AM189" t="s">
        <v>45</v>
      </c>
      <c r="AN189" s="5" t="s">
        <v>67</v>
      </c>
      <c r="AO189" s="10" t="s">
        <v>65</v>
      </c>
      <c r="AR189" t="s">
        <v>315</v>
      </c>
      <c r="AU189">
        <v>40.815300000000001</v>
      </c>
      <c r="AV189">
        <v>-73.066400000000002</v>
      </c>
      <c r="AW189">
        <v>416</v>
      </c>
    </row>
    <row r="190" spans="1:49" x14ac:dyDescent="0.25">
      <c r="L190" s="2" t="s">
        <v>874</v>
      </c>
      <c r="M190" s="15">
        <v>888888888</v>
      </c>
      <c r="N190" s="2" t="s">
        <v>346</v>
      </c>
      <c r="O190">
        <v>8007</v>
      </c>
      <c r="P190" t="s">
        <v>378</v>
      </c>
      <c r="Q190" t="s">
        <v>334</v>
      </c>
      <c r="R190">
        <v>2019</v>
      </c>
      <c r="S190" t="s">
        <v>39</v>
      </c>
      <c r="T190">
        <v>117</v>
      </c>
      <c r="U190">
        <v>12</v>
      </c>
      <c r="V190">
        <v>1859</v>
      </c>
      <c r="X190">
        <v>1.2E-2</v>
      </c>
      <c r="Y190">
        <v>0.52800000000000002</v>
      </c>
      <c r="Z190">
        <v>7.5419999999999998</v>
      </c>
      <c r="AA190">
        <v>2623.1</v>
      </c>
      <c r="AB190">
        <v>32385.7</v>
      </c>
      <c r="AC190">
        <v>2</v>
      </c>
      <c r="AE190" t="s">
        <v>125</v>
      </c>
      <c r="AF190" t="s">
        <v>42</v>
      </c>
      <c r="AG190" t="s">
        <v>335</v>
      </c>
      <c r="AH190" t="s">
        <v>335</v>
      </c>
      <c r="AI190" t="s">
        <v>351</v>
      </c>
      <c r="AJ190" t="s">
        <v>352</v>
      </c>
      <c r="AM190" t="s">
        <v>45</v>
      </c>
      <c r="AN190" s="5" t="s">
        <v>67</v>
      </c>
      <c r="AO190" s="10" t="s">
        <v>65</v>
      </c>
      <c r="AR190" t="s">
        <v>379</v>
      </c>
      <c r="AU190">
        <v>40.815300000000001</v>
      </c>
      <c r="AV190">
        <v>-73.066400000000002</v>
      </c>
      <c r="AW190">
        <v>416</v>
      </c>
    </row>
    <row r="191" spans="1:49" x14ac:dyDescent="0.25">
      <c r="L191" s="2" t="s">
        <v>874</v>
      </c>
      <c r="M191" s="15">
        <v>888888888</v>
      </c>
      <c r="N191" s="2" t="s">
        <v>346</v>
      </c>
      <c r="O191">
        <v>8007</v>
      </c>
      <c r="P191" t="s">
        <v>380</v>
      </c>
      <c r="Q191" t="s">
        <v>334</v>
      </c>
      <c r="R191">
        <v>2019</v>
      </c>
      <c r="S191" t="s">
        <v>39</v>
      </c>
      <c r="T191">
        <v>117</v>
      </c>
      <c r="U191">
        <v>12</v>
      </c>
      <c r="V191">
        <v>1859</v>
      </c>
      <c r="X191">
        <v>1.2E-2</v>
      </c>
      <c r="Y191">
        <v>0.4405</v>
      </c>
      <c r="Z191">
        <v>6.2720000000000002</v>
      </c>
      <c r="AA191">
        <v>2623.1</v>
      </c>
      <c r="AB191">
        <v>32385.7</v>
      </c>
      <c r="AC191">
        <v>2</v>
      </c>
      <c r="AE191" t="s">
        <v>125</v>
      </c>
      <c r="AF191" t="s">
        <v>42</v>
      </c>
      <c r="AG191" t="s">
        <v>335</v>
      </c>
      <c r="AH191" t="s">
        <v>335</v>
      </c>
      <c r="AI191" t="s">
        <v>381</v>
      </c>
      <c r="AJ191" t="s">
        <v>382</v>
      </c>
      <c r="AM191" t="s">
        <v>45</v>
      </c>
      <c r="AN191" s="5" t="s">
        <v>67</v>
      </c>
      <c r="AO191" s="10" t="s">
        <v>65</v>
      </c>
      <c r="AR191" t="s">
        <v>315</v>
      </c>
      <c r="AU191">
        <v>40.815300000000001</v>
      </c>
      <c r="AV191">
        <v>-73.066400000000002</v>
      </c>
      <c r="AW191">
        <v>416</v>
      </c>
    </row>
    <row r="192" spans="1:49" x14ac:dyDescent="0.25">
      <c r="L192" s="2" t="s">
        <v>874</v>
      </c>
      <c r="M192" s="15">
        <v>888888888</v>
      </c>
      <c r="N192" s="2" t="s">
        <v>346</v>
      </c>
      <c r="O192">
        <v>8007</v>
      </c>
      <c r="P192" t="s">
        <v>383</v>
      </c>
      <c r="Q192" t="s">
        <v>334</v>
      </c>
      <c r="R192">
        <v>2019</v>
      </c>
      <c r="S192" t="s">
        <v>39</v>
      </c>
      <c r="T192">
        <v>78</v>
      </c>
      <c r="U192">
        <v>12</v>
      </c>
      <c r="V192">
        <v>1249</v>
      </c>
      <c r="X192">
        <v>8.9999999999999993E-3</v>
      </c>
      <c r="Y192">
        <v>0.44140000000000001</v>
      </c>
      <c r="Z192">
        <v>4.4509999999999996</v>
      </c>
      <c r="AA192">
        <v>1735.1</v>
      </c>
      <c r="AB192">
        <v>21420.9</v>
      </c>
      <c r="AC192">
        <v>2</v>
      </c>
      <c r="AE192" t="s">
        <v>125</v>
      </c>
      <c r="AF192" t="s">
        <v>42</v>
      </c>
      <c r="AG192" t="s">
        <v>335</v>
      </c>
      <c r="AH192" t="s">
        <v>335</v>
      </c>
      <c r="AI192" t="s">
        <v>384</v>
      </c>
      <c r="AJ192" t="s">
        <v>385</v>
      </c>
      <c r="AM192" t="s">
        <v>45</v>
      </c>
      <c r="AN192" s="5" t="s">
        <v>67</v>
      </c>
      <c r="AO192" s="10" t="s">
        <v>65</v>
      </c>
      <c r="AR192" t="s">
        <v>379</v>
      </c>
      <c r="AU192">
        <v>40.815300000000001</v>
      </c>
      <c r="AV192">
        <v>-73.066400000000002</v>
      </c>
      <c r="AW192">
        <v>416</v>
      </c>
    </row>
    <row r="193" spans="12:49" x14ac:dyDescent="0.25">
      <c r="L193" s="2" t="s">
        <v>874</v>
      </c>
      <c r="M193" s="15">
        <v>888888888</v>
      </c>
      <c r="N193" s="2" t="s">
        <v>346</v>
      </c>
      <c r="O193">
        <v>8007</v>
      </c>
      <c r="P193" t="s">
        <v>386</v>
      </c>
      <c r="Q193" t="s">
        <v>334</v>
      </c>
      <c r="R193">
        <v>2019</v>
      </c>
      <c r="S193" t="s">
        <v>39</v>
      </c>
      <c r="T193">
        <v>78</v>
      </c>
      <c r="U193">
        <v>12</v>
      </c>
      <c r="V193">
        <v>1249</v>
      </c>
      <c r="X193">
        <v>8.9999999999999993E-3</v>
      </c>
      <c r="Y193">
        <v>0.53069999999999995</v>
      </c>
      <c r="Z193">
        <v>5.2389999999999999</v>
      </c>
      <c r="AA193">
        <v>1735.1</v>
      </c>
      <c r="AB193">
        <v>21420.9</v>
      </c>
      <c r="AC193">
        <v>2</v>
      </c>
      <c r="AE193" t="s">
        <v>125</v>
      </c>
      <c r="AF193" t="s">
        <v>42</v>
      </c>
      <c r="AG193" t="s">
        <v>335</v>
      </c>
      <c r="AH193" t="s">
        <v>335</v>
      </c>
      <c r="AI193" t="s">
        <v>336</v>
      </c>
      <c r="AJ193" t="s">
        <v>337</v>
      </c>
      <c r="AM193" t="s">
        <v>45</v>
      </c>
      <c r="AN193" s="5" t="s">
        <v>67</v>
      </c>
      <c r="AO193" s="10" t="s">
        <v>65</v>
      </c>
      <c r="AR193" t="s">
        <v>315</v>
      </c>
      <c r="AU193">
        <v>40.815300000000001</v>
      </c>
      <c r="AV193">
        <v>-73.066400000000002</v>
      </c>
      <c r="AW193">
        <v>416</v>
      </c>
    </row>
    <row r="194" spans="12:49" x14ac:dyDescent="0.25">
      <c r="L194" s="2" t="s">
        <v>874</v>
      </c>
      <c r="M194" s="15">
        <v>888888888</v>
      </c>
      <c r="N194" s="2" t="s">
        <v>346</v>
      </c>
      <c r="O194">
        <v>8007</v>
      </c>
      <c r="P194" t="s">
        <v>387</v>
      </c>
      <c r="Q194" t="s">
        <v>334</v>
      </c>
      <c r="R194">
        <v>2019</v>
      </c>
      <c r="S194" t="s">
        <v>39</v>
      </c>
      <c r="T194">
        <v>70</v>
      </c>
      <c r="U194">
        <v>12</v>
      </c>
      <c r="V194">
        <v>1174</v>
      </c>
      <c r="X194">
        <v>8.9999999999999993E-3</v>
      </c>
      <c r="Y194">
        <v>0.56850000000000001</v>
      </c>
      <c r="Z194">
        <v>4.9619999999999997</v>
      </c>
      <c r="AA194">
        <v>1632.4</v>
      </c>
      <c r="AB194">
        <v>20153.599999999999</v>
      </c>
      <c r="AC194">
        <v>2</v>
      </c>
      <c r="AE194" t="s">
        <v>125</v>
      </c>
      <c r="AF194" t="s">
        <v>42</v>
      </c>
      <c r="AG194" t="s">
        <v>335</v>
      </c>
      <c r="AH194" t="s">
        <v>335</v>
      </c>
      <c r="AI194" t="s">
        <v>364</v>
      </c>
      <c r="AJ194" t="s">
        <v>61</v>
      </c>
      <c r="AM194" t="s">
        <v>45</v>
      </c>
      <c r="AN194" s="5" t="s">
        <v>67</v>
      </c>
      <c r="AO194" s="10" t="s">
        <v>65</v>
      </c>
      <c r="AR194" t="s">
        <v>315</v>
      </c>
      <c r="AU194">
        <v>40.815300000000001</v>
      </c>
      <c r="AV194">
        <v>-73.066400000000002</v>
      </c>
      <c r="AW194">
        <v>416</v>
      </c>
    </row>
    <row r="195" spans="12:49" x14ac:dyDescent="0.25">
      <c r="L195" s="2" t="s">
        <v>874</v>
      </c>
      <c r="M195" s="15">
        <v>888888888</v>
      </c>
      <c r="N195" s="2" t="s">
        <v>346</v>
      </c>
      <c r="O195">
        <v>8007</v>
      </c>
      <c r="P195" t="s">
        <v>333</v>
      </c>
      <c r="Q195" t="s">
        <v>334</v>
      </c>
      <c r="R195">
        <v>2019</v>
      </c>
      <c r="S195" t="s">
        <v>39</v>
      </c>
      <c r="T195">
        <v>70</v>
      </c>
      <c r="U195">
        <v>12</v>
      </c>
      <c r="V195">
        <v>1174</v>
      </c>
      <c r="X195">
        <v>8.9999999999999993E-3</v>
      </c>
      <c r="Y195">
        <v>0.55649999999999999</v>
      </c>
      <c r="Z195">
        <v>5.07</v>
      </c>
      <c r="AA195">
        <v>1632.4</v>
      </c>
      <c r="AB195">
        <v>20153.599999999999</v>
      </c>
      <c r="AC195">
        <v>2</v>
      </c>
      <c r="AE195" t="s">
        <v>125</v>
      </c>
      <c r="AF195" t="s">
        <v>42</v>
      </c>
      <c r="AG195" t="s">
        <v>335</v>
      </c>
      <c r="AH195" t="s">
        <v>335</v>
      </c>
      <c r="AI195" t="s">
        <v>388</v>
      </c>
      <c r="AJ195" t="s">
        <v>389</v>
      </c>
      <c r="AM195" t="s">
        <v>45</v>
      </c>
      <c r="AN195" s="5" t="s">
        <v>67</v>
      </c>
      <c r="AO195" s="10" t="s">
        <v>65</v>
      </c>
      <c r="AR195" t="s">
        <v>315</v>
      </c>
      <c r="AU195">
        <v>40.815300000000001</v>
      </c>
      <c r="AV195">
        <v>-73.066400000000002</v>
      </c>
      <c r="AW195">
        <v>416</v>
      </c>
    </row>
    <row r="196" spans="12:49" x14ac:dyDescent="0.25">
      <c r="L196" s="16" t="s">
        <v>875</v>
      </c>
      <c r="M196" s="15">
        <v>999999999</v>
      </c>
      <c r="N196" s="2" t="s">
        <v>638</v>
      </c>
      <c r="O196">
        <v>2554</v>
      </c>
      <c r="P196">
        <v>1</v>
      </c>
      <c r="R196">
        <v>2019</v>
      </c>
      <c r="S196" t="s">
        <v>39</v>
      </c>
      <c r="T196" s="2">
        <v>0</v>
      </c>
      <c r="U196">
        <v>12</v>
      </c>
      <c r="V196">
        <v>0</v>
      </c>
      <c r="W196">
        <v>0</v>
      </c>
      <c r="X196">
        <v>0</v>
      </c>
      <c r="Y196">
        <v>0</v>
      </c>
      <c r="Z196">
        <v>0</v>
      </c>
      <c r="AA196">
        <v>0</v>
      </c>
      <c r="AB196">
        <v>0</v>
      </c>
      <c r="AC196">
        <v>2</v>
      </c>
      <c r="AD196" t="s">
        <v>40</v>
      </c>
      <c r="AE196" t="s">
        <v>311</v>
      </c>
      <c r="AF196" t="s">
        <v>42</v>
      </c>
      <c r="AG196" t="s">
        <v>639</v>
      </c>
      <c r="AH196" t="s">
        <v>615</v>
      </c>
      <c r="AI196" t="s">
        <v>640</v>
      </c>
      <c r="AJ196" t="s">
        <v>641</v>
      </c>
      <c r="AK196" t="s">
        <v>75</v>
      </c>
      <c r="AL196" t="s">
        <v>583</v>
      </c>
      <c r="AM196" t="s">
        <v>45</v>
      </c>
      <c r="AN196" s="7" t="s">
        <v>97</v>
      </c>
      <c r="AO196" s="11" t="s">
        <v>81</v>
      </c>
      <c r="AR196" t="s">
        <v>642</v>
      </c>
      <c r="AS196" t="s">
        <v>49</v>
      </c>
      <c r="AU196">
        <v>42.49</v>
      </c>
      <c r="AV196">
        <v>-79.349999999999994</v>
      </c>
      <c r="AW196">
        <v>975</v>
      </c>
    </row>
    <row r="197" spans="12:49" x14ac:dyDescent="0.25">
      <c r="L197" s="2" t="s">
        <v>877</v>
      </c>
      <c r="M197" s="15">
        <v>999999999</v>
      </c>
      <c r="N197" s="2" t="s">
        <v>638</v>
      </c>
      <c r="O197">
        <v>2554</v>
      </c>
      <c r="P197">
        <v>2</v>
      </c>
      <c r="R197">
        <v>2019</v>
      </c>
      <c r="S197" t="s">
        <v>39</v>
      </c>
      <c r="T197" s="2">
        <v>0</v>
      </c>
      <c r="U197">
        <v>12</v>
      </c>
      <c r="V197">
        <v>0</v>
      </c>
      <c r="W197">
        <v>0</v>
      </c>
      <c r="X197">
        <v>0</v>
      </c>
      <c r="Y197">
        <v>0</v>
      </c>
      <c r="Z197">
        <v>0</v>
      </c>
      <c r="AA197">
        <v>0</v>
      </c>
      <c r="AB197">
        <v>0</v>
      </c>
      <c r="AC197">
        <v>2</v>
      </c>
      <c r="AD197" t="s">
        <v>40</v>
      </c>
      <c r="AE197" t="s">
        <v>311</v>
      </c>
      <c r="AF197" t="s">
        <v>42</v>
      </c>
      <c r="AG197" t="s">
        <v>639</v>
      </c>
      <c r="AH197" t="s">
        <v>615</v>
      </c>
      <c r="AI197" t="s">
        <v>643</v>
      </c>
      <c r="AJ197" t="s">
        <v>644</v>
      </c>
      <c r="AK197" t="s">
        <v>75</v>
      </c>
      <c r="AL197" t="s">
        <v>583</v>
      </c>
      <c r="AM197" t="s">
        <v>45</v>
      </c>
      <c r="AN197" s="7" t="s">
        <v>97</v>
      </c>
      <c r="AO197" s="11" t="s">
        <v>81</v>
      </c>
      <c r="AR197" t="s">
        <v>645</v>
      </c>
      <c r="AS197" t="s">
        <v>49</v>
      </c>
      <c r="AT197" t="s">
        <v>646</v>
      </c>
      <c r="AU197">
        <v>42.49</v>
      </c>
      <c r="AV197">
        <v>-79.349999999999994</v>
      </c>
      <c r="AW197">
        <v>950</v>
      </c>
    </row>
    <row r="198" spans="12:49" x14ac:dyDescent="0.25">
      <c r="L198" s="2" t="s">
        <v>877</v>
      </c>
      <c r="M198" s="15">
        <v>999999999</v>
      </c>
      <c r="N198" s="2" t="s">
        <v>638</v>
      </c>
      <c r="O198">
        <v>2554</v>
      </c>
      <c r="P198">
        <v>3</v>
      </c>
      <c r="Q198" t="s">
        <v>647</v>
      </c>
      <c r="R198">
        <v>2019</v>
      </c>
      <c r="S198" t="s">
        <v>39</v>
      </c>
      <c r="T198" s="2">
        <v>0</v>
      </c>
      <c r="U198">
        <v>12</v>
      </c>
      <c r="V198">
        <v>0</v>
      </c>
      <c r="W198">
        <v>0</v>
      </c>
      <c r="X198">
        <v>0</v>
      </c>
      <c r="Y198">
        <v>0</v>
      </c>
      <c r="Z198">
        <v>0</v>
      </c>
      <c r="AA198">
        <v>0</v>
      </c>
      <c r="AB198">
        <v>0</v>
      </c>
      <c r="AC198">
        <v>2</v>
      </c>
      <c r="AD198" t="s">
        <v>40</v>
      </c>
      <c r="AE198" t="s">
        <v>311</v>
      </c>
      <c r="AF198" t="s">
        <v>42</v>
      </c>
      <c r="AG198" t="s">
        <v>639</v>
      </c>
      <c r="AH198" t="s">
        <v>615</v>
      </c>
      <c r="AI198" t="s">
        <v>648</v>
      </c>
      <c r="AJ198" t="s">
        <v>649</v>
      </c>
      <c r="AK198" t="s">
        <v>632</v>
      </c>
      <c r="AL198" t="s">
        <v>633</v>
      </c>
      <c r="AM198" t="s">
        <v>45</v>
      </c>
      <c r="AN198" s="7" t="s">
        <v>97</v>
      </c>
      <c r="AO198" s="11" t="s">
        <v>81</v>
      </c>
      <c r="AR198" t="s">
        <v>650</v>
      </c>
      <c r="AS198" t="s">
        <v>49</v>
      </c>
      <c r="AU198">
        <v>42.49</v>
      </c>
      <c r="AV198">
        <v>-79.349999999999994</v>
      </c>
      <c r="AW198">
        <v>2250</v>
      </c>
    </row>
    <row r="199" spans="12:49" x14ac:dyDescent="0.25">
      <c r="L199" s="2" t="s">
        <v>877</v>
      </c>
      <c r="M199" s="15">
        <v>999999999</v>
      </c>
      <c r="N199" s="2" t="s">
        <v>638</v>
      </c>
      <c r="O199">
        <v>2554</v>
      </c>
      <c r="P199">
        <v>4</v>
      </c>
      <c r="Q199" t="s">
        <v>647</v>
      </c>
      <c r="R199">
        <v>2019</v>
      </c>
      <c r="S199" t="s">
        <v>39</v>
      </c>
      <c r="T199" s="2">
        <v>0</v>
      </c>
      <c r="U199">
        <v>12</v>
      </c>
      <c r="V199">
        <v>0</v>
      </c>
      <c r="W199">
        <v>0</v>
      </c>
      <c r="X199">
        <v>0</v>
      </c>
      <c r="Y199">
        <v>0</v>
      </c>
      <c r="Z199">
        <v>0</v>
      </c>
      <c r="AA199">
        <v>0</v>
      </c>
      <c r="AB199">
        <v>0</v>
      </c>
      <c r="AC199">
        <v>2</v>
      </c>
      <c r="AD199" t="s">
        <v>40</v>
      </c>
      <c r="AE199" t="s">
        <v>311</v>
      </c>
      <c r="AF199" t="s">
        <v>42</v>
      </c>
      <c r="AG199" t="s">
        <v>639</v>
      </c>
      <c r="AH199" t="s">
        <v>615</v>
      </c>
      <c r="AI199" t="s">
        <v>651</v>
      </c>
      <c r="AJ199" t="s">
        <v>652</v>
      </c>
      <c r="AK199" t="s">
        <v>632</v>
      </c>
      <c r="AL199" t="s">
        <v>633</v>
      </c>
      <c r="AM199" t="s">
        <v>45</v>
      </c>
      <c r="AN199" s="7" t="s">
        <v>97</v>
      </c>
      <c r="AO199" s="11" t="s">
        <v>81</v>
      </c>
      <c r="AR199" t="s">
        <v>650</v>
      </c>
      <c r="AS199" t="s">
        <v>49</v>
      </c>
      <c r="AU199">
        <v>42.49</v>
      </c>
      <c r="AV199">
        <v>-79.349999999999994</v>
      </c>
      <c r="AW199">
        <v>2250</v>
      </c>
    </row>
    <row r="200" spans="12:49" x14ac:dyDescent="0.25">
      <c r="L200" s="2" t="s">
        <v>875</v>
      </c>
      <c r="M200" s="15">
        <v>999999999</v>
      </c>
      <c r="N200" s="2" t="s">
        <v>593</v>
      </c>
      <c r="O200">
        <v>8906</v>
      </c>
      <c r="P200" t="s">
        <v>653</v>
      </c>
      <c r="Q200" t="s">
        <v>654</v>
      </c>
      <c r="R200">
        <v>2019</v>
      </c>
      <c r="S200" t="s">
        <v>39</v>
      </c>
      <c r="T200" s="2">
        <v>0</v>
      </c>
      <c r="U200">
        <v>12</v>
      </c>
      <c r="V200">
        <v>0</v>
      </c>
      <c r="W200">
        <v>0</v>
      </c>
      <c r="X200">
        <v>0</v>
      </c>
      <c r="Y200">
        <v>0</v>
      </c>
      <c r="Z200">
        <v>0</v>
      </c>
      <c r="AA200">
        <v>0</v>
      </c>
      <c r="AB200">
        <v>0</v>
      </c>
      <c r="AC200">
        <v>2</v>
      </c>
      <c r="AE200" t="s">
        <v>70</v>
      </c>
      <c r="AF200" t="s">
        <v>42</v>
      </c>
      <c r="AG200" t="s">
        <v>596</v>
      </c>
      <c r="AH200" t="s">
        <v>597</v>
      </c>
      <c r="AI200" t="s">
        <v>655</v>
      </c>
      <c r="AJ200" t="s">
        <v>656</v>
      </c>
      <c r="AK200" t="s">
        <v>75</v>
      </c>
      <c r="AM200" t="s">
        <v>45</v>
      </c>
      <c r="AN200" s="7" t="s">
        <v>97</v>
      </c>
      <c r="AO200" s="4" t="s">
        <v>64</v>
      </c>
      <c r="AP200" t="s">
        <v>94</v>
      </c>
      <c r="AU200">
        <v>40.786900000000003</v>
      </c>
      <c r="AV200">
        <v>-73.912199999999999</v>
      </c>
      <c r="AW200">
        <v>5502</v>
      </c>
    </row>
    <row r="201" spans="12:49" x14ac:dyDescent="0.25">
      <c r="L201" s="2" t="s">
        <v>875</v>
      </c>
      <c r="M201" s="15">
        <v>999999999</v>
      </c>
      <c r="N201" s="2" t="s">
        <v>593</v>
      </c>
      <c r="O201">
        <v>8906</v>
      </c>
      <c r="P201" t="s">
        <v>657</v>
      </c>
      <c r="Q201" t="s">
        <v>654</v>
      </c>
      <c r="R201">
        <v>2019</v>
      </c>
      <c r="S201" t="s">
        <v>39</v>
      </c>
      <c r="T201" s="2">
        <v>0</v>
      </c>
      <c r="U201">
        <v>12</v>
      </c>
      <c r="V201">
        <v>0</v>
      </c>
      <c r="W201">
        <v>0</v>
      </c>
      <c r="X201">
        <v>0</v>
      </c>
      <c r="Y201">
        <v>0</v>
      </c>
      <c r="Z201">
        <v>0</v>
      </c>
      <c r="AA201">
        <v>0</v>
      </c>
      <c r="AB201">
        <v>0</v>
      </c>
      <c r="AC201">
        <v>2</v>
      </c>
      <c r="AE201" t="s">
        <v>70</v>
      </c>
      <c r="AF201" t="s">
        <v>42</v>
      </c>
      <c r="AG201" t="s">
        <v>596</v>
      </c>
      <c r="AH201" t="s">
        <v>597</v>
      </c>
      <c r="AI201" t="s">
        <v>658</v>
      </c>
      <c r="AJ201" t="s">
        <v>659</v>
      </c>
      <c r="AK201" t="s">
        <v>75</v>
      </c>
      <c r="AM201" t="s">
        <v>45</v>
      </c>
      <c r="AN201" s="7" t="s">
        <v>97</v>
      </c>
      <c r="AO201" s="4" t="s">
        <v>64</v>
      </c>
      <c r="AP201" t="s">
        <v>94</v>
      </c>
      <c r="AU201">
        <v>40.786900000000003</v>
      </c>
      <c r="AV201">
        <v>-73.912199999999999</v>
      </c>
      <c r="AW201">
        <v>1117</v>
      </c>
    </row>
    <row r="202" spans="12:49" x14ac:dyDescent="0.25">
      <c r="L202" s="2" t="s">
        <v>873</v>
      </c>
      <c r="M202" s="15">
        <v>999999999</v>
      </c>
      <c r="N202" s="2" t="s">
        <v>62</v>
      </c>
      <c r="O202">
        <v>10803</v>
      </c>
      <c r="P202">
        <v>1</v>
      </c>
      <c r="R202">
        <v>2019</v>
      </c>
      <c r="S202" t="s">
        <v>39</v>
      </c>
      <c r="T202" s="2">
        <v>0</v>
      </c>
      <c r="U202">
        <v>12</v>
      </c>
      <c r="V202">
        <v>0</v>
      </c>
      <c r="X202">
        <v>0</v>
      </c>
      <c r="Y202">
        <v>0</v>
      </c>
      <c r="Z202">
        <v>0</v>
      </c>
      <c r="AA202">
        <v>0</v>
      </c>
      <c r="AB202">
        <v>0</v>
      </c>
      <c r="AC202">
        <v>0</v>
      </c>
      <c r="AD202">
        <v>0</v>
      </c>
      <c r="AE202">
        <v>0</v>
      </c>
      <c r="AF202">
        <v>0</v>
      </c>
      <c r="AG202">
        <v>0</v>
      </c>
      <c r="AH202">
        <v>0</v>
      </c>
      <c r="AI202">
        <v>0</v>
      </c>
      <c r="AJ202">
        <v>0</v>
      </c>
      <c r="AK202">
        <v>0</v>
      </c>
      <c r="AL202">
        <v>0</v>
      </c>
      <c r="AM202">
        <v>0</v>
      </c>
      <c r="AN202" s="9" t="s">
        <v>63</v>
      </c>
      <c r="AO202" s="4" t="s">
        <v>64</v>
      </c>
      <c r="AP202" t="s">
        <v>65</v>
      </c>
      <c r="AR202" t="s">
        <v>66</v>
      </c>
      <c r="AU202">
        <v>44.7258</v>
      </c>
      <c r="AV202">
        <v>-75.441699999999997</v>
      </c>
      <c r="AW202">
        <v>2734</v>
      </c>
    </row>
    <row r="203" spans="12:49" x14ac:dyDescent="0.25">
      <c r="L203" s="2" t="s">
        <v>873</v>
      </c>
      <c r="M203" s="15">
        <v>999999999</v>
      </c>
      <c r="N203" s="2" t="s">
        <v>62</v>
      </c>
      <c r="O203">
        <v>10803</v>
      </c>
      <c r="P203">
        <v>2</v>
      </c>
      <c r="R203">
        <v>2019</v>
      </c>
      <c r="S203" t="s">
        <v>39</v>
      </c>
      <c r="T203" s="2">
        <v>0</v>
      </c>
      <c r="U203">
        <v>12</v>
      </c>
      <c r="V203">
        <v>0</v>
      </c>
      <c r="X203">
        <v>0</v>
      </c>
      <c r="Y203">
        <v>0</v>
      </c>
      <c r="Z203">
        <v>0</v>
      </c>
      <c r="AA203">
        <v>0</v>
      </c>
      <c r="AB203">
        <v>0</v>
      </c>
      <c r="AC203">
        <v>0</v>
      </c>
      <c r="AD203">
        <v>0</v>
      </c>
      <c r="AE203">
        <v>0</v>
      </c>
      <c r="AF203">
        <v>0</v>
      </c>
      <c r="AG203">
        <v>0</v>
      </c>
      <c r="AH203">
        <v>0</v>
      </c>
      <c r="AI203">
        <v>0</v>
      </c>
      <c r="AJ203">
        <v>0</v>
      </c>
      <c r="AK203">
        <v>0</v>
      </c>
      <c r="AL203">
        <v>0</v>
      </c>
      <c r="AM203">
        <v>0</v>
      </c>
      <c r="AN203" s="9" t="s">
        <v>63</v>
      </c>
      <c r="AO203" s="4" t="s">
        <v>64</v>
      </c>
      <c r="AP203" t="s">
        <v>65</v>
      </c>
      <c r="AR203" t="s">
        <v>66</v>
      </c>
      <c r="AU203">
        <v>44.7258</v>
      </c>
      <c r="AV203">
        <v>-75.441699999999997</v>
      </c>
      <c r="AW203">
        <v>2734</v>
      </c>
    </row>
  </sheetData>
  <phoneticPr fontId="24" type="noConversion"/>
  <pageMargins left="0.7" right="0.7" top="0.75" bottom="0.75" header="0.3" footer="0.3"/>
  <pageSetup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F27DC-15BB-4305-8761-97722F6D7037}">
  <dimension ref="A1:Y184"/>
  <sheetViews>
    <sheetView zoomScaleNormal="100" workbookViewId="0">
      <pane xSplit="1" ySplit="1" topLeftCell="B5" activePane="bottomRight" state="frozen"/>
      <selection pane="topRight" activeCell="B1" sqref="B1"/>
      <selection pane="bottomLeft" activeCell="A2" sqref="A2"/>
      <selection pane="bottomRight" activeCell="J26" sqref="J26"/>
    </sheetView>
  </sheetViews>
  <sheetFormatPr defaultRowHeight="15.75" x14ac:dyDescent="0.25"/>
  <cols>
    <col min="1" max="1" width="29.140625" style="20" customWidth="1"/>
    <col min="2" max="2" width="32.140625" customWidth="1"/>
    <col min="3" max="4" width="7.140625" style="20" customWidth="1"/>
    <col min="5" max="5" width="9" style="20" bestFit="1" customWidth="1"/>
    <col min="7" max="7" width="9.140625" customWidth="1"/>
    <col min="8" max="8" width="16.140625" customWidth="1"/>
    <col min="9" max="9" width="20" style="20" customWidth="1"/>
    <col min="10" max="10" width="22.42578125" style="20" customWidth="1"/>
    <col min="11" max="11" width="19.85546875" customWidth="1"/>
    <col min="12" max="13" width="13.85546875" style="20" customWidth="1"/>
    <col min="14" max="14" width="15.42578125" customWidth="1"/>
    <col min="15" max="15" width="18.28515625" customWidth="1"/>
    <col min="16" max="16" width="19.140625" customWidth="1"/>
    <col min="17" max="17" width="8.28515625" customWidth="1"/>
    <col min="18" max="18" width="7" customWidth="1"/>
    <col min="20" max="25" width="13.85546875" style="20" customWidth="1"/>
  </cols>
  <sheetData>
    <row r="1" spans="1:25" ht="63" x14ac:dyDescent="0.25">
      <c r="A1" s="17" t="s">
        <v>722</v>
      </c>
      <c r="B1" s="2" t="s">
        <v>0</v>
      </c>
      <c r="C1" s="17" t="s">
        <v>912</v>
      </c>
      <c r="D1" s="17" t="s">
        <v>932</v>
      </c>
      <c r="E1" s="17" t="s">
        <v>721</v>
      </c>
      <c r="F1" s="2" t="s">
        <v>1</v>
      </c>
      <c r="G1" s="2" t="s">
        <v>2</v>
      </c>
      <c r="H1" s="2" t="s">
        <v>910</v>
      </c>
      <c r="I1" s="17" t="s">
        <v>911</v>
      </c>
      <c r="J1" s="17" t="s">
        <v>53</v>
      </c>
      <c r="K1" s="2" t="s">
        <v>928</v>
      </c>
      <c r="L1" s="17" t="s">
        <v>927</v>
      </c>
      <c r="M1" s="17" t="s">
        <v>929</v>
      </c>
      <c r="N1" s="2" t="s">
        <v>6</v>
      </c>
      <c r="O1" s="2" t="s">
        <v>8</v>
      </c>
      <c r="P1" s="2" t="s">
        <v>14</v>
      </c>
      <c r="Q1" s="2" t="s">
        <v>33</v>
      </c>
      <c r="R1" s="2" t="s">
        <v>34</v>
      </c>
      <c r="S1" s="2" t="s">
        <v>35</v>
      </c>
      <c r="T1" s="17" t="s">
        <v>908</v>
      </c>
      <c r="U1" s="17" t="s">
        <v>909</v>
      </c>
      <c r="V1" s="17" t="s">
        <v>920</v>
      </c>
      <c r="W1" s="17" t="s">
        <v>921</v>
      </c>
      <c r="X1" s="17" t="s">
        <v>922</v>
      </c>
      <c r="Y1" s="17" t="s">
        <v>923</v>
      </c>
    </row>
    <row r="2" spans="1:25" x14ac:dyDescent="0.25">
      <c r="A2" s="38" t="s">
        <v>817</v>
      </c>
      <c r="B2" t="s">
        <v>187</v>
      </c>
      <c r="C2" s="38" t="s">
        <v>132</v>
      </c>
      <c r="D2" s="38" t="s">
        <v>933</v>
      </c>
      <c r="E2" s="38">
        <v>23781</v>
      </c>
      <c r="F2">
        <v>50451</v>
      </c>
      <c r="G2">
        <v>1</v>
      </c>
      <c r="H2" s="9" t="s">
        <v>63</v>
      </c>
      <c r="I2" s="3" t="s">
        <v>902</v>
      </c>
      <c r="J2" s="3" t="s">
        <v>63</v>
      </c>
      <c r="K2" s="4" t="s">
        <v>64</v>
      </c>
      <c r="L2" s="8" t="s">
        <v>904</v>
      </c>
      <c r="M2" s="8" t="s">
        <v>930</v>
      </c>
      <c r="N2">
        <v>698.25</v>
      </c>
      <c r="O2">
        <v>26932.5</v>
      </c>
      <c r="P2">
        <v>260800.5</v>
      </c>
      <c r="Q2">
        <v>42.967100000000002</v>
      </c>
      <c r="R2">
        <v>-78.918199999999999</v>
      </c>
      <c r="S2">
        <v>627</v>
      </c>
      <c r="T2" s="21">
        <v>59.9</v>
      </c>
      <c r="U2" s="20">
        <v>60.5</v>
      </c>
      <c r="V2" s="21">
        <v>49.7</v>
      </c>
      <c r="W2" s="21">
        <v>60.5</v>
      </c>
      <c r="X2" s="20">
        <v>48</v>
      </c>
      <c r="Y2" s="20">
        <v>55.7</v>
      </c>
    </row>
    <row r="3" spans="1:25" x14ac:dyDescent="0.25">
      <c r="A3" s="38" t="s">
        <v>200</v>
      </c>
      <c r="B3" s="14" t="s">
        <v>200</v>
      </c>
      <c r="C3" s="38" t="s">
        <v>132</v>
      </c>
      <c r="D3" s="38" t="s">
        <v>933</v>
      </c>
      <c r="E3" s="38">
        <v>23791</v>
      </c>
      <c r="F3" s="14">
        <v>54041</v>
      </c>
      <c r="G3" s="14">
        <v>11854</v>
      </c>
      <c r="H3" s="9" t="s">
        <v>63</v>
      </c>
      <c r="I3" s="29" t="s">
        <v>902</v>
      </c>
      <c r="J3" s="3" t="s">
        <v>63</v>
      </c>
      <c r="K3" s="4" t="s">
        <v>64</v>
      </c>
      <c r="L3" s="28" t="s">
        <v>904</v>
      </c>
      <c r="M3" s="8" t="s">
        <v>930</v>
      </c>
      <c r="N3">
        <v>1311.51</v>
      </c>
      <c r="O3">
        <v>49182.66</v>
      </c>
      <c r="P3">
        <v>643046.90399999998</v>
      </c>
      <c r="Q3">
        <v>43.162199999999999</v>
      </c>
      <c r="R3">
        <v>-78.7453</v>
      </c>
      <c r="S3">
        <v>1325</v>
      </c>
      <c r="T3" s="26">
        <v>221.3</v>
      </c>
      <c r="U3" s="27">
        <v>444.9</v>
      </c>
      <c r="V3" s="26">
        <v>225.2</v>
      </c>
      <c r="W3" s="26">
        <v>261.7</v>
      </c>
      <c r="X3" s="27">
        <v>210.8</v>
      </c>
      <c r="Y3" s="27">
        <v>230.8</v>
      </c>
    </row>
    <row r="4" spans="1:25" x14ac:dyDescent="0.25">
      <c r="A4" s="38" t="s">
        <v>200</v>
      </c>
      <c r="B4" s="14" t="s">
        <v>200</v>
      </c>
      <c r="C4" s="38" t="s">
        <v>132</v>
      </c>
      <c r="D4" s="38" t="s">
        <v>933</v>
      </c>
      <c r="E4" s="38">
        <v>23792</v>
      </c>
      <c r="F4" s="14">
        <v>54041</v>
      </c>
      <c r="G4" s="14">
        <v>11855</v>
      </c>
      <c r="H4" s="9" t="s">
        <v>63</v>
      </c>
      <c r="I4" s="29" t="s">
        <v>902</v>
      </c>
      <c r="J4" s="3" t="s">
        <v>63</v>
      </c>
      <c r="K4" s="4" t="s">
        <v>64</v>
      </c>
      <c r="L4" s="28" t="s">
        <v>904</v>
      </c>
      <c r="M4" s="8" t="s">
        <v>930</v>
      </c>
      <c r="N4">
        <v>1383.67</v>
      </c>
      <c r="O4">
        <v>51092.53</v>
      </c>
      <c r="P4">
        <v>643178.94799999997</v>
      </c>
      <c r="Q4">
        <v>43.162199999999999</v>
      </c>
      <c r="R4">
        <v>-78.7453</v>
      </c>
      <c r="S4">
        <v>470</v>
      </c>
      <c r="T4" s="26">
        <v>221.3</v>
      </c>
      <c r="U4" s="27">
        <v>444.9</v>
      </c>
      <c r="V4" s="26">
        <v>225.2</v>
      </c>
      <c r="W4" s="26">
        <v>261.7</v>
      </c>
      <c r="X4" s="27">
        <v>210.8</v>
      </c>
      <c r="Y4" s="27">
        <v>230.8</v>
      </c>
    </row>
    <row r="5" spans="1:25" x14ac:dyDescent="0.25">
      <c r="A5" s="38" t="s">
        <v>200</v>
      </c>
      <c r="B5" s="14" t="s">
        <v>200</v>
      </c>
      <c r="C5" s="38" t="s">
        <v>132</v>
      </c>
      <c r="D5" s="38" t="s">
        <v>933</v>
      </c>
      <c r="E5" s="38">
        <v>23793</v>
      </c>
      <c r="F5" s="14">
        <v>54041</v>
      </c>
      <c r="G5" s="14">
        <v>11856</v>
      </c>
      <c r="H5" s="9" t="s">
        <v>63</v>
      </c>
      <c r="I5" s="29" t="s">
        <v>902</v>
      </c>
      <c r="J5" s="3" t="s">
        <v>63</v>
      </c>
      <c r="K5" s="4" t="s">
        <v>64</v>
      </c>
      <c r="L5" s="28" t="s">
        <v>904</v>
      </c>
      <c r="M5" s="8" t="s">
        <v>930</v>
      </c>
      <c r="N5">
        <v>1309.92</v>
      </c>
      <c r="O5">
        <v>48433.48</v>
      </c>
      <c r="P5">
        <v>631977.76399999997</v>
      </c>
      <c r="Q5">
        <v>43.162199999999999</v>
      </c>
      <c r="R5">
        <v>-78.7453</v>
      </c>
      <c r="S5">
        <v>488</v>
      </c>
      <c r="T5" s="26">
        <v>221.3</v>
      </c>
      <c r="U5" s="27">
        <v>444.9</v>
      </c>
      <c r="V5" s="26">
        <v>225.2</v>
      </c>
      <c r="W5" s="26">
        <v>261.7</v>
      </c>
      <c r="X5" s="27">
        <v>210.8</v>
      </c>
      <c r="Y5" s="27">
        <v>230.8</v>
      </c>
    </row>
    <row r="6" spans="1:25" x14ac:dyDescent="0.25">
      <c r="A6" s="38" t="s">
        <v>824</v>
      </c>
      <c r="B6" t="s">
        <v>172</v>
      </c>
      <c r="C6" s="38" t="s">
        <v>132</v>
      </c>
      <c r="D6" s="38" t="s">
        <v>933</v>
      </c>
      <c r="E6" s="38">
        <v>23982</v>
      </c>
      <c r="F6">
        <v>54076</v>
      </c>
      <c r="G6">
        <v>1</v>
      </c>
      <c r="H6" s="9" t="s">
        <v>63</v>
      </c>
      <c r="I6" s="3" t="s">
        <v>902</v>
      </c>
      <c r="J6" s="3" t="s">
        <v>63</v>
      </c>
      <c r="K6" s="4" t="s">
        <v>64</v>
      </c>
      <c r="L6" s="8" t="s">
        <v>904</v>
      </c>
      <c r="M6" s="8" t="s">
        <v>930</v>
      </c>
      <c r="N6">
        <v>1927.25</v>
      </c>
      <c r="O6">
        <v>120542</v>
      </c>
      <c r="P6">
        <v>1047455.95</v>
      </c>
      <c r="Q6">
        <v>42.087499999999999</v>
      </c>
      <c r="R6">
        <v>-78.457800000000006</v>
      </c>
      <c r="S6">
        <v>3100</v>
      </c>
      <c r="T6" s="21">
        <v>90.6</v>
      </c>
      <c r="U6" s="20">
        <v>126.8</v>
      </c>
      <c r="V6" s="21">
        <v>79.400000000000006</v>
      </c>
      <c r="W6" s="21">
        <v>88.5</v>
      </c>
      <c r="X6" s="20">
        <v>76.8</v>
      </c>
      <c r="Y6" s="20">
        <v>88</v>
      </c>
    </row>
    <row r="7" spans="1:25" x14ac:dyDescent="0.25">
      <c r="A7" s="38" t="s">
        <v>884</v>
      </c>
      <c r="B7" t="s">
        <v>161</v>
      </c>
      <c r="C7" s="38" t="s">
        <v>132</v>
      </c>
      <c r="D7" s="38" t="s">
        <v>933</v>
      </c>
      <c r="E7" s="38">
        <v>24026</v>
      </c>
      <c r="F7">
        <v>54131</v>
      </c>
      <c r="G7" t="s">
        <v>162</v>
      </c>
      <c r="H7" s="9" t="s">
        <v>63</v>
      </c>
      <c r="I7" s="3" t="s">
        <v>902</v>
      </c>
      <c r="J7" s="3" t="s">
        <v>63</v>
      </c>
      <c r="K7" s="4" t="s">
        <v>64</v>
      </c>
      <c r="L7" s="8" t="s">
        <v>904</v>
      </c>
      <c r="M7" s="8" t="s">
        <v>930</v>
      </c>
      <c r="N7">
        <v>333.68</v>
      </c>
      <c r="O7">
        <v>13305.53</v>
      </c>
      <c r="P7">
        <v>155575.42499999999</v>
      </c>
      <c r="Q7">
        <v>43.048299999999998</v>
      </c>
      <c r="R7">
        <v>-78.853899999999996</v>
      </c>
      <c r="S7">
        <v>3100</v>
      </c>
      <c r="T7" s="21">
        <v>68.5</v>
      </c>
      <c r="U7" s="20">
        <v>24.1</v>
      </c>
      <c r="V7" s="21">
        <v>59</v>
      </c>
      <c r="W7" s="21">
        <v>75</v>
      </c>
      <c r="X7" s="20">
        <v>59.1</v>
      </c>
      <c r="Y7" s="20">
        <v>68.5</v>
      </c>
    </row>
    <row r="8" spans="1:25" x14ac:dyDescent="0.25">
      <c r="A8" s="38" t="s">
        <v>809</v>
      </c>
      <c r="B8" t="s">
        <v>269</v>
      </c>
      <c r="C8" s="38" t="s">
        <v>139</v>
      </c>
      <c r="D8" s="38" t="s">
        <v>933</v>
      </c>
      <c r="E8" s="38">
        <v>23514</v>
      </c>
      <c r="F8">
        <v>10619</v>
      </c>
      <c r="G8">
        <v>1</v>
      </c>
      <c r="H8" s="9" t="s">
        <v>63</v>
      </c>
      <c r="I8" s="3" t="s">
        <v>902</v>
      </c>
      <c r="J8" s="3" t="s">
        <v>63</v>
      </c>
      <c r="K8" s="4" t="s">
        <v>64</v>
      </c>
      <c r="L8" s="8" t="s">
        <v>904</v>
      </c>
      <c r="M8" s="8" t="s">
        <v>930</v>
      </c>
      <c r="N8">
        <v>386.8</v>
      </c>
      <c r="O8">
        <v>17538.830000000002</v>
      </c>
      <c r="P8">
        <v>142364.47099999999</v>
      </c>
      <c r="Q8">
        <v>42.508299999999998</v>
      </c>
      <c r="R8">
        <v>-78.066100000000006</v>
      </c>
      <c r="S8">
        <v>718</v>
      </c>
      <c r="T8" s="21">
        <v>67</v>
      </c>
      <c r="U8" s="20">
        <v>35.700000000000003</v>
      </c>
      <c r="V8" s="21">
        <v>62.9</v>
      </c>
      <c r="W8" s="21">
        <v>82.2</v>
      </c>
      <c r="X8" s="20">
        <v>61.4</v>
      </c>
      <c r="Y8" s="20">
        <v>63.4</v>
      </c>
    </row>
    <row r="9" spans="1:25" x14ac:dyDescent="0.25">
      <c r="A9" s="38" t="s">
        <v>830</v>
      </c>
      <c r="B9" t="s">
        <v>274</v>
      </c>
      <c r="C9" s="38" t="s">
        <v>139</v>
      </c>
      <c r="D9" s="38" t="s">
        <v>933</v>
      </c>
      <c r="E9" s="38">
        <v>24024</v>
      </c>
      <c r="F9">
        <v>54593</v>
      </c>
      <c r="G9">
        <v>1</v>
      </c>
      <c r="H9" s="9" t="s">
        <v>63</v>
      </c>
      <c r="I9" s="3" t="s">
        <v>902</v>
      </c>
      <c r="J9" s="3" t="s">
        <v>63</v>
      </c>
      <c r="K9" s="4" t="s">
        <v>64</v>
      </c>
      <c r="L9" s="8" t="s">
        <v>904</v>
      </c>
      <c r="M9" s="8" t="s">
        <v>930</v>
      </c>
      <c r="N9">
        <v>192.19</v>
      </c>
      <c r="O9">
        <v>7047.99</v>
      </c>
      <c r="P9">
        <v>85591.612999999998</v>
      </c>
      <c r="Q9">
        <v>42.982799999999997</v>
      </c>
      <c r="R9">
        <v>-78.159199999999998</v>
      </c>
      <c r="S9">
        <v>1676</v>
      </c>
      <c r="T9" s="21">
        <v>67.3</v>
      </c>
      <c r="U9" s="20">
        <v>35.299999999999997</v>
      </c>
      <c r="V9" s="21">
        <v>57.1</v>
      </c>
      <c r="W9" s="21">
        <v>71.7</v>
      </c>
      <c r="X9" s="20">
        <v>48.8</v>
      </c>
      <c r="Y9" s="20">
        <v>60.1</v>
      </c>
    </row>
    <row r="10" spans="1:25" x14ac:dyDescent="0.25">
      <c r="A10" s="38" t="s">
        <v>815</v>
      </c>
      <c r="B10" t="s">
        <v>182</v>
      </c>
      <c r="C10" s="38" t="s">
        <v>916</v>
      </c>
      <c r="D10" s="38" t="s">
        <v>933</v>
      </c>
      <c r="E10" s="38">
        <v>23768</v>
      </c>
      <c r="F10">
        <v>50449</v>
      </c>
      <c r="G10">
        <v>1</v>
      </c>
      <c r="H10" s="9" t="s">
        <v>63</v>
      </c>
      <c r="I10" s="3" t="s">
        <v>902</v>
      </c>
      <c r="J10" s="3" t="s">
        <v>63</v>
      </c>
      <c r="K10" s="4" t="s">
        <v>64</v>
      </c>
      <c r="L10" s="8" t="s">
        <v>904</v>
      </c>
      <c r="M10" s="8" t="s">
        <v>930</v>
      </c>
      <c r="N10">
        <v>1084.5</v>
      </c>
      <c r="O10">
        <v>44569.5</v>
      </c>
      <c r="P10">
        <v>420542.72499999998</v>
      </c>
      <c r="Q10">
        <v>42.654400000000003</v>
      </c>
      <c r="R10">
        <v>-78.077200000000005</v>
      </c>
      <c r="S10">
        <v>570</v>
      </c>
      <c r="T10" s="21">
        <v>56.6</v>
      </c>
      <c r="U10" s="20">
        <v>78.3</v>
      </c>
      <c r="V10" s="21">
        <v>51.5</v>
      </c>
      <c r="W10" s="21">
        <v>66.099999999999994</v>
      </c>
      <c r="X10" s="20">
        <v>49.5</v>
      </c>
      <c r="Y10" s="20">
        <v>63.9</v>
      </c>
    </row>
    <row r="11" spans="1:25" x14ac:dyDescent="0.25">
      <c r="A11" s="38" t="s">
        <v>816</v>
      </c>
      <c r="B11" t="s">
        <v>177</v>
      </c>
      <c r="C11" s="38" t="s">
        <v>916</v>
      </c>
      <c r="D11" s="38" t="s">
        <v>933</v>
      </c>
      <c r="E11" s="38">
        <v>23783</v>
      </c>
      <c r="F11">
        <v>50450</v>
      </c>
      <c r="G11">
        <v>1</v>
      </c>
      <c r="H11" s="9" t="s">
        <v>63</v>
      </c>
      <c r="I11" s="3" t="s">
        <v>902</v>
      </c>
      <c r="J11" s="3" t="s">
        <v>63</v>
      </c>
      <c r="K11" s="4" t="s">
        <v>64</v>
      </c>
      <c r="L11" s="8" t="s">
        <v>904</v>
      </c>
      <c r="M11" s="8" t="s">
        <v>930</v>
      </c>
      <c r="N11">
        <v>586.75</v>
      </c>
      <c r="O11">
        <v>25770</v>
      </c>
      <c r="P11">
        <v>232865.92499999999</v>
      </c>
      <c r="Q11">
        <v>43.468200000000003</v>
      </c>
      <c r="R11">
        <v>-76.496499999999997</v>
      </c>
      <c r="S11">
        <v>850</v>
      </c>
      <c r="T11" s="21">
        <v>57.4</v>
      </c>
      <c r="U11" s="20">
        <v>63.9</v>
      </c>
      <c r="V11" s="21">
        <v>51.6</v>
      </c>
      <c r="W11" s="21">
        <v>66.7</v>
      </c>
      <c r="X11" s="20">
        <v>49.8</v>
      </c>
      <c r="Y11" s="20">
        <v>60</v>
      </c>
    </row>
    <row r="12" spans="1:25" x14ac:dyDescent="0.25">
      <c r="A12" s="38" t="s">
        <v>298</v>
      </c>
      <c r="B12" s="14" t="s">
        <v>298</v>
      </c>
      <c r="C12" s="38" t="s">
        <v>916</v>
      </c>
      <c r="D12" s="38" t="s">
        <v>933</v>
      </c>
      <c r="E12" s="38">
        <v>23970</v>
      </c>
      <c r="F12" s="14">
        <v>54547</v>
      </c>
      <c r="G12" s="14">
        <v>1</v>
      </c>
      <c r="H12" s="9" t="s">
        <v>63</v>
      </c>
      <c r="I12" s="29" t="s">
        <v>902</v>
      </c>
      <c r="J12" s="3" t="s">
        <v>63</v>
      </c>
      <c r="K12" s="4" t="s">
        <v>64</v>
      </c>
      <c r="L12" s="28" t="s">
        <v>904</v>
      </c>
      <c r="M12" s="8" t="s">
        <v>930</v>
      </c>
      <c r="N12">
        <v>5957.8</v>
      </c>
      <c r="O12">
        <v>1377612.86</v>
      </c>
      <c r="P12">
        <v>9697750.4100000001</v>
      </c>
      <c r="Q12">
        <v>43.494999999999997</v>
      </c>
      <c r="R12">
        <v>-76.450800000000001</v>
      </c>
      <c r="S12">
        <v>812</v>
      </c>
      <c r="T12" s="26">
        <v>1254</v>
      </c>
      <c r="U12" s="27">
        <v>4912.1000000000004</v>
      </c>
      <c r="V12" s="26">
        <v>956.4</v>
      </c>
      <c r="W12" s="26">
        <v>1130.9000000000001</v>
      </c>
      <c r="X12" s="27">
        <v>988</v>
      </c>
      <c r="Y12" s="27">
        <v>1130.9000000000001</v>
      </c>
    </row>
    <row r="13" spans="1:25" x14ac:dyDescent="0.25">
      <c r="A13" s="38" t="s">
        <v>298</v>
      </c>
      <c r="B13" s="14" t="s">
        <v>298</v>
      </c>
      <c r="C13" s="38" t="s">
        <v>916</v>
      </c>
      <c r="D13" s="38" t="s">
        <v>933</v>
      </c>
      <c r="E13" s="38">
        <v>23971</v>
      </c>
      <c r="F13" s="14">
        <v>54547</v>
      </c>
      <c r="G13" s="14">
        <v>2</v>
      </c>
      <c r="H13" s="9" t="s">
        <v>63</v>
      </c>
      <c r="I13" s="29" t="s">
        <v>902</v>
      </c>
      <c r="J13" s="3" t="s">
        <v>63</v>
      </c>
      <c r="K13" s="4" t="s">
        <v>64</v>
      </c>
      <c r="L13" s="28" t="s">
        <v>904</v>
      </c>
      <c r="M13" s="8" t="s">
        <v>930</v>
      </c>
      <c r="N13">
        <v>5669.01</v>
      </c>
      <c r="O13">
        <v>1272722.7</v>
      </c>
      <c r="P13">
        <v>8993427.7170000002</v>
      </c>
      <c r="Q13">
        <v>43.494999999999997</v>
      </c>
      <c r="R13">
        <v>-76.450800000000001</v>
      </c>
      <c r="S13">
        <v>800</v>
      </c>
      <c r="T13" s="26">
        <v>1254</v>
      </c>
      <c r="U13" s="27">
        <v>4912.1000000000004</v>
      </c>
      <c r="V13" s="26">
        <v>956.4</v>
      </c>
      <c r="W13" s="26">
        <v>1130.9000000000001</v>
      </c>
      <c r="X13" s="27">
        <v>988</v>
      </c>
      <c r="Y13" s="27">
        <v>1130.9000000000001</v>
      </c>
    </row>
    <row r="14" spans="1:25" x14ac:dyDescent="0.25">
      <c r="A14" s="38" t="s">
        <v>298</v>
      </c>
      <c r="B14" s="14" t="s">
        <v>298</v>
      </c>
      <c r="C14" s="38" t="s">
        <v>916</v>
      </c>
      <c r="D14" s="38" t="s">
        <v>933</v>
      </c>
      <c r="E14" s="38">
        <v>23972</v>
      </c>
      <c r="F14" s="14">
        <v>54547</v>
      </c>
      <c r="G14" s="14">
        <v>3</v>
      </c>
      <c r="H14" s="9" t="s">
        <v>63</v>
      </c>
      <c r="I14" s="29" t="s">
        <v>902</v>
      </c>
      <c r="J14" s="3" t="s">
        <v>63</v>
      </c>
      <c r="K14" s="4" t="s">
        <v>64</v>
      </c>
      <c r="L14" s="28" t="s">
        <v>904</v>
      </c>
      <c r="M14" s="8" t="s">
        <v>930</v>
      </c>
      <c r="N14">
        <v>5696.89</v>
      </c>
      <c r="O14">
        <v>1259071.31</v>
      </c>
      <c r="P14">
        <v>8722408.1170000006</v>
      </c>
      <c r="Q14">
        <v>43.494999999999997</v>
      </c>
      <c r="R14">
        <v>-76.450800000000001</v>
      </c>
      <c r="S14">
        <v>2156</v>
      </c>
      <c r="T14" s="26">
        <v>1254</v>
      </c>
      <c r="U14" s="27">
        <v>4912.1000000000004</v>
      </c>
      <c r="V14" s="26">
        <v>956.4</v>
      </c>
      <c r="W14" s="26">
        <v>1130.9000000000001</v>
      </c>
      <c r="X14" s="27">
        <v>988</v>
      </c>
      <c r="Y14" s="27">
        <v>1130.9000000000001</v>
      </c>
    </row>
    <row r="15" spans="1:25" x14ac:dyDescent="0.25">
      <c r="A15" s="38" t="s">
        <v>298</v>
      </c>
      <c r="B15" s="14" t="s">
        <v>298</v>
      </c>
      <c r="C15" s="38" t="s">
        <v>916</v>
      </c>
      <c r="D15" s="38" t="s">
        <v>933</v>
      </c>
      <c r="E15" s="38">
        <v>23973</v>
      </c>
      <c r="F15" s="14">
        <v>54547</v>
      </c>
      <c r="G15" s="14">
        <v>4</v>
      </c>
      <c r="H15" s="9" t="s">
        <v>63</v>
      </c>
      <c r="I15" s="29" t="s">
        <v>902</v>
      </c>
      <c r="J15" s="3" t="s">
        <v>63</v>
      </c>
      <c r="K15" s="4" t="s">
        <v>64</v>
      </c>
      <c r="L15" s="28" t="s">
        <v>904</v>
      </c>
      <c r="M15" s="8" t="s">
        <v>930</v>
      </c>
      <c r="N15">
        <v>5639.2</v>
      </c>
      <c r="O15">
        <v>1228221.8899999999</v>
      </c>
      <c r="P15">
        <v>8630472.2129999995</v>
      </c>
      <c r="Q15">
        <v>43.494999999999997</v>
      </c>
      <c r="R15">
        <v>-76.450800000000001</v>
      </c>
      <c r="S15">
        <v>536</v>
      </c>
      <c r="T15" s="26">
        <v>1254</v>
      </c>
      <c r="U15" s="27">
        <v>4912.1000000000004</v>
      </c>
      <c r="V15" s="26">
        <v>956.4</v>
      </c>
      <c r="W15" s="26">
        <v>1130.9000000000001</v>
      </c>
      <c r="X15" s="27">
        <v>988</v>
      </c>
      <c r="Y15" s="27">
        <v>1130.9000000000001</v>
      </c>
    </row>
    <row r="16" spans="1:25" x14ac:dyDescent="0.25">
      <c r="A16" s="38" t="s">
        <v>870</v>
      </c>
      <c r="B16" s="15" t="s">
        <v>252</v>
      </c>
      <c r="C16" s="38" t="s">
        <v>916</v>
      </c>
      <c r="D16" s="38" t="s">
        <v>933</v>
      </c>
      <c r="E16" s="38">
        <v>23985</v>
      </c>
      <c r="F16">
        <v>10621</v>
      </c>
      <c r="G16">
        <v>1</v>
      </c>
      <c r="H16" s="9" t="s">
        <v>63</v>
      </c>
      <c r="I16" s="3" t="s">
        <v>902</v>
      </c>
      <c r="J16" s="3" t="s">
        <v>63</v>
      </c>
      <c r="K16" s="4" t="s">
        <v>64</v>
      </c>
      <c r="L16" s="8" t="s">
        <v>904</v>
      </c>
      <c r="M16" s="8" t="s">
        <v>930</v>
      </c>
      <c r="N16">
        <v>273.32</v>
      </c>
      <c r="O16">
        <v>15092.83</v>
      </c>
      <c r="P16">
        <v>124672.024</v>
      </c>
      <c r="Q16">
        <v>43.066699999999997</v>
      </c>
      <c r="R16">
        <v>-76.224599999999995</v>
      </c>
      <c r="S16">
        <v>416</v>
      </c>
      <c r="T16" s="21">
        <v>102.7</v>
      </c>
      <c r="U16" s="20">
        <v>32.5</v>
      </c>
      <c r="V16" s="21">
        <v>86.8</v>
      </c>
      <c r="W16" s="21">
        <v>107.3</v>
      </c>
      <c r="X16" s="20">
        <v>85.3</v>
      </c>
      <c r="Y16" s="20">
        <v>98.9</v>
      </c>
    </row>
    <row r="17" spans="1:25" x14ac:dyDescent="0.25">
      <c r="A17" s="38" t="s">
        <v>885</v>
      </c>
      <c r="B17" s="14" t="s">
        <v>131</v>
      </c>
      <c r="C17" s="38" t="s">
        <v>916</v>
      </c>
      <c r="D17" s="38" t="s">
        <v>933</v>
      </c>
      <c r="E17" s="38">
        <v>24060</v>
      </c>
      <c r="F17" s="14">
        <v>50978</v>
      </c>
      <c r="G17" s="14" t="s">
        <v>132</v>
      </c>
      <c r="H17" s="9" t="s">
        <v>63</v>
      </c>
      <c r="I17" s="29" t="s">
        <v>902</v>
      </c>
      <c r="J17" s="3" t="s">
        <v>63</v>
      </c>
      <c r="K17" s="4" t="s">
        <v>64</v>
      </c>
      <c r="L17" s="28" t="s">
        <v>904</v>
      </c>
      <c r="M17" s="8" t="s">
        <v>930</v>
      </c>
      <c r="N17">
        <v>710.69</v>
      </c>
      <c r="O17">
        <v>19721.46</v>
      </c>
      <c r="P17">
        <v>243712.58499999999</v>
      </c>
      <c r="Q17">
        <v>43.061100000000003</v>
      </c>
      <c r="R17">
        <v>-76.081900000000005</v>
      </c>
      <c r="S17">
        <v>1531</v>
      </c>
      <c r="T17" s="26">
        <v>122.6</v>
      </c>
      <c r="U17" s="27">
        <v>150.5</v>
      </c>
      <c r="V17" s="26">
        <v>89</v>
      </c>
      <c r="W17" s="26">
        <v>116.8</v>
      </c>
      <c r="X17" s="27">
        <v>93.2</v>
      </c>
      <c r="Y17" s="27">
        <v>106.1</v>
      </c>
    </row>
    <row r="18" spans="1:25" x14ac:dyDescent="0.25">
      <c r="A18" s="38" t="s">
        <v>885</v>
      </c>
      <c r="B18" s="14" t="s">
        <v>131</v>
      </c>
      <c r="C18" s="38" t="s">
        <v>916</v>
      </c>
      <c r="D18" s="38" t="s">
        <v>933</v>
      </c>
      <c r="E18" s="38">
        <v>24061</v>
      </c>
      <c r="F18" s="14">
        <v>50978</v>
      </c>
      <c r="G18" s="14" t="s">
        <v>139</v>
      </c>
      <c r="H18" s="9" t="s">
        <v>63</v>
      </c>
      <c r="I18" s="29" t="s">
        <v>902</v>
      </c>
      <c r="J18" s="3" t="s">
        <v>63</v>
      </c>
      <c r="K18" s="4" t="s">
        <v>64</v>
      </c>
      <c r="L18" s="28" t="s">
        <v>904</v>
      </c>
      <c r="M18" s="8" t="s">
        <v>930</v>
      </c>
      <c r="N18">
        <v>706.09</v>
      </c>
      <c r="O18">
        <v>19578.080000000002</v>
      </c>
      <c r="P18">
        <v>247726.848</v>
      </c>
      <c r="Q18">
        <v>43.061100000000003</v>
      </c>
      <c r="R18">
        <v>-76.081900000000005</v>
      </c>
      <c r="S18">
        <v>789</v>
      </c>
      <c r="T18" s="26">
        <v>122.6</v>
      </c>
      <c r="U18" s="27">
        <v>150.5</v>
      </c>
      <c r="V18" s="26">
        <v>89</v>
      </c>
      <c r="W18" s="26">
        <v>116.8</v>
      </c>
      <c r="X18" s="27">
        <v>93.2</v>
      </c>
      <c r="Y18" s="27">
        <v>106.1</v>
      </c>
    </row>
    <row r="19" spans="1:25" x14ac:dyDescent="0.25">
      <c r="A19" s="38" t="s">
        <v>869</v>
      </c>
      <c r="B19" s="14" t="s">
        <v>316</v>
      </c>
      <c r="C19" s="38" t="s">
        <v>919</v>
      </c>
      <c r="D19" s="38" t="s">
        <v>933</v>
      </c>
      <c r="E19" s="38">
        <v>23793</v>
      </c>
      <c r="F19" s="14">
        <v>54574</v>
      </c>
      <c r="G19" s="14">
        <v>1</v>
      </c>
      <c r="H19" s="9" t="s">
        <v>63</v>
      </c>
      <c r="I19" s="29" t="s">
        <v>902</v>
      </c>
      <c r="J19" s="3" t="s">
        <v>63</v>
      </c>
      <c r="K19" s="4" t="s">
        <v>64</v>
      </c>
      <c r="L19" s="28" t="s">
        <v>904</v>
      </c>
      <c r="M19" s="8" t="s">
        <v>930</v>
      </c>
      <c r="N19">
        <v>686.88</v>
      </c>
      <c r="O19">
        <v>72748.62</v>
      </c>
      <c r="P19">
        <v>658762.97900000005</v>
      </c>
      <c r="Q19">
        <v>44.713200000000001</v>
      </c>
      <c r="R19">
        <v>-73.455699999999993</v>
      </c>
      <c r="S19">
        <v>583</v>
      </c>
      <c r="T19" s="26">
        <v>285.60000000000002</v>
      </c>
      <c r="U19" s="27">
        <v>70.8</v>
      </c>
      <c r="V19" s="26">
        <v>253.7</v>
      </c>
      <c r="W19" s="26">
        <v>298.39999999999998</v>
      </c>
      <c r="X19" s="27">
        <v>249.8</v>
      </c>
      <c r="Y19" s="27">
        <v>276.2</v>
      </c>
    </row>
    <row r="20" spans="1:25" x14ac:dyDescent="0.25">
      <c r="A20" s="38" t="s">
        <v>869</v>
      </c>
      <c r="B20" s="14" t="s">
        <v>316</v>
      </c>
      <c r="C20" s="38" t="s">
        <v>919</v>
      </c>
      <c r="D20" s="38" t="s">
        <v>933</v>
      </c>
      <c r="E20" s="38">
        <v>23794</v>
      </c>
      <c r="F20" s="14">
        <v>54574</v>
      </c>
      <c r="G20" s="14">
        <v>2</v>
      </c>
      <c r="H20" s="9" t="s">
        <v>63</v>
      </c>
      <c r="I20" s="29" t="s">
        <v>902</v>
      </c>
      <c r="J20" s="3" t="s">
        <v>63</v>
      </c>
      <c r="K20" s="4" t="s">
        <v>64</v>
      </c>
      <c r="L20" s="28" t="s">
        <v>904</v>
      </c>
      <c r="M20" s="8" t="s">
        <v>930</v>
      </c>
      <c r="N20">
        <v>112.06</v>
      </c>
      <c r="O20">
        <v>12395.39</v>
      </c>
      <c r="P20">
        <v>111039.749</v>
      </c>
      <c r="Q20">
        <v>44.713200000000001</v>
      </c>
      <c r="R20">
        <v>-73.455699999999993</v>
      </c>
      <c r="S20">
        <v>551</v>
      </c>
      <c r="T20" s="26">
        <v>285.60000000000002</v>
      </c>
      <c r="U20" s="27">
        <v>70.8</v>
      </c>
      <c r="V20" s="26">
        <v>253.7</v>
      </c>
      <c r="W20" s="26">
        <v>298.39999999999998</v>
      </c>
      <c r="X20" s="27">
        <v>249.8</v>
      </c>
      <c r="Y20" s="27">
        <v>276.2</v>
      </c>
    </row>
    <row r="21" spans="1:25" x14ac:dyDescent="0.25">
      <c r="A21" s="38" t="s">
        <v>829</v>
      </c>
      <c r="B21" t="s">
        <v>208</v>
      </c>
      <c r="C21" s="38" t="s">
        <v>919</v>
      </c>
      <c r="D21" s="38" t="s">
        <v>933</v>
      </c>
      <c r="E21" s="38">
        <v>23902</v>
      </c>
      <c r="F21">
        <v>54592</v>
      </c>
      <c r="G21">
        <v>1</v>
      </c>
      <c r="H21" s="9" t="s">
        <v>63</v>
      </c>
      <c r="I21" s="3" t="s">
        <v>902</v>
      </c>
      <c r="J21" s="3" t="s">
        <v>63</v>
      </c>
      <c r="K21" s="4" t="s">
        <v>64</v>
      </c>
      <c r="L21" s="8" t="s">
        <v>904</v>
      </c>
      <c r="M21" s="8" t="s">
        <v>930</v>
      </c>
      <c r="N21">
        <v>23.41</v>
      </c>
      <c r="O21">
        <v>956.03</v>
      </c>
      <c r="P21">
        <v>13519.895</v>
      </c>
      <c r="Q21">
        <v>44.950299999999999</v>
      </c>
      <c r="R21">
        <v>-74.892799999999994</v>
      </c>
      <c r="S21">
        <v>585</v>
      </c>
      <c r="T21" s="21">
        <v>102.1</v>
      </c>
      <c r="U21" s="20">
        <v>1.7</v>
      </c>
      <c r="V21" s="21">
        <v>82.2</v>
      </c>
      <c r="W21" s="21">
        <v>107.9</v>
      </c>
      <c r="X21" s="20">
        <v>81.2</v>
      </c>
      <c r="Y21" s="20">
        <v>92.3</v>
      </c>
    </row>
    <row r="22" spans="1:25" x14ac:dyDescent="0.25">
      <c r="A22" s="38" t="s">
        <v>821</v>
      </c>
      <c r="B22" t="s">
        <v>323</v>
      </c>
      <c r="C22" s="38" t="s">
        <v>918</v>
      </c>
      <c r="D22" s="38" t="s">
        <v>933</v>
      </c>
      <c r="E22" s="38">
        <v>23777</v>
      </c>
      <c r="F22">
        <v>50744</v>
      </c>
      <c r="G22">
        <v>1</v>
      </c>
      <c r="H22" s="9" t="s">
        <v>63</v>
      </c>
      <c r="I22" s="3" t="s">
        <v>902</v>
      </c>
      <c r="J22" s="3" t="s">
        <v>63</v>
      </c>
      <c r="K22" s="4" t="s">
        <v>64</v>
      </c>
      <c r="L22" s="8" t="s">
        <v>904</v>
      </c>
      <c r="M22" s="8" t="s">
        <v>930</v>
      </c>
      <c r="N22">
        <v>162.46</v>
      </c>
      <c r="O22">
        <v>5512.7</v>
      </c>
      <c r="P22">
        <v>63452.529000000002</v>
      </c>
      <c r="Q22">
        <v>43.080300000000001</v>
      </c>
      <c r="R22">
        <v>-75.600300000000004</v>
      </c>
      <c r="S22">
        <v>551</v>
      </c>
      <c r="T22" s="21">
        <v>65.3</v>
      </c>
      <c r="U22" s="20">
        <v>26.2</v>
      </c>
      <c r="V22" s="21">
        <v>57.4</v>
      </c>
      <c r="W22" s="21">
        <v>72.099999999999994</v>
      </c>
      <c r="X22" s="20">
        <v>50.9</v>
      </c>
      <c r="Y22" s="20">
        <v>62.5</v>
      </c>
    </row>
    <row r="23" spans="1:25" x14ac:dyDescent="0.25">
      <c r="A23" s="38" t="s">
        <v>142</v>
      </c>
      <c r="B23" t="s">
        <v>142</v>
      </c>
      <c r="C23" s="38" t="s">
        <v>918</v>
      </c>
      <c r="D23" s="38" t="s">
        <v>933</v>
      </c>
      <c r="E23" s="38">
        <v>23857</v>
      </c>
      <c r="F23">
        <v>10620</v>
      </c>
      <c r="G23">
        <v>1</v>
      </c>
      <c r="H23" s="9" t="s">
        <v>63</v>
      </c>
      <c r="I23" s="3" t="s">
        <v>902</v>
      </c>
      <c r="J23" s="3" t="s">
        <v>63</v>
      </c>
      <c r="K23" s="4" t="s">
        <v>64</v>
      </c>
      <c r="L23" s="8" t="s">
        <v>904</v>
      </c>
      <c r="M23" s="8" t="s">
        <v>930</v>
      </c>
      <c r="N23">
        <v>78.08</v>
      </c>
      <c r="O23">
        <v>3207.75</v>
      </c>
      <c r="P23">
        <v>29396.528999999999</v>
      </c>
      <c r="Q23">
        <v>43.984200000000001</v>
      </c>
      <c r="R23">
        <v>-75.622500000000002</v>
      </c>
      <c r="S23">
        <v>628</v>
      </c>
      <c r="T23" s="21">
        <v>62.9</v>
      </c>
      <c r="U23" s="20">
        <v>19.899999999999999</v>
      </c>
      <c r="V23" s="21">
        <v>59</v>
      </c>
      <c r="W23" s="21">
        <v>70.599999999999994</v>
      </c>
      <c r="X23" s="20">
        <v>56.3</v>
      </c>
      <c r="Y23" s="20">
        <v>64.5</v>
      </c>
    </row>
    <row r="24" spans="1:25" x14ac:dyDescent="0.25">
      <c r="A24" s="38" t="s">
        <v>808</v>
      </c>
      <c r="B24" t="s">
        <v>100</v>
      </c>
      <c r="C24" s="38" t="s">
        <v>918</v>
      </c>
      <c r="D24" s="38" t="s">
        <v>933</v>
      </c>
      <c r="E24" s="38">
        <v>23983</v>
      </c>
      <c r="F24">
        <v>10617</v>
      </c>
      <c r="G24">
        <v>1</v>
      </c>
      <c r="H24" s="9" t="s">
        <v>63</v>
      </c>
      <c r="I24" s="3" t="s">
        <v>902</v>
      </c>
      <c r="J24" s="3" t="s">
        <v>63</v>
      </c>
      <c r="K24" s="4" t="s">
        <v>64</v>
      </c>
      <c r="L24" s="8" t="s">
        <v>904</v>
      </c>
      <c r="M24" s="8" t="s">
        <v>930</v>
      </c>
      <c r="N24">
        <v>33</v>
      </c>
      <c r="O24">
        <v>2166.1</v>
      </c>
      <c r="P24">
        <v>18357.198</v>
      </c>
      <c r="Q24">
        <v>43.886099999999999</v>
      </c>
      <c r="R24">
        <v>-75.434200000000004</v>
      </c>
      <c r="S24">
        <v>2133</v>
      </c>
      <c r="T24" s="21">
        <v>107.8</v>
      </c>
      <c r="U24" s="20">
        <v>10.8</v>
      </c>
      <c r="V24" s="21">
        <v>80.2</v>
      </c>
      <c r="W24" s="21">
        <v>94.9</v>
      </c>
      <c r="X24" s="20">
        <v>81.3</v>
      </c>
      <c r="Y24" s="20">
        <v>91.7</v>
      </c>
    </row>
    <row r="25" spans="1:25" x14ac:dyDescent="0.25">
      <c r="A25" s="38" t="s">
        <v>848</v>
      </c>
      <c r="B25" t="s">
        <v>88</v>
      </c>
      <c r="C25" s="38" t="s">
        <v>917</v>
      </c>
      <c r="D25" s="38" t="s">
        <v>933</v>
      </c>
      <c r="E25" s="38">
        <v>23668</v>
      </c>
      <c r="F25">
        <v>55405</v>
      </c>
      <c r="G25">
        <v>1</v>
      </c>
      <c r="H25" s="9" t="s">
        <v>63</v>
      </c>
      <c r="I25" s="3" t="s">
        <v>902</v>
      </c>
      <c r="J25" s="3" t="s">
        <v>63</v>
      </c>
      <c r="K25" s="4" t="s">
        <v>64</v>
      </c>
      <c r="L25" s="8" t="s">
        <v>904</v>
      </c>
      <c r="M25" s="8" t="s">
        <v>930</v>
      </c>
      <c r="N25">
        <v>3854.4</v>
      </c>
      <c r="O25">
        <v>1175512.28</v>
      </c>
      <c r="P25">
        <v>8092731.9390000002</v>
      </c>
      <c r="Q25">
        <v>42.272799999999997</v>
      </c>
      <c r="R25">
        <v>-73.849199999999996</v>
      </c>
      <c r="S25">
        <v>3165</v>
      </c>
      <c r="T25" s="21">
        <v>441</v>
      </c>
      <c r="U25" s="20">
        <v>1450.1</v>
      </c>
      <c r="V25" s="21">
        <v>316.60000000000002</v>
      </c>
      <c r="W25" s="21">
        <v>399.9</v>
      </c>
      <c r="X25" s="20">
        <v>331</v>
      </c>
      <c r="Y25" s="20">
        <v>395.1</v>
      </c>
    </row>
    <row r="26" spans="1:25" x14ac:dyDescent="0.25">
      <c r="A26" s="38" t="s">
        <v>849</v>
      </c>
      <c r="B26" t="s">
        <v>88</v>
      </c>
      <c r="C26" s="38" t="s">
        <v>917</v>
      </c>
      <c r="D26" s="38" t="s">
        <v>933</v>
      </c>
      <c r="E26" s="38">
        <v>23670</v>
      </c>
      <c r="F26">
        <v>55405</v>
      </c>
      <c r="G26">
        <v>2</v>
      </c>
      <c r="H26" s="9" t="s">
        <v>63</v>
      </c>
      <c r="I26" s="3" t="s">
        <v>902</v>
      </c>
      <c r="J26" s="3" t="s">
        <v>63</v>
      </c>
      <c r="K26" s="4" t="s">
        <v>64</v>
      </c>
      <c r="L26" s="8" t="s">
        <v>904</v>
      </c>
      <c r="M26" s="8" t="s">
        <v>930</v>
      </c>
      <c r="N26">
        <v>2042.53</v>
      </c>
      <c r="O26">
        <v>594985.43000000005</v>
      </c>
      <c r="P26">
        <v>4165772.2609999999</v>
      </c>
      <c r="Q26">
        <v>42.272799999999997</v>
      </c>
      <c r="R26">
        <v>-73.849199999999996</v>
      </c>
      <c r="S26">
        <v>3165</v>
      </c>
      <c r="T26" s="21">
        <v>441</v>
      </c>
      <c r="U26" s="20">
        <v>879.8</v>
      </c>
      <c r="V26" s="21">
        <v>315.60000000000002</v>
      </c>
      <c r="W26" s="21">
        <v>398.6</v>
      </c>
      <c r="X26" s="20">
        <v>328.8</v>
      </c>
      <c r="Y26" s="20">
        <v>399</v>
      </c>
    </row>
    <row r="27" spans="1:25" x14ac:dyDescent="0.25">
      <c r="A27" s="38" t="s">
        <v>850</v>
      </c>
      <c r="B27" t="s">
        <v>88</v>
      </c>
      <c r="C27" s="38" t="s">
        <v>917</v>
      </c>
      <c r="D27" s="38" t="s">
        <v>933</v>
      </c>
      <c r="E27" s="38">
        <v>23677</v>
      </c>
      <c r="F27">
        <v>55405</v>
      </c>
      <c r="G27">
        <v>3</v>
      </c>
      <c r="H27" s="9" t="s">
        <v>63</v>
      </c>
      <c r="I27" s="3" t="s">
        <v>902</v>
      </c>
      <c r="J27" s="3" t="s">
        <v>63</v>
      </c>
      <c r="K27" s="4" t="s">
        <v>64</v>
      </c>
      <c r="L27" s="8" t="s">
        <v>904</v>
      </c>
      <c r="M27" s="8" t="s">
        <v>930</v>
      </c>
      <c r="N27">
        <v>3933.51</v>
      </c>
      <c r="O27">
        <v>1218293.56</v>
      </c>
      <c r="P27">
        <v>8701527.5590000004</v>
      </c>
      <c r="Q27">
        <v>42.272799999999997</v>
      </c>
      <c r="R27">
        <v>-73.849199999999996</v>
      </c>
      <c r="S27">
        <v>554</v>
      </c>
      <c r="T27" s="21">
        <v>441</v>
      </c>
      <c r="U27" s="20">
        <v>1292.0999999999999</v>
      </c>
      <c r="V27" s="21">
        <v>312.8</v>
      </c>
      <c r="W27" s="21">
        <v>395.1</v>
      </c>
      <c r="X27" s="20">
        <v>329</v>
      </c>
      <c r="Y27" s="20">
        <v>395</v>
      </c>
    </row>
    <row r="28" spans="1:25" x14ac:dyDescent="0.25">
      <c r="A28" s="38" t="s">
        <v>823</v>
      </c>
      <c r="B28" t="s">
        <v>233</v>
      </c>
      <c r="C28" s="38" t="s">
        <v>917</v>
      </c>
      <c r="D28" s="38" t="s">
        <v>933</v>
      </c>
      <c r="E28" s="38">
        <v>23796</v>
      </c>
      <c r="F28">
        <v>54034</v>
      </c>
      <c r="G28" t="s">
        <v>234</v>
      </c>
      <c r="H28" s="9" t="s">
        <v>63</v>
      </c>
      <c r="I28" s="3" t="s">
        <v>902</v>
      </c>
      <c r="J28" s="3" t="s">
        <v>63</v>
      </c>
      <c r="K28" s="4" t="s">
        <v>64</v>
      </c>
      <c r="L28" s="8" t="s">
        <v>904</v>
      </c>
      <c r="M28" s="8" t="s">
        <v>930</v>
      </c>
      <c r="N28">
        <v>48.02</v>
      </c>
      <c r="O28">
        <v>3466.1</v>
      </c>
      <c r="P28">
        <v>30699.642</v>
      </c>
      <c r="Q28">
        <v>42.63</v>
      </c>
      <c r="R28">
        <v>-73.75</v>
      </c>
      <c r="S28">
        <v>2550</v>
      </c>
      <c r="T28" s="21">
        <v>96.9</v>
      </c>
      <c r="U28" s="20">
        <v>4.2</v>
      </c>
      <c r="V28" s="21">
        <v>79</v>
      </c>
      <c r="W28" s="21">
        <v>79</v>
      </c>
      <c r="X28" s="20">
        <v>77</v>
      </c>
      <c r="Y28" s="20">
        <v>82.7</v>
      </c>
    </row>
    <row r="29" spans="1:25" x14ac:dyDescent="0.25">
      <c r="A29" s="38" t="s">
        <v>810</v>
      </c>
      <c r="B29" s="14" t="s">
        <v>241</v>
      </c>
      <c r="C29" s="38" t="s">
        <v>917</v>
      </c>
      <c r="D29" s="38" t="s">
        <v>933</v>
      </c>
      <c r="E29" s="38">
        <v>23799</v>
      </c>
      <c r="F29" s="14">
        <v>10725</v>
      </c>
      <c r="G29" s="14" t="s">
        <v>246</v>
      </c>
      <c r="H29" s="9" t="s">
        <v>63</v>
      </c>
      <c r="I29" s="29" t="s">
        <v>902</v>
      </c>
      <c r="J29" s="3" t="s">
        <v>63</v>
      </c>
      <c r="K29" s="4" t="s">
        <v>64</v>
      </c>
      <c r="L29" s="28" t="s">
        <v>904</v>
      </c>
      <c r="M29" s="8" t="s">
        <v>930</v>
      </c>
      <c r="N29">
        <v>613.66999999999996</v>
      </c>
      <c r="O29">
        <v>67241.600000000006</v>
      </c>
      <c r="P29">
        <v>565267.55599999998</v>
      </c>
      <c r="Q29">
        <v>42.574399999999997</v>
      </c>
      <c r="R29">
        <v>-73.859200000000001</v>
      </c>
      <c r="S29">
        <v>2550</v>
      </c>
      <c r="T29" s="26">
        <v>338.8</v>
      </c>
      <c r="U29" s="27">
        <v>389.2</v>
      </c>
      <c r="V29" s="26">
        <v>291.3</v>
      </c>
      <c r="W29" s="26">
        <v>380.5</v>
      </c>
      <c r="X29" s="27">
        <v>281</v>
      </c>
      <c r="Y29" s="27">
        <v>333.1</v>
      </c>
    </row>
    <row r="30" spans="1:25" x14ac:dyDescent="0.25">
      <c r="A30" s="38" t="s">
        <v>810</v>
      </c>
      <c r="B30" s="14" t="s">
        <v>241</v>
      </c>
      <c r="C30" s="38" t="s">
        <v>917</v>
      </c>
      <c r="D30" s="38" t="s">
        <v>933</v>
      </c>
      <c r="E30" s="38">
        <v>23800</v>
      </c>
      <c r="F30" s="14">
        <v>10725</v>
      </c>
      <c r="G30" s="14" t="s">
        <v>249</v>
      </c>
      <c r="H30" s="9" t="s">
        <v>63</v>
      </c>
      <c r="I30" s="29" t="s">
        <v>902</v>
      </c>
      <c r="J30" s="3" t="s">
        <v>63</v>
      </c>
      <c r="K30" s="4" t="s">
        <v>64</v>
      </c>
      <c r="L30" s="28" t="s">
        <v>904</v>
      </c>
      <c r="M30" s="8" t="s">
        <v>930</v>
      </c>
      <c r="N30">
        <v>519.01</v>
      </c>
      <c r="O30">
        <v>53030.43</v>
      </c>
      <c r="P30">
        <v>445271.76799999998</v>
      </c>
      <c r="Q30">
        <v>42.574399999999997</v>
      </c>
      <c r="R30">
        <v>-73.859200000000001</v>
      </c>
      <c r="S30">
        <v>1279</v>
      </c>
      <c r="T30" s="26">
        <v>338.8</v>
      </c>
      <c r="U30" s="27">
        <v>389.2</v>
      </c>
      <c r="V30" s="26">
        <v>291.3</v>
      </c>
      <c r="W30" s="26">
        <v>380.5</v>
      </c>
      <c r="X30" s="27">
        <v>281</v>
      </c>
      <c r="Y30" s="27">
        <v>333.1</v>
      </c>
    </row>
    <row r="31" spans="1:25" x14ac:dyDescent="0.25">
      <c r="A31" s="38" t="s">
        <v>811</v>
      </c>
      <c r="B31" t="s">
        <v>241</v>
      </c>
      <c r="C31" s="38" t="s">
        <v>917</v>
      </c>
      <c r="D31" s="38" t="s">
        <v>933</v>
      </c>
      <c r="E31" s="38">
        <v>23801</v>
      </c>
      <c r="F31">
        <v>10725</v>
      </c>
      <c r="G31" t="s">
        <v>242</v>
      </c>
      <c r="H31" s="9" t="s">
        <v>63</v>
      </c>
      <c r="I31" s="3" t="s">
        <v>902</v>
      </c>
      <c r="J31" s="3" t="s">
        <v>63</v>
      </c>
      <c r="K31" s="4" t="s">
        <v>64</v>
      </c>
      <c r="L31" s="8" t="s">
        <v>904</v>
      </c>
      <c r="M31" s="8" t="s">
        <v>930</v>
      </c>
      <c r="N31">
        <v>206.67</v>
      </c>
      <c r="O31">
        <v>22212.41</v>
      </c>
      <c r="P31">
        <v>180260.147</v>
      </c>
      <c r="Q31">
        <v>42.574399999999997</v>
      </c>
      <c r="R31">
        <v>-73.859200000000001</v>
      </c>
      <c r="S31">
        <v>2550</v>
      </c>
      <c r="T31" s="21">
        <v>107.2</v>
      </c>
      <c r="U31" s="20">
        <v>25.1</v>
      </c>
      <c r="V31" s="21">
        <v>82.1</v>
      </c>
      <c r="W31" s="21">
        <v>107.2</v>
      </c>
      <c r="X31" s="20">
        <v>80.3</v>
      </c>
      <c r="Y31" s="20">
        <v>105.5</v>
      </c>
    </row>
    <row r="32" spans="1:25" x14ac:dyDescent="0.25">
      <c r="A32" s="38" t="s">
        <v>818</v>
      </c>
      <c r="B32" t="s">
        <v>167</v>
      </c>
      <c r="C32" s="38" t="s">
        <v>917</v>
      </c>
      <c r="D32" s="38" t="s">
        <v>933</v>
      </c>
      <c r="E32" s="38">
        <v>23802</v>
      </c>
      <c r="F32">
        <v>50458</v>
      </c>
      <c r="G32">
        <v>1</v>
      </c>
      <c r="H32" s="9" t="s">
        <v>63</v>
      </c>
      <c r="I32" s="3" t="s">
        <v>902</v>
      </c>
      <c r="J32" s="3" t="s">
        <v>63</v>
      </c>
      <c r="K32" s="4" t="s">
        <v>64</v>
      </c>
      <c r="L32" s="8" t="s">
        <v>904</v>
      </c>
      <c r="M32" s="8" t="s">
        <v>930</v>
      </c>
      <c r="N32">
        <v>4519.25</v>
      </c>
      <c r="O32">
        <v>583751.25</v>
      </c>
      <c r="P32">
        <v>4748012.8250000002</v>
      </c>
      <c r="Q32">
        <v>43.25</v>
      </c>
      <c r="R32">
        <v>-73.8125</v>
      </c>
      <c r="S32">
        <v>3100</v>
      </c>
      <c r="T32" s="21">
        <v>147</v>
      </c>
      <c r="U32" s="20">
        <v>694.2</v>
      </c>
      <c r="V32" s="21">
        <v>131.19999999999999</v>
      </c>
      <c r="W32" s="21">
        <v>134</v>
      </c>
      <c r="X32" s="20">
        <v>130.69999999999999</v>
      </c>
      <c r="Y32" s="20">
        <v>135.19999999999999</v>
      </c>
    </row>
    <row r="33" spans="1:25" x14ac:dyDescent="0.25">
      <c r="A33" s="38" t="s">
        <v>806</v>
      </c>
      <c r="B33" t="s">
        <v>148</v>
      </c>
      <c r="C33" s="38" t="s">
        <v>917</v>
      </c>
      <c r="D33" s="38" t="s">
        <v>933</v>
      </c>
      <c r="E33" s="38">
        <v>23900</v>
      </c>
      <c r="F33">
        <v>10190</v>
      </c>
      <c r="G33">
        <v>1</v>
      </c>
      <c r="H33" s="9" t="s">
        <v>63</v>
      </c>
      <c r="I33" s="3" t="s">
        <v>902</v>
      </c>
      <c r="J33" s="3" t="s">
        <v>63</v>
      </c>
      <c r="K33" s="4" t="s">
        <v>64</v>
      </c>
      <c r="L33" s="8" t="s">
        <v>904</v>
      </c>
      <c r="M33" s="8" t="s">
        <v>930</v>
      </c>
      <c r="N33">
        <v>2372.31</v>
      </c>
      <c r="O33">
        <v>135263.35999999999</v>
      </c>
      <c r="P33">
        <v>1216663.4820000001</v>
      </c>
      <c r="Q33">
        <v>42.537500000000001</v>
      </c>
      <c r="R33">
        <v>-73.743300000000005</v>
      </c>
      <c r="S33">
        <v>2650</v>
      </c>
      <c r="T33" s="21">
        <v>72</v>
      </c>
      <c r="U33" s="20">
        <v>131.19999999999999</v>
      </c>
      <c r="V33" s="21">
        <v>69</v>
      </c>
      <c r="W33" s="21">
        <v>86.6</v>
      </c>
      <c r="X33" s="20">
        <v>68.3</v>
      </c>
      <c r="Y33" s="20">
        <v>78.7</v>
      </c>
    </row>
    <row r="34" spans="1:25" x14ac:dyDescent="0.25">
      <c r="A34" s="38" t="s">
        <v>767</v>
      </c>
      <c r="B34" s="14" t="s">
        <v>107</v>
      </c>
      <c r="C34" s="38" t="s">
        <v>917</v>
      </c>
      <c r="D34" s="38" t="s">
        <v>933</v>
      </c>
      <c r="E34" s="38">
        <v>323570</v>
      </c>
      <c r="F34" s="14">
        <v>2539</v>
      </c>
      <c r="G34" s="14">
        <v>10001</v>
      </c>
      <c r="H34" s="9" t="s">
        <v>63</v>
      </c>
      <c r="I34" s="29" t="s">
        <v>902</v>
      </c>
      <c r="J34" s="3" t="s">
        <v>63</v>
      </c>
      <c r="K34" s="4" t="s">
        <v>64</v>
      </c>
      <c r="L34" s="28" t="s">
        <v>904</v>
      </c>
      <c r="M34" s="8" t="s">
        <v>930</v>
      </c>
      <c r="N34">
        <v>5755.07</v>
      </c>
      <c r="O34">
        <v>882464.97</v>
      </c>
      <c r="P34">
        <v>9124371.6349999998</v>
      </c>
      <c r="Q34">
        <v>42.590499999999999</v>
      </c>
      <c r="R34">
        <v>-73.763599999999997</v>
      </c>
      <c r="S34">
        <v>2133</v>
      </c>
      <c r="T34" s="26">
        <v>893.1</v>
      </c>
      <c r="U34" s="27">
        <v>5142.1000000000004</v>
      </c>
      <c r="V34" s="26">
        <v>835</v>
      </c>
      <c r="W34" s="26">
        <v>924.8</v>
      </c>
      <c r="X34" s="27">
        <v>814.6</v>
      </c>
      <c r="Y34" s="27">
        <v>908.5</v>
      </c>
    </row>
    <row r="35" spans="1:25" x14ac:dyDescent="0.25">
      <c r="A35" s="38" t="s">
        <v>767</v>
      </c>
      <c r="B35" s="14" t="s">
        <v>107</v>
      </c>
      <c r="C35" s="38" t="s">
        <v>917</v>
      </c>
      <c r="D35" s="38" t="s">
        <v>933</v>
      </c>
      <c r="E35" s="38">
        <v>323570</v>
      </c>
      <c r="F35" s="14">
        <v>2539</v>
      </c>
      <c r="G35" s="14">
        <v>10002</v>
      </c>
      <c r="H35" s="9" t="s">
        <v>63</v>
      </c>
      <c r="I35" s="29" t="s">
        <v>902</v>
      </c>
      <c r="J35" s="3" t="s">
        <v>63</v>
      </c>
      <c r="K35" s="4" t="s">
        <v>64</v>
      </c>
      <c r="L35" s="28" t="s">
        <v>904</v>
      </c>
      <c r="M35" s="8" t="s">
        <v>930</v>
      </c>
      <c r="N35">
        <v>5455.54</v>
      </c>
      <c r="O35">
        <v>781227.31</v>
      </c>
      <c r="P35">
        <v>8658709.0140000004</v>
      </c>
      <c r="Q35">
        <v>42.590499999999999</v>
      </c>
      <c r="R35">
        <v>-73.763599999999997</v>
      </c>
      <c r="S35">
        <v>2133</v>
      </c>
      <c r="T35" s="26">
        <v>893.1</v>
      </c>
      <c r="U35" s="27">
        <v>5142.1000000000004</v>
      </c>
      <c r="V35" s="26">
        <v>835</v>
      </c>
      <c r="W35" s="26">
        <v>924.8</v>
      </c>
      <c r="X35" s="27">
        <v>814.6</v>
      </c>
      <c r="Y35" s="27">
        <v>908.5</v>
      </c>
    </row>
    <row r="36" spans="1:25" x14ac:dyDescent="0.25">
      <c r="A36" s="38" t="s">
        <v>767</v>
      </c>
      <c r="B36" s="14" t="s">
        <v>107</v>
      </c>
      <c r="C36" s="38" t="s">
        <v>917</v>
      </c>
      <c r="D36" s="38" t="s">
        <v>933</v>
      </c>
      <c r="E36" s="38">
        <v>323570</v>
      </c>
      <c r="F36" s="14">
        <v>2539</v>
      </c>
      <c r="G36" s="14">
        <v>10003</v>
      </c>
      <c r="H36" s="9" t="s">
        <v>63</v>
      </c>
      <c r="I36" s="29" t="s">
        <v>902</v>
      </c>
      <c r="J36" s="3" t="s">
        <v>63</v>
      </c>
      <c r="K36" s="4" t="s">
        <v>64</v>
      </c>
      <c r="L36" s="28" t="s">
        <v>904</v>
      </c>
      <c r="M36" s="8" t="s">
        <v>930</v>
      </c>
      <c r="N36">
        <v>8382.36</v>
      </c>
      <c r="O36">
        <v>1328452.77</v>
      </c>
      <c r="P36" s="1">
        <v>13800000</v>
      </c>
      <c r="Q36">
        <v>42.590499999999999</v>
      </c>
      <c r="R36">
        <v>-73.763599999999997</v>
      </c>
      <c r="S36">
        <v>2133</v>
      </c>
      <c r="T36" s="26">
        <v>893.1</v>
      </c>
      <c r="U36" s="27">
        <v>5142.1000000000004</v>
      </c>
      <c r="V36" s="26">
        <v>835</v>
      </c>
      <c r="W36" s="26">
        <v>924.8</v>
      </c>
      <c r="X36" s="27">
        <v>814.6</v>
      </c>
      <c r="Y36" s="27">
        <v>908.5</v>
      </c>
    </row>
    <row r="37" spans="1:25" x14ac:dyDescent="0.25">
      <c r="A37" s="38" t="s">
        <v>865</v>
      </c>
      <c r="B37" t="s">
        <v>153</v>
      </c>
      <c r="C37" s="38" t="s">
        <v>917</v>
      </c>
      <c r="D37" s="38" t="s">
        <v>933</v>
      </c>
      <c r="E37" s="38">
        <v>323656</v>
      </c>
      <c r="F37">
        <v>56259</v>
      </c>
      <c r="G37" t="s">
        <v>154</v>
      </c>
      <c r="H37" s="9" t="s">
        <v>63</v>
      </c>
      <c r="I37" s="3" t="s">
        <v>902</v>
      </c>
      <c r="J37" s="3" t="s">
        <v>63</v>
      </c>
      <c r="K37" s="4" t="s">
        <v>64</v>
      </c>
      <c r="L37" s="8" t="s">
        <v>904</v>
      </c>
      <c r="M37" s="8" t="s">
        <v>930</v>
      </c>
      <c r="N37">
        <v>5492.93</v>
      </c>
      <c r="O37">
        <v>1272080.1200000001</v>
      </c>
      <c r="P37">
        <v>9114781.466</v>
      </c>
      <c r="Q37">
        <v>42.629600000000003</v>
      </c>
      <c r="R37">
        <v>-73.748999999999995</v>
      </c>
      <c r="S37">
        <v>540</v>
      </c>
      <c r="T37" s="21">
        <v>335</v>
      </c>
      <c r="U37" s="20">
        <v>1355.4</v>
      </c>
      <c r="V37" s="21">
        <v>294.2</v>
      </c>
      <c r="W37" s="21">
        <v>360.2</v>
      </c>
      <c r="X37" s="20">
        <v>299.8</v>
      </c>
      <c r="Y37" s="20">
        <v>333</v>
      </c>
    </row>
    <row r="38" spans="1:25" x14ac:dyDescent="0.25">
      <c r="A38" s="38" t="s">
        <v>866</v>
      </c>
      <c r="B38" t="s">
        <v>153</v>
      </c>
      <c r="C38" s="38" t="s">
        <v>917</v>
      </c>
      <c r="D38" s="38" t="s">
        <v>933</v>
      </c>
      <c r="E38" s="38">
        <v>323658</v>
      </c>
      <c r="F38">
        <v>56259</v>
      </c>
      <c r="G38" t="s">
        <v>158</v>
      </c>
      <c r="H38" s="9" t="s">
        <v>63</v>
      </c>
      <c r="I38" s="3" t="s">
        <v>902</v>
      </c>
      <c r="J38" s="3" t="s">
        <v>63</v>
      </c>
      <c r="K38" s="4" t="s">
        <v>64</v>
      </c>
      <c r="L38" s="8" t="s">
        <v>904</v>
      </c>
      <c r="M38" s="8" t="s">
        <v>930</v>
      </c>
      <c r="N38">
        <v>5466.4</v>
      </c>
      <c r="O38">
        <v>1263947.01</v>
      </c>
      <c r="P38">
        <v>8996661.5950000007</v>
      </c>
      <c r="Q38">
        <v>42.629600000000003</v>
      </c>
      <c r="R38">
        <v>-73.748999999999995</v>
      </c>
      <c r="S38">
        <v>900</v>
      </c>
      <c r="T38" s="21">
        <v>335</v>
      </c>
      <c r="U38" s="20">
        <v>843.1</v>
      </c>
      <c r="V38" s="21">
        <v>298.2</v>
      </c>
      <c r="W38" s="21">
        <v>365.1</v>
      </c>
      <c r="X38" s="20">
        <v>299.8</v>
      </c>
      <c r="Y38" s="20">
        <v>333</v>
      </c>
    </row>
    <row r="39" spans="1:25" x14ac:dyDescent="0.25">
      <c r="A39" s="38" t="s">
        <v>898</v>
      </c>
      <c r="B39" t="s">
        <v>255</v>
      </c>
      <c r="C39" s="38" t="s">
        <v>915</v>
      </c>
      <c r="D39" s="38" t="s">
        <v>934</v>
      </c>
      <c r="E39" s="38">
        <v>323721</v>
      </c>
      <c r="F39">
        <v>56940</v>
      </c>
      <c r="G39">
        <v>1</v>
      </c>
      <c r="H39" s="9" t="s">
        <v>63</v>
      </c>
      <c r="I39" s="3" t="s">
        <v>902</v>
      </c>
      <c r="J39" s="3" t="s">
        <v>63</v>
      </c>
      <c r="K39" s="4" t="s">
        <v>64</v>
      </c>
      <c r="L39" s="8" t="s">
        <v>904</v>
      </c>
      <c r="M39" s="8" t="s">
        <v>930</v>
      </c>
      <c r="N39">
        <v>6770.29</v>
      </c>
      <c r="O39">
        <v>2059962.43</v>
      </c>
      <c r="P39" s="1">
        <v>14100000</v>
      </c>
      <c r="Q39">
        <v>41.412999999999997</v>
      </c>
      <c r="R39">
        <v>-74.435000000000002</v>
      </c>
      <c r="S39">
        <v>416</v>
      </c>
      <c r="T39" s="21">
        <v>385</v>
      </c>
      <c r="U39" s="20">
        <v>686.8</v>
      </c>
      <c r="V39" s="21">
        <v>340</v>
      </c>
      <c r="W39" s="21">
        <v>380.5</v>
      </c>
      <c r="X39" s="20">
        <v>309.3</v>
      </c>
      <c r="Y39" s="20">
        <v>377.8</v>
      </c>
    </row>
    <row r="40" spans="1:25" x14ac:dyDescent="0.25">
      <c r="A40" s="38" t="s">
        <v>899</v>
      </c>
      <c r="B40" t="s">
        <v>255</v>
      </c>
      <c r="C40" s="38" t="s">
        <v>915</v>
      </c>
      <c r="D40" s="38" t="s">
        <v>934</v>
      </c>
      <c r="E40" s="38">
        <v>323722</v>
      </c>
      <c r="F40">
        <v>56940</v>
      </c>
      <c r="G40">
        <v>2</v>
      </c>
      <c r="H40" s="9" t="s">
        <v>63</v>
      </c>
      <c r="I40" s="3" t="s">
        <v>902</v>
      </c>
      <c r="J40" s="3" t="s">
        <v>63</v>
      </c>
      <c r="K40" s="4" t="s">
        <v>64</v>
      </c>
      <c r="L40" s="8" t="s">
        <v>904</v>
      </c>
      <c r="M40" s="8" t="s">
        <v>930</v>
      </c>
      <c r="N40">
        <v>6821.43</v>
      </c>
      <c r="O40">
        <v>2076578.27</v>
      </c>
      <c r="P40" s="1">
        <v>14200000</v>
      </c>
      <c r="Q40">
        <v>41.412999999999997</v>
      </c>
      <c r="R40">
        <v>-74.435000000000002</v>
      </c>
      <c r="S40">
        <v>730</v>
      </c>
      <c r="T40" s="21">
        <v>385</v>
      </c>
      <c r="U40" s="20">
        <v>667.3</v>
      </c>
      <c r="V40" s="21">
        <v>340</v>
      </c>
      <c r="W40" s="21">
        <v>380.5</v>
      </c>
      <c r="X40" s="20">
        <v>312.39999999999998</v>
      </c>
      <c r="Y40" s="20">
        <v>377.2</v>
      </c>
    </row>
    <row r="41" spans="1:25" x14ac:dyDescent="0.25">
      <c r="A41" s="38" t="s">
        <v>831</v>
      </c>
      <c r="B41" s="14" t="s">
        <v>117</v>
      </c>
      <c r="C41" s="38" t="s">
        <v>913</v>
      </c>
      <c r="D41" s="38" t="s">
        <v>913</v>
      </c>
      <c r="E41" s="38">
        <v>23515</v>
      </c>
      <c r="F41" s="14">
        <v>54914</v>
      </c>
      <c r="G41" s="14">
        <v>1</v>
      </c>
      <c r="H41" s="9" t="s">
        <v>63</v>
      </c>
      <c r="I41" s="29" t="s">
        <v>902</v>
      </c>
      <c r="J41" s="3" t="s">
        <v>63</v>
      </c>
      <c r="K41" s="4" t="s">
        <v>64</v>
      </c>
      <c r="L41" s="28" t="s">
        <v>904</v>
      </c>
      <c r="M41" s="8" t="s">
        <v>930</v>
      </c>
      <c r="N41">
        <v>8004.59</v>
      </c>
      <c r="O41">
        <v>802921.1</v>
      </c>
      <c r="P41">
        <v>9240785.8880000003</v>
      </c>
      <c r="Q41">
        <v>40.699399999999997</v>
      </c>
      <c r="R41">
        <v>-73.975800000000007</v>
      </c>
      <c r="S41">
        <v>670</v>
      </c>
      <c r="T41" s="26">
        <v>322</v>
      </c>
      <c r="U41" s="27">
        <v>1964.7</v>
      </c>
      <c r="V41" s="26">
        <v>266.89999999999998</v>
      </c>
      <c r="W41" s="26">
        <v>348.6</v>
      </c>
      <c r="X41" s="27">
        <v>266.8</v>
      </c>
      <c r="Y41" s="27">
        <v>311.3</v>
      </c>
    </row>
    <row r="42" spans="1:25" x14ac:dyDescent="0.25">
      <c r="A42" s="38" t="s">
        <v>831</v>
      </c>
      <c r="B42" s="14" t="s">
        <v>117</v>
      </c>
      <c r="C42" s="38" t="s">
        <v>913</v>
      </c>
      <c r="D42" s="38" t="s">
        <v>913</v>
      </c>
      <c r="E42" s="38">
        <v>23515</v>
      </c>
      <c r="F42" s="14">
        <v>54914</v>
      </c>
      <c r="G42" s="14">
        <v>2</v>
      </c>
      <c r="H42" s="9" t="s">
        <v>63</v>
      </c>
      <c r="I42" s="29" t="s">
        <v>902</v>
      </c>
      <c r="J42" s="3" t="s">
        <v>63</v>
      </c>
      <c r="K42" s="4" t="s">
        <v>64</v>
      </c>
      <c r="L42" s="28" t="s">
        <v>904</v>
      </c>
      <c r="M42" s="8" t="s">
        <v>930</v>
      </c>
      <c r="N42">
        <v>7657.7</v>
      </c>
      <c r="O42">
        <v>790177.24</v>
      </c>
      <c r="P42">
        <v>8956621.8249999993</v>
      </c>
      <c r="Q42">
        <v>40.699399999999997</v>
      </c>
      <c r="R42">
        <v>-73.975800000000007</v>
      </c>
      <c r="S42">
        <v>1531</v>
      </c>
      <c r="T42" s="26">
        <v>322</v>
      </c>
      <c r="U42" s="27">
        <v>1964.7</v>
      </c>
      <c r="V42" s="26">
        <v>266.89999999999998</v>
      </c>
      <c r="W42" s="26">
        <v>348.6</v>
      </c>
      <c r="X42" s="27">
        <v>266.8</v>
      </c>
      <c r="Y42" s="27">
        <v>311.3</v>
      </c>
    </row>
    <row r="43" spans="1:25" x14ac:dyDescent="0.25">
      <c r="A43" s="38" t="s">
        <v>825</v>
      </c>
      <c r="B43" t="s">
        <v>192</v>
      </c>
      <c r="C43" s="38" t="s">
        <v>913</v>
      </c>
      <c r="D43" s="38" t="s">
        <v>913</v>
      </c>
      <c r="E43" s="38">
        <v>23816</v>
      </c>
      <c r="F43">
        <v>54114</v>
      </c>
      <c r="G43" t="s">
        <v>193</v>
      </c>
      <c r="H43" s="9" t="s">
        <v>63</v>
      </c>
      <c r="I43" s="3" t="s">
        <v>902</v>
      </c>
      <c r="J43" s="3" t="s">
        <v>63</v>
      </c>
      <c r="K43" s="4" t="s">
        <v>64</v>
      </c>
      <c r="L43" s="8" t="s">
        <v>904</v>
      </c>
      <c r="M43" s="8" t="s">
        <v>930</v>
      </c>
      <c r="N43">
        <v>4186.16</v>
      </c>
      <c r="O43">
        <v>184571.88</v>
      </c>
      <c r="P43">
        <v>1826754.9620000001</v>
      </c>
      <c r="Q43">
        <v>40.6417</v>
      </c>
      <c r="R43">
        <v>-73.777799999999999</v>
      </c>
      <c r="S43">
        <v>2080</v>
      </c>
      <c r="T43" s="21">
        <v>60.6</v>
      </c>
      <c r="U43" s="22">
        <f>603.1/2</f>
        <v>301.55</v>
      </c>
      <c r="V43" s="21">
        <v>58.7</v>
      </c>
      <c r="W43" s="21">
        <v>58.7</v>
      </c>
      <c r="X43" s="20">
        <v>57.5</v>
      </c>
      <c r="Y43" s="20">
        <v>60.8</v>
      </c>
    </row>
    <row r="44" spans="1:25" x14ac:dyDescent="0.25">
      <c r="A44" s="38" t="s">
        <v>826</v>
      </c>
      <c r="B44" t="s">
        <v>192</v>
      </c>
      <c r="C44" s="38" t="s">
        <v>913</v>
      </c>
      <c r="D44" s="38" t="s">
        <v>913</v>
      </c>
      <c r="E44" s="38">
        <v>23817</v>
      </c>
      <c r="F44">
        <v>54114</v>
      </c>
      <c r="G44" t="s">
        <v>197</v>
      </c>
      <c r="H44" s="9" t="s">
        <v>63</v>
      </c>
      <c r="I44" s="3" t="s">
        <v>902</v>
      </c>
      <c r="J44" s="3" t="s">
        <v>63</v>
      </c>
      <c r="K44" s="4" t="s">
        <v>64</v>
      </c>
      <c r="L44" s="8" t="s">
        <v>904</v>
      </c>
      <c r="M44" s="8" t="s">
        <v>930</v>
      </c>
      <c r="N44">
        <v>6665.37</v>
      </c>
      <c r="O44">
        <v>278665.19</v>
      </c>
      <c r="P44">
        <v>2709653.1839999999</v>
      </c>
      <c r="Q44">
        <v>40.6417</v>
      </c>
      <c r="R44">
        <v>-73.777799999999999</v>
      </c>
      <c r="S44">
        <v>2041</v>
      </c>
      <c r="T44" s="21">
        <v>60.6</v>
      </c>
      <c r="U44" s="22">
        <f>603.1/2</f>
        <v>301.55</v>
      </c>
      <c r="V44" s="21">
        <v>58.3</v>
      </c>
      <c r="W44" s="21">
        <v>58.3</v>
      </c>
      <c r="X44" s="20">
        <v>56.4</v>
      </c>
      <c r="Y44" s="20">
        <v>59.4</v>
      </c>
    </row>
    <row r="45" spans="1:25" x14ac:dyDescent="0.25">
      <c r="A45" s="38" t="s">
        <v>736</v>
      </c>
      <c r="B45" t="s">
        <v>227</v>
      </c>
      <c r="C45" s="38" t="s">
        <v>913</v>
      </c>
      <c r="D45" s="38" t="s">
        <v>913</v>
      </c>
      <c r="E45" s="38">
        <v>23820</v>
      </c>
      <c r="F45">
        <v>2500</v>
      </c>
      <c r="G45" t="s">
        <v>228</v>
      </c>
      <c r="H45" s="9" t="s">
        <v>63</v>
      </c>
      <c r="I45" s="3" t="s">
        <v>902</v>
      </c>
      <c r="J45" s="3" t="s">
        <v>63</v>
      </c>
      <c r="K45" s="4" t="s">
        <v>64</v>
      </c>
      <c r="L45" s="8" t="s">
        <v>904</v>
      </c>
      <c r="M45" s="8" t="s">
        <v>930</v>
      </c>
      <c r="N45">
        <v>6890.63</v>
      </c>
      <c r="O45">
        <v>1594237.21</v>
      </c>
      <c r="P45" s="1">
        <v>11800000</v>
      </c>
      <c r="Q45">
        <v>40.758499999999998</v>
      </c>
      <c r="R45">
        <v>-73.945099999999996</v>
      </c>
      <c r="S45">
        <v>786.8</v>
      </c>
      <c r="T45" s="21">
        <v>250</v>
      </c>
      <c r="U45" s="20">
        <v>1347.4</v>
      </c>
      <c r="V45" s="21">
        <v>231.2</v>
      </c>
      <c r="W45" s="21">
        <v>276.7</v>
      </c>
      <c r="X45" s="20">
        <v>221.8</v>
      </c>
      <c r="Y45" s="20">
        <v>272.5</v>
      </c>
    </row>
    <row r="46" spans="1:25" x14ac:dyDescent="0.25">
      <c r="A46" s="38" t="s">
        <v>731</v>
      </c>
      <c r="B46" t="s">
        <v>290</v>
      </c>
      <c r="C46" s="38" t="s">
        <v>913</v>
      </c>
      <c r="D46" s="38" t="s">
        <v>913</v>
      </c>
      <c r="E46" s="38">
        <v>323558</v>
      </c>
      <c r="F46">
        <v>2493</v>
      </c>
      <c r="G46">
        <v>1</v>
      </c>
      <c r="H46" s="9" t="s">
        <v>63</v>
      </c>
      <c r="I46" s="3" t="s">
        <v>902</v>
      </c>
      <c r="J46" s="3" t="s">
        <v>63</v>
      </c>
      <c r="K46" s="4" t="s">
        <v>64</v>
      </c>
      <c r="L46" s="8" t="s">
        <v>904</v>
      </c>
      <c r="M46" s="8" t="s">
        <v>930</v>
      </c>
      <c r="N46">
        <v>7902.5</v>
      </c>
      <c r="O46">
        <v>1293232</v>
      </c>
      <c r="P46" s="1">
        <v>13500000</v>
      </c>
      <c r="Q46">
        <v>40.728099999999998</v>
      </c>
      <c r="R46">
        <v>-73.974199999999996</v>
      </c>
      <c r="S46">
        <v>1259</v>
      </c>
      <c r="T46" s="21">
        <v>185</v>
      </c>
      <c r="U46" s="20">
        <v>1141.4000000000001</v>
      </c>
      <c r="V46" s="21">
        <v>160.5</v>
      </c>
      <c r="W46" s="21">
        <v>199</v>
      </c>
      <c r="X46" s="20">
        <v>154.69999999999999</v>
      </c>
      <c r="Y46" s="20">
        <v>200.3</v>
      </c>
    </row>
    <row r="47" spans="1:25" x14ac:dyDescent="0.25">
      <c r="A47" s="38" t="s">
        <v>732</v>
      </c>
      <c r="B47" t="s">
        <v>290</v>
      </c>
      <c r="C47" s="38" t="s">
        <v>913</v>
      </c>
      <c r="D47" s="38" t="s">
        <v>913</v>
      </c>
      <c r="E47" s="38">
        <v>323559</v>
      </c>
      <c r="F47">
        <v>2493</v>
      </c>
      <c r="G47">
        <v>2</v>
      </c>
      <c r="H47" s="9" t="s">
        <v>63</v>
      </c>
      <c r="I47" s="3" t="s">
        <v>902</v>
      </c>
      <c r="J47" s="3" t="s">
        <v>63</v>
      </c>
      <c r="K47" s="4" t="s">
        <v>64</v>
      </c>
      <c r="L47" s="8" t="s">
        <v>904</v>
      </c>
      <c r="M47" s="8" t="s">
        <v>930</v>
      </c>
      <c r="N47">
        <v>6633.5</v>
      </c>
      <c r="O47">
        <v>1054034.25</v>
      </c>
      <c r="P47" s="1">
        <v>11000000</v>
      </c>
      <c r="Q47">
        <v>40.728099999999998</v>
      </c>
      <c r="R47">
        <v>-73.974199999999996</v>
      </c>
      <c r="S47">
        <v>1250</v>
      </c>
      <c r="T47" s="21">
        <v>185</v>
      </c>
      <c r="U47" s="20">
        <v>1092.8</v>
      </c>
      <c r="V47" s="21">
        <v>162.4</v>
      </c>
      <c r="W47" s="21">
        <v>201.4</v>
      </c>
      <c r="X47" s="20">
        <v>153.1</v>
      </c>
      <c r="Y47" s="20">
        <v>197.3</v>
      </c>
    </row>
    <row r="48" spans="1:25" x14ac:dyDescent="0.25">
      <c r="A48" s="38" t="s">
        <v>860</v>
      </c>
      <c r="B48" t="s">
        <v>219</v>
      </c>
      <c r="C48" s="38" t="s">
        <v>913</v>
      </c>
      <c r="D48" s="38" t="s">
        <v>913</v>
      </c>
      <c r="E48" s="38">
        <v>323568</v>
      </c>
      <c r="F48">
        <v>56196</v>
      </c>
      <c r="G48" t="s">
        <v>220</v>
      </c>
      <c r="H48" s="9" t="s">
        <v>63</v>
      </c>
      <c r="I48" s="3" t="s">
        <v>902</v>
      </c>
      <c r="J48" s="3" t="s">
        <v>63</v>
      </c>
      <c r="K48" s="4" t="s">
        <v>64</v>
      </c>
      <c r="L48" s="8" t="s">
        <v>904</v>
      </c>
      <c r="M48" s="8" t="s">
        <v>930</v>
      </c>
      <c r="N48">
        <v>6989.14</v>
      </c>
      <c r="O48">
        <v>1245011.55</v>
      </c>
      <c r="P48">
        <v>9042359.0500000007</v>
      </c>
      <c r="Q48">
        <v>40.7881</v>
      </c>
      <c r="R48">
        <v>-73.905600000000007</v>
      </c>
      <c r="S48">
        <v>2450</v>
      </c>
      <c r="T48" s="21">
        <v>288</v>
      </c>
      <c r="U48" s="22">
        <f>2140.4/2</f>
        <v>1070.2</v>
      </c>
      <c r="V48" s="21">
        <v>246.2</v>
      </c>
      <c r="W48" s="21">
        <v>270.2</v>
      </c>
      <c r="X48" s="20">
        <v>235.4</v>
      </c>
      <c r="Y48" s="20">
        <v>260</v>
      </c>
    </row>
    <row r="49" spans="1:25" x14ac:dyDescent="0.25">
      <c r="A49" s="38" t="s">
        <v>861</v>
      </c>
      <c r="B49" t="s">
        <v>219</v>
      </c>
      <c r="C49" s="38" t="s">
        <v>913</v>
      </c>
      <c r="D49" s="38" t="s">
        <v>913</v>
      </c>
      <c r="E49" s="38">
        <v>323569</v>
      </c>
      <c r="F49">
        <v>56196</v>
      </c>
      <c r="G49" t="s">
        <v>224</v>
      </c>
      <c r="H49" s="9" t="s">
        <v>63</v>
      </c>
      <c r="I49" s="3" t="s">
        <v>902</v>
      </c>
      <c r="J49" s="3" t="s">
        <v>63</v>
      </c>
      <c r="K49" s="4" t="s">
        <v>64</v>
      </c>
      <c r="L49" s="8" t="s">
        <v>904</v>
      </c>
      <c r="M49" s="8" t="s">
        <v>930</v>
      </c>
      <c r="N49">
        <v>6999.55</v>
      </c>
      <c r="O49">
        <v>1270138.22</v>
      </c>
      <c r="P49">
        <v>9147395.9489999991</v>
      </c>
      <c r="Q49">
        <v>40.7881</v>
      </c>
      <c r="R49">
        <v>-73.905600000000007</v>
      </c>
      <c r="S49">
        <v>2450</v>
      </c>
      <c r="T49" s="21">
        <v>288</v>
      </c>
      <c r="U49" s="22">
        <f>2140.4/2</f>
        <v>1070.2</v>
      </c>
      <c r="V49" s="21">
        <v>246.2</v>
      </c>
      <c r="W49" s="21">
        <v>270.2</v>
      </c>
      <c r="X49" s="20">
        <v>235.4</v>
      </c>
      <c r="Y49" s="20">
        <v>260</v>
      </c>
    </row>
    <row r="50" spans="1:25" x14ac:dyDescent="0.25">
      <c r="A50" s="38" t="s">
        <v>894</v>
      </c>
      <c r="B50" t="s">
        <v>68</v>
      </c>
      <c r="C50" s="38" t="s">
        <v>913</v>
      </c>
      <c r="D50" s="38" t="s">
        <v>913</v>
      </c>
      <c r="E50" s="38">
        <v>323581</v>
      </c>
      <c r="F50">
        <v>55375</v>
      </c>
      <c r="G50" t="s">
        <v>69</v>
      </c>
      <c r="H50" s="9" t="s">
        <v>63</v>
      </c>
      <c r="I50" s="3" t="s">
        <v>902</v>
      </c>
      <c r="J50" s="3" t="s">
        <v>63</v>
      </c>
      <c r="K50" s="4" t="s">
        <v>64</v>
      </c>
      <c r="L50" s="8" t="s">
        <v>904</v>
      </c>
      <c r="M50" s="8" t="s">
        <v>930</v>
      </c>
      <c r="N50">
        <v>7855.44</v>
      </c>
      <c r="O50">
        <v>1743215.03</v>
      </c>
      <c r="P50" s="1">
        <v>12100000</v>
      </c>
      <c r="Q50">
        <v>40.782499999999999</v>
      </c>
      <c r="R50">
        <v>-73.8964</v>
      </c>
      <c r="S50">
        <v>2750</v>
      </c>
      <c r="T50" s="21">
        <v>320</v>
      </c>
      <c r="U50" s="22">
        <f>3584.2/2</f>
        <v>1792.1</v>
      </c>
      <c r="V50" s="21">
        <v>292.60000000000002</v>
      </c>
      <c r="W50" s="21">
        <v>355.3</v>
      </c>
      <c r="X50" s="20">
        <v>290.10000000000002</v>
      </c>
      <c r="Y50" s="20">
        <v>332.5</v>
      </c>
    </row>
    <row r="51" spans="1:25" x14ac:dyDescent="0.25">
      <c r="A51" s="38" t="s">
        <v>895</v>
      </c>
      <c r="B51" t="s">
        <v>68</v>
      </c>
      <c r="C51" s="38" t="s">
        <v>913</v>
      </c>
      <c r="D51" s="38" t="s">
        <v>913</v>
      </c>
      <c r="E51" s="38">
        <v>323582</v>
      </c>
      <c r="F51">
        <v>55375</v>
      </c>
      <c r="G51" t="s">
        <v>77</v>
      </c>
      <c r="H51" s="9" t="s">
        <v>63</v>
      </c>
      <c r="I51" s="3" t="s">
        <v>902</v>
      </c>
      <c r="J51" s="3" t="s">
        <v>63</v>
      </c>
      <c r="K51" s="4" t="s">
        <v>64</v>
      </c>
      <c r="L51" s="8" t="s">
        <v>904</v>
      </c>
      <c r="M51" s="8" t="s">
        <v>930</v>
      </c>
      <c r="N51">
        <v>7134.28</v>
      </c>
      <c r="O51">
        <v>1572399.89</v>
      </c>
      <c r="P51" s="1">
        <v>11300000</v>
      </c>
      <c r="Q51">
        <v>40.782499999999999</v>
      </c>
      <c r="R51">
        <v>-73.8964</v>
      </c>
      <c r="S51">
        <v>2750</v>
      </c>
      <c r="T51" s="21">
        <v>320</v>
      </c>
      <c r="U51" s="22">
        <f>3584.2/2</f>
        <v>1792.1</v>
      </c>
      <c r="V51" s="21">
        <v>292.60000000000002</v>
      </c>
      <c r="W51" s="21">
        <v>355.3</v>
      </c>
      <c r="X51" s="20">
        <v>290.10000000000002</v>
      </c>
      <c r="Y51" s="20">
        <v>332.5</v>
      </c>
    </row>
    <row r="52" spans="1:25" x14ac:dyDescent="0.25">
      <c r="A52" s="38" t="s">
        <v>896</v>
      </c>
      <c r="B52" t="s">
        <v>68</v>
      </c>
      <c r="C52" s="38" t="s">
        <v>913</v>
      </c>
      <c r="D52" s="38" t="s">
        <v>913</v>
      </c>
      <c r="E52" s="38">
        <v>323677</v>
      </c>
      <c r="F52">
        <v>55375</v>
      </c>
      <c r="G52" t="s">
        <v>82</v>
      </c>
      <c r="H52" s="9" t="s">
        <v>63</v>
      </c>
      <c r="I52" s="3" t="s">
        <v>902</v>
      </c>
      <c r="J52" s="3" t="s">
        <v>63</v>
      </c>
      <c r="K52" s="4" t="s">
        <v>64</v>
      </c>
      <c r="L52" s="8" t="s">
        <v>904</v>
      </c>
      <c r="M52" s="8" t="s">
        <v>930</v>
      </c>
      <c r="N52">
        <v>6464.95</v>
      </c>
      <c r="O52">
        <v>1428442.95</v>
      </c>
      <c r="P52" s="1">
        <v>10800000</v>
      </c>
      <c r="Q52">
        <v>40.782499999999999</v>
      </c>
      <c r="R52">
        <v>-73.8964</v>
      </c>
      <c r="S52">
        <v>1503</v>
      </c>
      <c r="T52" s="21">
        <v>330</v>
      </c>
      <c r="U52" s="22">
        <f>2750.3/2</f>
        <v>1375.15</v>
      </c>
      <c r="V52" s="21">
        <v>288</v>
      </c>
      <c r="W52" s="21">
        <v>376.3</v>
      </c>
      <c r="X52" s="20">
        <v>286.5</v>
      </c>
      <c r="Y52" s="20">
        <v>331.8</v>
      </c>
    </row>
    <row r="53" spans="1:25" x14ac:dyDescent="0.25">
      <c r="A53" s="38" t="s">
        <v>897</v>
      </c>
      <c r="B53" t="s">
        <v>68</v>
      </c>
      <c r="C53" s="38" t="s">
        <v>913</v>
      </c>
      <c r="D53" s="38" t="s">
        <v>913</v>
      </c>
      <c r="E53" s="38">
        <v>323678</v>
      </c>
      <c r="F53">
        <v>55375</v>
      </c>
      <c r="G53" t="s">
        <v>85</v>
      </c>
      <c r="H53" s="9" t="s">
        <v>63</v>
      </c>
      <c r="I53" s="3" t="s">
        <v>902</v>
      </c>
      <c r="J53" s="3" t="s">
        <v>63</v>
      </c>
      <c r="K53" s="4" t="s">
        <v>64</v>
      </c>
      <c r="L53" s="8" t="s">
        <v>904</v>
      </c>
      <c r="M53" s="8" t="s">
        <v>930</v>
      </c>
      <c r="N53">
        <v>6672.37</v>
      </c>
      <c r="O53">
        <v>1470678.98</v>
      </c>
      <c r="P53" s="1">
        <v>11000000</v>
      </c>
      <c r="Q53">
        <v>40.782499999999999</v>
      </c>
      <c r="R53">
        <v>-73.8964</v>
      </c>
      <c r="S53">
        <v>1503</v>
      </c>
      <c r="T53" s="21">
        <v>330</v>
      </c>
      <c r="U53" s="22">
        <f>2750.3/2</f>
        <v>1375.15</v>
      </c>
      <c r="V53" s="21">
        <v>288</v>
      </c>
      <c r="W53" s="21">
        <v>376.3</v>
      </c>
      <c r="X53" s="20">
        <v>286.5</v>
      </c>
      <c r="Y53" s="20">
        <v>331.8</v>
      </c>
    </row>
    <row r="54" spans="1:25" x14ac:dyDescent="0.25">
      <c r="A54" s="38" t="s">
        <v>780</v>
      </c>
      <c r="B54" t="s">
        <v>238</v>
      </c>
      <c r="C54" s="38" t="s">
        <v>914</v>
      </c>
      <c r="D54" s="38" t="s">
        <v>914</v>
      </c>
      <c r="E54" s="38">
        <v>23794</v>
      </c>
      <c r="F54">
        <v>7314</v>
      </c>
      <c r="G54">
        <v>1</v>
      </c>
      <c r="H54" s="9" t="s">
        <v>63</v>
      </c>
      <c r="I54" s="3" t="s">
        <v>902</v>
      </c>
      <c r="J54" s="3" t="s">
        <v>63</v>
      </c>
      <c r="K54" s="4" t="s">
        <v>64</v>
      </c>
      <c r="L54" s="8" t="s">
        <v>904</v>
      </c>
      <c r="M54" s="8" t="s">
        <v>930</v>
      </c>
      <c r="N54">
        <v>3358.92</v>
      </c>
      <c r="O54">
        <v>258380.92</v>
      </c>
      <c r="P54">
        <v>3307903.8369999998</v>
      </c>
      <c r="Q54">
        <v>40.815300000000001</v>
      </c>
      <c r="R54">
        <v>-73.064400000000006</v>
      </c>
      <c r="S54">
        <v>2550</v>
      </c>
      <c r="T54" s="21">
        <v>170</v>
      </c>
      <c r="U54" s="20">
        <v>636.1</v>
      </c>
      <c r="V54" s="21">
        <v>135.5</v>
      </c>
      <c r="W54" s="21">
        <v>168.4</v>
      </c>
      <c r="X54" s="20">
        <v>138.6</v>
      </c>
      <c r="Y54" s="20">
        <v>162.69999999999999</v>
      </c>
    </row>
    <row r="55" spans="1:25" x14ac:dyDescent="0.25">
      <c r="A55" s="38" t="s">
        <v>812</v>
      </c>
      <c r="B55" s="14" t="s">
        <v>279</v>
      </c>
      <c r="C55" s="38" t="s">
        <v>914</v>
      </c>
      <c r="D55" s="38" t="s">
        <v>914</v>
      </c>
      <c r="E55" s="38">
        <v>23823</v>
      </c>
      <c r="F55" s="14">
        <v>50292</v>
      </c>
      <c r="G55" s="14" t="s">
        <v>193</v>
      </c>
      <c r="H55" s="9" t="s">
        <v>63</v>
      </c>
      <c r="I55" s="29" t="s">
        <v>902</v>
      </c>
      <c r="J55" s="3" t="s">
        <v>63</v>
      </c>
      <c r="K55" s="4" t="s">
        <v>64</v>
      </c>
      <c r="L55" s="28" t="s">
        <v>904</v>
      </c>
      <c r="M55" s="8" t="s">
        <v>930</v>
      </c>
      <c r="N55">
        <v>3781.53</v>
      </c>
      <c r="O55">
        <v>97011.41</v>
      </c>
      <c r="P55">
        <v>740376.48699999996</v>
      </c>
      <c r="Q55">
        <v>40.746899999999997</v>
      </c>
      <c r="R55">
        <v>-73.499399999999994</v>
      </c>
      <c r="S55">
        <v>1676</v>
      </c>
      <c r="T55" s="26">
        <v>83.6</v>
      </c>
      <c r="U55" s="27">
        <v>262</v>
      </c>
      <c r="V55" s="26">
        <v>54.9</v>
      </c>
      <c r="W55" s="26">
        <v>55.1</v>
      </c>
      <c r="X55" s="27">
        <v>51.5</v>
      </c>
      <c r="Y55" s="27">
        <v>59.7</v>
      </c>
    </row>
    <row r="56" spans="1:25" x14ac:dyDescent="0.25">
      <c r="A56" s="38" t="s">
        <v>812</v>
      </c>
      <c r="B56" s="14" t="s">
        <v>279</v>
      </c>
      <c r="C56" s="38" t="s">
        <v>914</v>
      </c>
      <c r="D56" s="38" t="s">
        <v>914</v>
      </c>
      <c r="E56" s="38">
        <v>23824</v>
      </c>
      <c r="F56" s="14">
        <v>50292</v>
      </c>
      <c r="G56" s="14" t="s">
        <v>197</v>
      </c>
      <c r="H56" s="9" t="s">
        <v>63</v>
      </c>
      <c r="I56" s="29" t="s">
        <v>902</v>
      </c>
      <c r="J56" s="3" t="s">
        <v>63</v>
      </c>
      <c r="K56" s="4" t="s">
        <v>64</v>
      </c>
      <c r="L56" s="28" t="s">
        <v>904</v>
      </c>
      <c r="M56" s="8" t="s">
        <v>930</v>
      </c>
      <c r="N56">
        <v>4029.46</v>
      </c>
      <c r="O56">
        <v>105120.43</v>
      </c>
      <c r="P56">
        <v>834316.57900000003</v>
      </c>
      <c r="Q56">
        <v>40.746899999999997</v>
      </c>
      <c r="R56">
        <v>-73.499399999999994</v>
      </c>
      <c r="S56">
        <v>633</v>
      </c>
      <c r="T56" s="26">
        <v>83.6</v>
      </c>
      <c r="U56" s="27">
        <v>262</v>
      </c>
      <c r="V56" s="26">
        <v>54.9</v>
      </c>
      <c r="W56" s="26">
        <v>55.1</v>
      </c>
      <c r="X56" s="27">
        <v>51.5</v>
      </c>
      <c r="Y56" s="27">
        <v>59.7</v>
      </c>
    </row>
    <row r="57" spans="1:25" x14ac:dyDescent="0.25">
      <c r="A57" s="38" t="s">
        <v>859</v>
      </c>
      <c r="B57" t="s">
        <v>264</v>
      </c>
      <c r="C57" s="38" t="s">
        <v>914</v>
      </c>
      <c r="D57" s="38" t="s">
        <v>914</v>
      </c>
      <c r="E57" s="38">
        <v>323563</v>
      </c>
      <c r="F57">
        <v>56188</v>
      </c>
      <c r="G57">
        <v>1</v>
      </c>
      <c r="H57" s="9" t="s">
        <v>63</v>
      </c>
      <c r="I57" s="3" t="s">
        <v>902</v>
      </c>
      <c r="J57" s="3" t="s">
        <v>63</v>
      </c>
      <c r="K57" s="4" t="s">
        <v>64</v>
      </c>
      <c r="L57" s="8" t="s">
        <v>904</v>
      </c>
      <c r="M57" s="8" t="s">
        <v>930</v>
      </c>
      <c r="N57">
        <v>1315.86</v>
      </c>
      <c r="O57">
        <v>72993.86</v>
      </c>
      <c r="P57">
        <v>597748.36600000004</v>
      </c>
      <c r="Q57">
        <v>40.735799999999998</v>
      </c>
      <c r="R57">
        <v>-73.388099999999994</v>
      </c>
      <c r="S57">
        <v>718</v>
      </c>
      <c r="T57" s="21">
        <v>82</v>
      </c>
      <c r="U57" s="20">
        <v>162.19999999999999</v>
      </c>
      <c r="V57" s="21">
        <v>78</v>
      </c>
      <c r="W57" s="21">
        <v>78</v>
      </c>
      <c r="X57" s="20">
        <v>75.5</v>
      </c>
      <c r="Y57" s="20">
        <v>77.900000000000006</v>
      </c>
    </row>
    <row r="58" spans="1:25" x14ac:dyDescent="0.25">
      <c r="A58" s="38" t="s">
        <v>813</v>
      </c>
      <c r="B58" t="s">
        <v>279</v>
      </c>
      <c r="C58" s="38" t="s">
        <v>914</v>
      </c>
      <c r="D58" s="38" t="s">
        <v>914</v>
      </c>
      <c r="E58" s="38">
        <v>323564</v>
      </c>
      <c r="F58">
        <v>50292</v>
      </c>
      <c r="G58" t="s">
        <v>286</v>
      </c>
      <c r="H58" s="9" t="s">
        <v>63</v>
      </c>
      <c r="I58" s="3" t="s">
        <v>902</v>
      </c>
      <c r="J58" s="3" t="s">
        <v>63</v>
      </c>
      <c r="K58" s="4" t="s">
        <v>64</v>
      </c>
      <c r="L58" s="8" t="s">
        <v>904</v>
      </c>
      <c r="M58" s="8" t="s">
        <v>930</v>
      </c>
      <c r="N58">
        <v>1900.23</v>
      </c>
      <c r="O58">
        <v>117701.37</v>
      </c>
      <c r="P58">
        <v>985092.67</v>
      </c>
      <c r="Q58">
        <v>40.746899999999997</v>
      </c>
      <c r="R58">
        <v>-73.499399999999994</v>
      </c>
      <c r="S58">
        <v>1215</v>
      </c>
      <c r="T58" s="21">
        <v>96</v>
      </c>
      <c r="U58" s="20">
        <v>121.8</v>
      </c>
      <c r="V58" s="21">
        <v>79.900000000000006</v>
      </c>
      <c r="W58" s="21">
        <v>91.4</v>
      </c>
      <c r="X58" s="20">
        <v>76.5</v>
      </c>
      <c r="Y58" s="20">
        <v>77.900000000000006</v>
      </c>
    </row>
    <row r="59" spans="1:25" x14ac:dyDescent="0.25">
      <c r="A59" s="38" t="s">
        <v>862</v>
      </c>
      <c r="B59" t="s">
        <v>124</v>
      </c>
      <c r="C59" s="38" t="s">
        <v>914</v>
      </c>
      <c r="D59" s="38" t="s">
        <v>914</v>
      </c>
      <c r="E59" s="38">
        <v>323624</v>
      </c>
      <c r="F59">
        <v>56234</v>
      </c>
      <c r="G59">
        <v>1</v>
      </c>
      <c r="H59" s="9" t="s">
        <v>63</v>
      </c>
      <c r="I59" s="3" t="s">
        <v>902</v>
      </c>
      <c r="J59" s="3" t="s">
        <v>63</v>
      </c>
      <c r="K59" s="4" t="s">
        <v>64</v>
      </c>
      <c r="L59" s="8" t="s">
        <v>904</v>
      </c>
      <c r="M59" s="8" t="s">
        <v>930</v>
      </c>
      <c r="N59">
        <v>7308.93</v>
      </c>
      <c r="O59">
        <v>2264238.36</v>
      </c>
      <c r="P59" s="1">
        <v>15100000</v>
      </c>
      <c r="Q59">
        <v>40.8142</v>
      </c>
      <c r="R59">
        <v>-72.940299999999993</v>
      </c>
      <c r="S59">
        <v>1531</v>
      </c>
      <c r="T59" s="21">
        <v>375</v>
      </c>
      <c r="U59" s="20">
        <v>2478.1999999999998</v>
      </c>
      <c r="V59" s="21">
        <v>315.60000000000002</v>
      </c>
      <c r="W59" s="21">
        <v>389.8</v>
      </c>
      <c r="X59" s="20">
        <v>325.89999999999998</v>
      </c>
      <c r="Y59" s="20">
        <v>362.3</v>
      </c>
    </row>
    <row r="60" spans="1:25" x14ac:dyDescent="0.25">
      <c r="A60" s="38" t="s">
        <v>214</v>
      </c>
      <c r="B60" t="s">
        <v>214</v>
      </c>
      <c r="C60" s="38" t="s">
        <v>914</v>
      </c>
      <c r="D60" s="38" t="s">
        <v>914</v>
      </c>
      <c r="E60" s="38">
        <v>323695</v>
      </c>
      <c r="F60">
        <v>52056</v>
      </c>
      <c r="G60">
        <v>4</v>
      </c>
      <c r="H60" s="9" t="s">
        <v>63</v>
      </c>
      <c r="I60" s="3" t="s">
        <v>902</v>
      </c>
      <c r="J60" s="3" t="s">
        <v>63</v>
      </c>
      <c r="K60" s="4" t="s">
        <v>64</v>
      </c>
      <c r="L60" s="8" t="s">
        <v>904</v>
      </c>
      <c r="M60" s="8" t="s">
        <v>930</v>
      </c>
      <c r="N60">
        <v>8206.18</v>
      </c>
      <c r="O60">
        <v>324520.01</v>
      </c>
      <c r="P60">
        <v>3571380.24</v>
      </c>
      <c r="Q60">
        <v>40.725900000000003</v>
      </c>
      <c r="R60">
        <v>-73.588499999999996</v>
      </c>
      <c r="S60">
        <v>2450</v>
      </c>
      <c r="T60" s="21">
        <v>55</v>
      </c>
      <c r="U60" s="20">
        <v>331</v>
      </c>
      <c r="V60" s="21">
        <v>51.6</v>
      </c>
      <c r="W60" s="21">
        <v>60.1</v>
      </c>
      <c r="X60" s="20">
        <v>43.7</v>
      </c>
      <c r="Y60" s="20">
        <v>53.9</v>
      </c>
    </row>
    <row r="61" spans="1:25" x14ac:dyDescent="0.25">
      <c r="A61" s="38" t="s">
        <v>775</v>
      </c>
      <c r="B61" t="s">
        <v>310</v>
      </c>
      <c r="C61" s="38" t="s">
        <v>132</v>
      </c>
      <c r="D61" s="38" t="s">
        <v>933</v>
      </c>
      <c r="E61" s="38">
        <v>1659</v>
      </c>
      <c r="F61">
        <v>2682</v>
      </c>
      <c r="G61">
        <v>20</v>
      </c>
      <c r="H61" s="9" t="s">
        <v>63</v>
      </c>
      <c r="I61" s="9" t="s">
        <v>900</v>
      </c>
      <c r="J61" s="9" t="s">
        <v>67</v>
      </c>
      <c r="K61" s="4" t="s">
        <v>64</v>
      </c>
      <c r="L61" s="8" t="s">
        <v>904</v>
      </c>
      <c r="M61" s="8" t="s">
        <v>930</v>
      </c>
      <c r="N61">
        <v>3711.75</v>
      </c>
      <c r="O61">
        <v>130991.75</v>
      </c>
      <c r="P61">
        <v>1455550.5249999999</v>
      </c>
      <c r="Q61">
        <v>42.091700000000003</v>
      </c>
      <c r="R61">
        <v>-79.241699999999994</v>
      </c>
      <c r="S61">
        <v>254</v>
      </c>
      <c r="T61" s="21">
        <v>47.3</v>
      </c>
      <c r="U61" s="20">
        <v>109.8</v>
      </c>
      <c r="V61" s="21">
        <v>40</v>
      </c>
      <c r="W61" s="21">
        <v>40</v>
      </c>
      <c r="X61" s="20">
        <v>40.9</v>
      </c>
      <c r="Y61" s="20">
        <v>46.2</v>
      </c>
    </row>
    <row r="62" spans="1:25" x14ac:dyDescent="0.25">
      <c r="A62" s="38" t="s">
        <v>772</v>
      </c>
      <c r="B62" t="s">
        <v>486</v>
      </c>
      <c r="C62" s="38" t="s">
        <v>915</v>
      </c>
      <c r="D62" s="38" t="s">
        <v>934</v>
      </c>
      <c r="E62" s="38">
        <v>23639</v>
      </c>
      <c r="F62">
        <v>2628</v>
      </c>
      <c r="G62">
        <v>1</v>
      </c>
      <c r="H62" s="5" t="s">
        <v>67</v>
      </c>
      <c r="I62" s="6" t="s">
        <v>903</v>
      </c>
      <c r="J62" s="9" t="s">
        <v>67</v>
      </c>
      <c r="K62" s="4" t="s">
        <v>64</v>
      </c>
      <c r="L62" s="8" t="s">
        <v>904</v>
      </c>
      <c r="M62" s="8" t="s">
        <v>930</v>
      </c>
      <c r="N62">
        <v>12.48</v>
      </c>
      <c r="O62">
        <v>298.56</v>
      </c>
      <c r="P62">
        <v>5493.2659999999996</v>
      </c>
      <c r="Q62">
        <v>41.126899999999999</v>
      </c>
      <c r="R62">
        <v>-74.165300000000002</v>
      </c>
      <c r="S62">
        <v>430</v>
      </c>
      <c r="T62" s="21">
        <v>46.5</v>
      </c>
      <c r="U62" s="20">
        <v>0.4</v>
      </c>
      <c r="V62" s="21">
        <v>37.9</v>
      </c>
      <c r="W62" s="21">
        <v>51.8</v>
      </c>
      <c r="X62" s="20">
        <v>35.4</v>
      </c>
      <c r="Y62" s="20">
        <v>45.1</v>
      </c>
    </row>
    <row r="63" spans="1:25" x14ac:dyDescent="0.25">
      <c r="A63" s="38" t="s">
        <v>773</v>
      </c>
      <c r="B63" t="s">
        <v>525</v>
      </c>
      <c r="C63" s="38" t="s">
        <v>915</v>
      </c>
      <c r="D63" s="38" t="s">
        <v>934</v>
      </c>
      <c r="E63" s="38">
        <v>23640</v>
      </c>
      <c r="F63">
        <v>2632</v>
      </c>
      <c r="G63">
        <v>1</v>
      </c>
      <c r="H63" s="5" t="s">
        <v>67</v>
      </c>
      <c r="I63" s="6" t="s">
        <v>903</v>
      </c>
      <c r="J63" s="9" t="s">
        <v>67</v>
      </c>
      <c r="K63" s="4" t="s">
        <v>64</v>
      </c>
      <c r="L63" s="8" t="s">
        <v>904</v>
      </c>
      <c r="M63" s="8" t="s">
        <v>930</v>
      </c>
      <c r="N63">
        <v>39.29</v>
      </c>
      <c r="O63">
        <v>1050.05</v>
      </c>
      <c r="P63">
        <v>19563.077000000001</v>
      </c>
      <c r="Q63">
        <v>41.427799999999998</v>
      </c>
      <c r="R63">
        <v>-74.418599999999998</v>
      </c>
      <c r="S63">
        <v>524</v>
      </c>
      <c r="T63" s="21">
        <v>41.9</v>
      </c>
      <c r="U63" s="20">
        <v>0.4</v>
      </c>
      <c r="V63" s="21">
        <v>33.1</v>
      </c>
      <c r="W63" s="21">
        <v>45.2</v>
      </c>
      <c r="X63" s="20">
        <v>32.700000000000003</v>
      </c>
      <c r="Y63" s="20">
        <v>40.799999999999997</v>
      </c>
    </row>
    <row r="64" spans="1:25" x14ac:dyDescent="0.25">
      <c r="A64" s="38" t="s">
        <v>791</v>
      </c>
      <c r="B64" t="s">
        <v>565</v>
      </c>
      <c r="C64" s="38" t="s">
        <v>913</v>
      </c>
      <c r="D64" s="38" t="s">
        <v>913</v>
      </c>
      <c r="E64" s="38">
        <v>24152</v>
      </c>
      <c r="F64">
        <v>7915</v>
      </c>
      <c r="G64" t="s">
        <v>566</v>
      </c>
      <c r="H64" s="5" t="s">
        <v>67</v>
      </c>
      <c r="I64" s="9" t="s">
        <v>900</v>
      </c>
      <c r="J64" s="9" t="s">
        <v>67</v>
      </c>
      <c r="K64" s="4" t="s">
        <v>64</v>
      </c>
      <c r="L64" s="8" t="s">
        <v>904</v>
      </c>
      <c r="M64" s="8" t="s">
        <v>930</v>
      </c>
      <c r="N64">
        <v>754.12</v>
      </c>
      <c r="O64">
        <v>33613.53</v>
      </c>
      <c r="P64">
        <v>341197.42599999998</v>
      </c>
      <c r="Q64">
        <v>40.716799999999999</v>
      </c>
      <c r="R64">
        <v>-73.966499999999996</v>
      </c>
      <c r="S64">
        <v>457</v>
      </c>
      <c r="T64" s="21">
        <v>47</v>
      </c>
      <c r="U64" s="20">
        <v>53.5</v>
      </c>
      <c r="V64" s="21">
        <v>46.9</v>
      </c>
      <c r="W64" s="21">
        <v>46.9</v>
      </c>
      <c r="X64" s="20">
        <v>45.9</v>
      </c>
      <c r="Y64" s="20">
        <v>46.6</v>
      </c>
    </row>
    <row r="65" spans="1:25" x14ac:dyDescent="0.25">
      <c r="A65" s="38" t="s">
        <v>802</v>
      </c>
      <c r="B65" t="s">
        <v>569</v>
      </c>
      <c r="C65" s="38" t="s">
        <v>913</v>
      </c>
      <c r="D65" s="38" t="s">
        <v>913</v>
      </c>
      <c r="E65" s="38">
        <v>24155</v>
      </c>
      <c r="F65">
        <v>8053</v>
      </c>
      <c r="G65" t="s">
        <v>570</v>
      </c>
      <c r="H65" s="5" t="s">
        <v>67</v>
      </c>
      <c r="I65" s="9" t="s">
        <v>900</v>
      </c>
      <c r="J65" s="9" t="s">
        <v>67</v>
      </c>
      <c r="K65" s="4" t="s">
        <v>64</v>
      </c>
      <c r="L65" s="8" t="s">
        <v>904</v>
      </c>
      <c r="M65" s="8" t="s">
        <v>930</v>
      </c>
      <c r="N65">
        <v>1173.05</v>
      </c>
      <c r="O65">
        <v>52945.52</v>
      </c>
      <c r="P65">
        <v>537918.90500000003</v>
      </c>
      <c r="Q65">
        <v>40.6188</v>
      </c>
      <c r="R65">
        <v>-74.069000000000003</v>
      </c>
      <c r="S65">
        <v>457</v>
      </c>
      <c r="T65" s="21">
        <v>47</v>
      </c>
      <c r="U65" s="20">
        <v>59.9</v>
      </c>
      <c r="V65" s="21">
        <v>47.1</v>
      </c>
      <c r="W65" s="21">
        <v>47.1</v>
      </c>
      <c r="X65" s="20">
        <v>45.6</v>
      </c>
      <c r="Y65" s="20">
        <v>46</v>
      </c>
    </row>
    <row r="66" spans="1:25" x14ac:dyDescent="0.25">
      <c r="A66" s="38" t="s">
        <v>785</v>
      </c>
      <c r="B66" t="s">
        <v>528</v>
      </c>
      <c r="C66" s="38" t="s">
        <v>913</v>
      </c>
      <c r="D66" s="38" t="s">
        <v>913</v>
      </c>
      <c r="E66" s="38">
        <v>24156</v>
      </c>
      <c r="F66">
        <v>7910</v>
      </c>
      <c r="G66">
        <v>2301</v>
      </c>
      <c r="H66" s="5" t="s">
        <v>67</v>
      </c>
      <c r="I66" s="9" t="s">
        <v>900</v>
      </c>
      <c r="J66" s="9" t="s">
        <v>67</v>
      </c>
      <c r="K66" s="4" t="s">
        <v>64</v>
      </c>
      <c r="L66" s="8" t="s">
        <v>904</v>
      </c>
      <c r="M66" s="8" t="s">
        <v>930</v>
      </c>
      <c r="N66">
        <v>1107.4100000000001</v>
      </c>
      <c r="O66">
        <v>45779.839999999997</v>
      </c>
      <c r="P66">
        <v>459403.16</v>
      </c>
      <c r="Q66">
        <v>40.662999999999997</v>
      </c>
      <c r="R66">
        <v>-74</v>
      </c>
      <c r="S66">
        <v>524</v>
      </c>
      <c r="T66" s="21">
        <v>47</v>
      </c>
      <c r="U66" s="20">
        <v>71.7</v>
      </c>
      <c r="V66" s="21">
        <v>45.4</v>
      </c>
      <c r="W66" s="21">
        <v>45.4</v>
      </c>
      <c r="X66" s="20">
        <v>40</v>
      </c>
      <c r="Y66" s="20">
        <v>40</v>
      </c>
    </row>
    <row r="67" spans="1:25" x14ac:dyDescent="0.25">
      <c r="A67" s="38" t="s">
        <v>786</v>
      </c>
      <c r="B67" t="s">
        <v>528</v>
      </c>
      <c r="C67" s="38" t="s">
        <v>913</v>
      </c>
      <c r="D67" s="38" t="s">
        <v>913</v>
      </c>
      <c r="E67" s="38">
        <v>24157</v>
      </c>
      <c r="F67">
        <v>7910</v>
      </c>
      <c r="G67">
        <v>2302</v>
      </c>
      <c r="H67" s="5" t="s">
        <v>67</v>
      </c>
      <c r="I67" s="9" t="s">
        <v>900</v>
      </c>
      <c r="J67" s="9" t="s">
        <v>67</v>
      </c>
      <c r="K67" s="4" t="s">
        <v>64</v>
      </c>
      <c r="L67" s="8" t="s">
        <v>904</v>
      </c>
      <c r="M67" s="8" t="s">
        <v>930</v>
      </c>
      <c r="N67">
        <v>871.46</v>
      </c>
      <c r="O67">
        <v>35913.339999999997</v>
      </c>
      <c r="P67">
        <v>366949.48</v>
      </c>
      <c r="Q67">
        <v>40.662999999999997</v>
      </c>
      <c r="R67">
        <v>-74</v>
      </c>
      <c r="S67">
        <v>650</v>
      </c>
      <c r="T67" s="21">
        <v>47</v>
      </c>
      <c r="U67" s="20">
        <v>48.9</v>
      </c>
      <c r="V67" s="21">
        <v>46.1</v>
      </c>
      <c r="W67" s="21">
        <v>46.1</v>
      </c>
      <c r="X67" s="20">
        <v>39.9</v>
      </c>
      <c r="Y67" s="20">
        <v>39.9</v>
      </c>
    </row>
    <row r="68" spans="1:25" x14ac:dyDescent="0.25">
      <c r="A68" s="38" t="s">
        <v>787</v>
      </c>
      <c r="B68" t="s">
        <v>558</v>
      </c>
      <c r="C68" s="38" t="s">
        <v>913</v>
      </c>
      <c r="D68" s="38" t="s">
        <v>913</v>
      </c>
      <c r="E68" s="38">
        <v>24158</v>
      </c>
      <c r="F68">
        <v>7913</v>
      </c>
      <c r="G68" t="s">
        <v>559</v>
      </c>
      <c r="H68" s="5" t="s">
        <v>67</v>
      </c>
      <c r="I68" s="9" t="s">
        <v>900</v>
      </c>
      <c r="J68" s="9" t="s">
        <v>67</v>
      </c>
      <c r="K68" s="4" t="s">
        <v>64</v>
      </c>
      <c r="L68" s="8" t="s">
        <v>904</v>
      </c>
      <c r="M68" s="8" t="s">
        <v>930</v>
      </c>
      <c r="N68">
        <v>463.15</v>
      </c>
      <c r="O68">
        <v>18355.98</v>
      </c>
      <c r="P68">
        <v>184488.76199999999</v>
      </c>
      <c r="Q68">
        <v>40.7988</v>
      </c>
      <c r="R68">
        <v>-73.909300000000002</v>
      </c>
      <c r="S68">
        <v>270</v>
      </c>
      <c r="T68" s="21">
        <v>47</v>
      </c>
      <c r="U68" s="20">
        <v>26.2</v>
      </c>
      <c r="V68" s="21">
        <v>45</v>
      </c>
      <c r="W68" s="21">
        <v>45</v>
      </c>
      <c r="X68" s="20">
        <v>39.9</v>
      </c>
      <c r="Y68" s="20">
        <v>39.9</v>
      </c>
    </row>
    <row r="69" spans="1:25" x14ac:dyDescent="0.25">
      <c r="A69" s="38" t="s">
        <v>788</v>
      </c>
      <c r="B69" t="s">
        <v>558</v>
      </c>
      <c r="C69" s="38" t="s">
        <v>913</v>
      </c>
      <c r="D69" s="38" t="s">
        <v>913</v>
      </c>
      <c r="E69" s="38">
        <v>24159</v>
      </c>
      <c r="F69">
        <v>7913</v>
      </c>
      <c r="G69" t="s">
        <v>562</v>
      </c>
      <c r="H69" s="5" t="s">
        <v>67</v>
      </c>
      <c r="I69" s="9" t="s">
        <v>900</v>
      </c>
      <c r="J69" s="9" t="s">
        <v>67</v>
      </c>
      <c r="K69" s="4" t="s">
        <v>64</v>
      </c>
      <c r="L69" s="8" t="s">
        <v>904</v>
      </c>
      <c r="M69" s="8" t="s">
        <v>930</v>
      </c>
      <c r="N69">
        <v>307.37</v>
      </c>
      <c r="O69">
        <v>12092.64</v>
      </c>
      <c r="P69">
        <v>129754.01</v>
      </c>
      <c r="Q69">
        <v>40.7988</v>
      </c>
      <c r="R69">
        <v>-73.909300000000002</v>
      </c>
      <c r="S69">
        <v>270</v>
      </c>
      <c r="T69" s="21">
        <v>47</v>
      </c>
      <c r="U69" s="20">
        <v>14</v>
      </c>
      <c r="V69" s="21">
        <v>45</v>
      </c>
      <c r="W69" s="21">
        <v>45</v>
      </c>
      <c r="X69" s="20">
        <v>40</v>
      </c>
      <c r="Y69" s="20">
        <v>40</v>
      </c>
    </row>
    <row r="70" spans="1:25" x14ac:dyDescent="0.25">
      <c r="A70" s="38" t="s">
        <v>789</v>
      </c>
      <c r="B70" t="s">
        <v>550</v>
      </c>
      <c r="C70" s="38" t="s">
        <v>913</v>
      </c>
      <c r="D70" s="38" t="s">
        <v>913</v>
      </c>
      <c r="E70" s="38">
        <v>24160</v>
      </c>
      <c r="F70">
        <v>7914</v>
      </c>
      <c r="G70" t="s">
        <v>551</v>
      </c>
      <c r="H70" s="5" t="s">
        <v>67</v>
      </c>
      <c r="I70" s="9" t="s">
        <v>900</v>
      </c>
      <c r="J70" s="9" t="s">
        <v>67</v>
      </c>
      <c r="K70" s="4" t="s">
        <v>64</v>
      </c>
      <c r="L70" s="8" t="s">
        <v>904</v>
      </c>
      <c r="M70" s="8" t="s">
        <v>930</v>
      </c>
      <c r="N70">
        <v>469.87</v>
      </c>
      <c r="O70">
        <v>18534.66</v>
      </c>
      <c r="P70">
        <v>190972.95600000001</v>
      </c>
      <c r="Q70">
        <v>40.798900000000003</v>
      </c>
      <c r="R70">
        <v>-73.914699999999996</v>
      </c>
      <c r="S70">
        <v>270</v>
      </c>
      <c r="T70" s="21">
        <v>47</v>
      </c>
      <c r="U70" s="20">
        <v>26.4</v>
      </c>
      <c r="V70" s="21">
        <v>46</v>
      </c>
      <c r="W70" s="21">
        <v>46</v>
      </c>
      <c r="X70" s="20">
        <v>39.9</v>
      </c>
      <c r="Y70" s="20">
        <v>39.9</v>
      </c>
    </row>
    <row r="71" spans="1:25" x14ac:dyDescent="0.25">
      <c r="A71" s="38" t="s">
        <v>790</v>
      </c>
      <c r="B71" t="s">
        <v>550</v>
      </c>
      <c r="C71" s="38" t="s">
        <v>913</v>
      </c>
      <c r="D71" s="38" t="s">
        <v>913</v>
      </c>
      <c r="E71" s="38">
        <v>24161</v>
      </c>
      <c r="F71">
        <v>7914</v>
      </c>
      <c r="G71" t="s">
        <v>555</v>
      </c>
      <c r="H71" s="5" t="s">
        <v>67</v>
      </c>
      <c r="I71" s="9" t="s">
        <v>900</v>
      </c>
      <c r="J71" s="9" t="s">
        <v>67</v>
      </c>
      <c r="K71" s="4" t="s">
        <v>64</v>
      </c>
      <c r="L71" s="8" t="s">
        <v>904</v>
      </c>
      <c r="M71" s="8" t="s">
        <v>930</v>
      </c>
      <c r="N71">
        <v>307.14</v>
      </c>
      <c r="O71">
        <v>12348.17</v>
      </c>
      <c r="P71">
        <v>123000.963</v>
      </c>
      <c r="Q71">
        <v>40.798900000000003</v>
      </c>
      <c r="R71">
        <v>-73.914699999999996</v>
      </c>
      <c r="S71">
        <v>270</v>
      </c>
      <c r="T71" s="21">
        <v>47</v>
      </c>
      <c r="U71" s="20">
        <v>15.1</v>
      </c>
      <c r="V71" s="21">
        <v>45.2</v>
      </c>
      <c r="W71" s="21">
        <v>45.2</v>
      </c>
      <c r="X71" s="20">
        <v>40</v>
      </c>
      <c r="Y71" s="20">
        <v>40</v>
      </c>
    </row>
    <row r="72" spans="1:25" x14ac:dyDescent="0.25">
      <c r="A72" s="38" t="s">
        <v>783</v>
      </c>
      <c r="B72" t="s">
        <v>574</v>
      </c>
      <c r="C72" s="38" t="s">
        <v>913</v>
      </c>
      <c r="D72" s="38" t="s">
        <v>913</v>
      </c>
      <c r="E72" s="38">
        <v>24162</v>
      </c>
      <c r="F72">
        <v>7909</v>
      </c>
      <c r="G72" t="s">
        <v>575</v>
      </c>
      <c r="H72" s="5" t="s">
        <v>67</v>
      </c>
      <c r="I72" s="9" t="s">
        <v>900</v>
      </c>
      <c r="J72" s="9" t="s">
        <v>67</v>
      </c>
      <c r="K72" s="4" t="s">
        <v>64</v>
      </c>
      <c r="L72" s="8" t="s">
        <v>904</v>
      </c>
      <c r="M72" s="8" t="s">
        <v>930</v>
      </c>
      <c r="N72">
        <v>380.9</v>
      </c>
      <c r="O72">
        <v>14635.77</v>
      </c>
      <c r="P72">
        <v>144159.06700000001</v>
      </c>
      <c r="Q72">
        <v>40.753900000000002</v>
      </c>
      <c r="R72">
        <v>-73.950599999999994</v>
      </c>
      <c r="S72">
        <v>480</v>
      </c>
      <c r="T72" s="21">
        <v>47</v>
      </c>
      <c r="U72" s="20">
        <v>40.4</v>
      </c>
      <c r="V72" s="21">
        <v>46.2</v>
      </c>
      <c r="W72" s="21">
        <v>46.2</v>
      </c>
      <c r="X72" s="20">
        <v>40</v>
      </c>
      <c r="Y72" s="20">
        <v>40</v>
      </c>
    </row>
    <row r="73" spans="1:25" x14ac:dyDescent="0.25">
      <c r="A73" s="38" t="s">
        <v>784</v>
      </c>
      <c r="B73" t="s">
        <v>574</v>
      </c>
      <c r="C73" s="38" t="s">
        <v>913</v>
      </c>
      <c r="D73" s="38" t="s">
        <v>913</v>
      </c>
      <c r="E73" s="38">
        <v>24163</v>
      </c>
      <c r="F73">
        <v>7909</v>
      </c>
      <c r="G73" t="s">
        <v>578</v>
      </c>
      <c r="H73" s="5" t="s">
        <v>67</v>
      </c>
      <c r="I73" s="9" t="s">
        <v>900</v>
      </c>
      <c r="J73" s="9" t="s">
        <v>67</v>
      </c>
      <c r="K73" s="4" t="s">
        <v>64</v>
      </c>
      <c r="L73" s="8" t="s">
        <v>904</v>
      </c>
      <c r="M73" s="8" t="s">
        <v>930</v>
      </c>
      <c r="N73">
        <v>582.72</v>
      </c>
      <c r="O73">
        <v>22668.47</v>
      </c>
      <c r="P73">
        <v>219708.79500000001</v>
      </c>
      <c r="Q73">
        <v>40.753900000000002</v>
      </c>
      <c r="R73">
        <v>-73.950599999999994</v>
      </c>
      <c r="S73">
        <v>457</v>
      </c>
      <c r="T73" s="21">
        <v>47</v>
      </c>
      <c r="U73" s="20">
        <v>23.7</v>
      </c>
      <c r="V73" s="21">
        <v>43.8</v>
      </c>
      <c r="W73" s="21">
        <v>43.8</v>
      </c>
      <c r="X73" s="20">
        <v>39.9</v>
      </c>
      <c r="Y73" s="20">
        <v>39.9</v>
      </c>
    </row>
    <row r="74" spans="1:25" x14ac:dyDescent="0.25">
      <c r="A74" s="38" t="s">
        <v>832</v>
      </c>
      <c r="B74" s="14" t="s">
        <v>407</v>
      </c>
      <c r="C74" s="38" t="s">
        <v>913</v>
      </c>
      <c r="D74" s="38" t="s">
        <v>913</v>
      </c>
      <c r="E74" s="38">
        <v>24094</v>
      </c>
      <c r="F74" s="14">
        <v>55243</v>
      </c>
      <c r="G74" s="14" t="s">
        <v>408</v>
      </c>
      <c r="H74" s="5" t="s">
        <v>67</v>
      </c>
      <c r="I74" s="34" t="s">
        <v>903</v>
      </c>
      <c r="J74" s="9" t="s">
        <v>67</v>
      </c>
      <c r="K74" s="4" t="s">
        <v>64</v>
      </c>
      <c r="L74" s="33" t="s">
        <v>906</v>
      </c>
      <c r="M74" s="8" t="s">
        <v>930</v>
      </c>
      <c r="N74">
        <v>33.200000000000003</v>
      </c>
      <c r="O74">
        <v>645.29999999999995</v>
      </c>
      <c r="P74">
        <v>8822.4</v>
      </c>
      <c r="Q74">
        <v>40.7864</v>
      </c>
      <c r="R74">
        <v>-73.913300000000007</v>
      </c>
      <c r="S74">
        <v>255</v>
      </c>
      <c r="T74" s="26">
        <v>46.5</v>
      </c>
      <c r="U74" s="27">
        <v>7</v>
      </c>
      <c r="V74" s="26">
        <v>41.2</v>
      </c>
      <c r="W74" s="26">
        <v>50.7</v>
      </c>
      <c r="X74" s="27">
        <v>36.299999999999997</v>
      </c>
      <c r="Y74" s="27">
        <v>45.1</v>
      </c>
    </row>
    <row r="75" spans="1:25" x14ac:dyDescent="0.25">
      <c r="A75" s="38" t="s">
        <v>832</v>
      </c>
      <c r="B75" s="14" t="s">
        <v>407</v>
      </c>
      <c r="C75" s="38" t="s">
        <v>913</v>
      </c>
      <c r="D75" s="38" t="s">
        <v>913</v>
      </c>
      <c r="E75" s="38">
        <v>24094</v>
      </c>
      <c r="F75" s="14">
        <v>55243</v>
      </c>
      <c r="G75" s="14" t="s">
        <v>412</v>
      </c>
      <c r="H75" s="5" t="s">
        <v>67</v>
      </c>
      <c r="I75" s="34" t="s">
        <v>903</v>
      </c>
      <c r="J75" s="9" t="s">
        <v>67</v>
      </c>
      <c r="K75" s="4" t="s">
        <v>64</v>
      </c>
      <c r="L75" s="33" t="s">
        <v>906</v>
      </c>
      <c r="M75" s="8" t="s">
        <v>930</v>
      </c>
      <c r="N75">
        <v>33.200000000000003</v>
      </c>
      <c r="O75">
        <v>645.29999999999995</v>
      </c>
      <c r="P75">
        <v>8822.4</v>
      </c>
      <c r="Q75">
        <v>40.7864</v>
      </c>
      <c r="R75">
        <v>-73.913300000000007</v>
      </c>
      <c r="S75">
        <v>255</v>
      </c>
      <c r="T75" s="26">
        <v>46.5</v>
      </c>
      <c r="U75" s="27">
        <v>7</v>
      </c>
      <c r="V75" s="26">
        <v>41.2</v>
      </c>
      <c r="W75" s="26">
        <v>50.7</v>
      </c>
      <c r="X75" s="27">
        <v>36.299999999999997</v>
      </c>
      <c r="Y75" s="27">
        <v>45.1</v>
      </c>
    </row>
    <row r="76" spans="1:25" x14ac:dyDescent="0.25">
      <c r="A76" s="38" t="s">
        <v>833</v>
      </c>
      <c r="B76" s="14" t="s">
        <v>407</v>
      </c>
      <c r="C76" s="38" t="s">
        <v>913</v>
      </c>
      <c r="D76" s="38" t="s">
        <v>913</v>
      </c>
      <c r="E76" s="38">
        <v>24095</v>
      </c>
      <c r="F76" s="14">
        <v>55243</v>
      </c>
      <c r="G76" s="14" t="s">
        <v>415</v>
      </c>
      <c r="H76" s="5" t="s">
        <v>67</v>
      </c>
      <c r="I76" s="34" t="s">
        <v>903</v>
      </c>
      <c r="J76" s="9" t="s">
        <v>67</v>
      </c>
      <c r="K76" s="4" t="s">
        <v>64</v>
      </c>
      <c r="L76" s="33" t="s">
        <v>906</v>
      </c>
      <c r="M76" s="8" t="s">
        <v>930</v>
      </c>
      <c r="N76">
        <v>46.31</v>
      </c>
      <c r="O76">
        <v>854.98</v>
      </c>
      <c r="P76">
        <v>11656.1</v>
      </c>
      <c r="Q76">
        <v>40.7864</v>
      </c>
      <c r="R76">
        <v>-73.913300000000007</v>
      </c>
      <c r="S76">
        <v>255</v>
      </c>
      <c r="T76" s="26">
        <v>46.5</v>
      </c>
      <c r="U76" s="27">
        <v>1.9</v>
      </c>
      <c r="V76" s="26">
        <v>42.4</v>
      </c>
      <c r="W76" s="26">
        <v>52.2</v>
      </c>
      <c r="X76" s="27">
        <v>34.799999999999997</v>
      </c>
      <c r="Y76" s="27">
        <v>44.9</v>
      </c>
    </row>
    <row r="77" spans="1:25" x14ac:dyDescent="0.25">
      <c r="A77" s="38" t="s">
        <v>833</v>
      </c>
      <c r="B77" s="14" t="s">
        <v>407</v>
      </c>
      <c r="C77" s="38" t="s">
        <v>913</v>
      </c>
      <c r="D77" s="38" t="s">
        <v>913</v>
      </c>
      <c r="E77" s="38">
        <v>24095</v>
      </c>
      <c r="F77" s="14">
        <v>55243</v>
      </c>
      <c r="G77" s="14" t="s">
        <v>418</v>
      </c>
      <c r="H77" s="5" t="s">
        <v>67</v>
      </c>
      <c r="I77" s="34" t="s">
        <v>903</v>
      </c>
      <c r="J77" s="9" t="s">
        <v>67</v>
      </c>
      <c r="K77" s="4" t="s">
        <v>64</v>
      </c>
      <c r="L77" s="33" t="s">
        <v>906</v>
      </c>
      <c r="M77" s="8" t="s">
        <v>930</v>
      </c>
      <c r="N77">
        <v>46.31</v>
      </c>
      <c r="O77">
        <v>854.98</v>
      </c>
      <c r="P77">
        <v>11656.1</v>
      </c>
      <c r="Q77">
        <v>40.7864</v>
      </c>
      <c r="R77">
        <v>-73.913300000000007</v>
      </c>
      <c r="S77">
        <v>255</v>
      </c>
      <c r="T77" s="26">
        <v>46.5</v>
      </c>
      <c r="U77" s="27">
        <v>1.9</v>
      </c>
      <c r="V77" s="26">
        <v>42.4</v>
      </c>
      <c r="W77" s="26">
        <v>52.2</v>
      </c>
      <c r="X77" s="27">
        <v>34.799999999999997</v>
      </c>
      <c r="Y77" s="27">
        <v>44.9</v>
      </c>
    </row>
    <row r="78" spans="1:25" x14ac:dyDescent="0.25">
      <c r="A78" s="38" t="s">
        <v>834</v>
      </c>
      <c r="B78" s="14" t="s">
        <v>407</v>
      </c>
      <c r="C78" s="38" t="s">
        <v>913</v>
      </c>
      <c r="D78" s="38" t="s">
        <v>913</v>
      </c>
      <c r="E78" s="38">
        <v>24096</v>
      </c>
      <c r="F78" s="14">
        <v>55243</v>
      </c>
      <c r="G78" s="14" t="s">
        <v>421</v>
      </c>
      <c r="H78" s="5" t="s">
        <v>67</v>
      </c>
      <c r="I78" s="34" t="s">
        <v>903</v>
      </c>
      <c r="J78" s="9" t="s">
        <v>67</v>
      </c>
      <c r="K78" s="4" t="s">
        <v>64</v>
      </c>
      <c r="L78" s="33" t="s">
        <v>906</v>
      </c>
      <c r="M78" s="8" t="s">
        <v>930</v>
      </c>
      <c r="N78">
        <v>63.19</v>
      </c>
      <c r="O78">
        <v>1155.44</v>
      </c>
      <c r="P78">
        <v>15889.1</v>
      </c>
      <c r="Q78">
        <v>40.7864</v>
      </c>
      <c r="R78">
        <v>-73.913300000000007</v>
      </c>
      <c r="S78">
        <v>255</v>
      </c>
      <c r="T78" s="26">
        <v>46.5</v>
      </c>
      <c r="U78" s="27">
        <v>2.5</v>
      </c>
      <c r="V78" s="26">
        <v>41.2</v>
      </c>
      <c r="W78" s="26">
        <v>50.7</v>
      </c>
      <c r="X78" s="27">
        <v>35.9</v>
      </c>
      <c r="Y78" s="27">
        <v>46.1</v>
      </c>
    </row>
    <row r="79" spans="1:25" x14ac:dyDescent="0.25">
      <c r="A79" s="38" t="s">
        <v>834</v>
      </c>
      <c r="B79" s="14" t="s">
        <v>407</v>
      </c>
      <c r="C79" s="38" t="s">
        <v>913</v>
      </c>
      <c r="D79" s="38" t="s">
        <v>913</v>
      </c>
      <c r="E79" s="38">
        <v>24096</v>
      </c>
      <c r="F79" s="14">
        <v>55243</v>
      </c>
      <c r="G79" s="14" t="s">
        <v>424</v>
      </c>
      <c r="H79" s="5" t="s">
        <v>67</v>
      </c>
      <c r="I79" s="34" t="s">
        <v>903</v>
      </c>
      <c r="J79" s="9" t="s">
        <v>67</v>
      </c>
      <c r="K79" s="4" t="s">
        <v>64</v>
      </c>
      <c r="L79" s="33" t="s">
        <v>906</v>
      </c>
      <c r="M79" s="8" t="s">
        <v>930</v>
      </c>
      <c r="N79">
        <v>63.19</v>
      </c>
      <c r="O79">
        <v>1155.44</v>
      </c>
      <c r="P79">
        <v>15889.1</v>
      </c>
      <c r="Q79">
        <v>40.7864</v>
      </c>
      <c r="R79">
        <v>-73.913300000000007</v>
      </c>
      <c r="S79">
        <v>255</v>
      </c>
      <c r="T79" s="26">
        <v>46.5</v>
      </c>
      <c r="U79" s="27">
        <v>2.5</v>
      </c>
      <c r="V79" s="26">
        <v>41.2</v>
      </c>
      <c r="W79" s="26">
        <v>50.7</v>
      </c>
      <c r="X79" s="27">
        <v>35.9</v>
      </c>
      <c r="Y79" s="27">
        <v>46.1</v>
      </c>
    </row>
    <row r="80" spans="1:25" x14ac:dyDescent="0.25">
      <c r="A80" s="38" t="s">
        <v>835</v>
      </c>
      <c r="B80" s="14" t="s">
        <v>407</v>
      </c>
      <c r="C80" s="38" t="s">
        <v>913</v>
      </c>
      <c r="D80" s="38" t="s">
        <v>913</v>
      </c>
      <c r="E80" s="38">
        <v>24097</v>
      </c>
      <c r="F80" s="14">
        <v>55243</v>
      </c>
      <c r="G80" s="14" t="s">
        <v>425</v>
      </c>
      <c r="H80" s="5" t="s">
        <v>67</v>
      </c>
      <c r="I80" s="34" t="s">
        <v>903</v>
      </c>
      <c r="J80" s="9" t="s">
        <v>67</v>
      </c>
      <c r="K80" s="4" t="s">
        <v>64</v>
      </c>
      <c r="L80" s="33" t="s">
        <v>906</v>
      </c>
      <c r="M80" s="8" t="s">
        <v>930</v>
      </c>
      <c r="N80">
        <v>42.05</v>
      </c>
      <c r="O80">
        <v>802.87</v>
      </c>
      <c r="P80">
        <v>10832.3</v>
      </c>
      <c r="Q80">
        <v>40.7864</v>
      </c>
      <c r="R80">
        <v>-73.913300000000007</v>
      </c>
      <c r="S80">
        <v>255</v>
      </c>
      <c r="T80" s="26">
        <v>46.5</v>
      </c>
      <c r="U80" s="27">
        <v>4.5999999999999996</v>
      </c>
      <c r="V80" s="26">
        <v>41</v>
      </c>
      <c r="W80" s="26">
        <v>50.5</v>
      </c>
      <c r="X80" s="27">
        <v>35.799999999999997</v>
      </c>
      <c r="Y80" s="27">
        <v>47.4</v>
      </c>
    </row>
    <row r="81" spans="1:25" x14ac:dyDescent="0.25">
      <c r="A81" s="38" t="s">
        <v>835</v>
      </c>
      <c r="B81" s="14" t="s">
        <v>407</v>
      </c>
      <c r="C81" s="38" t="s">
        <v>913</v>
      </c>
      <c r="D81" s="38" t="s">
        <v>913</v>
      </c>
      <c r="E81" s="38">
        <v>24097</v>
      </c>
      <c r="F81" s="14">
        <v>55243</v>
      </c>
      <c r="G81" s="14" t="s">
        <v>428</v>
      </c>
      <c r="H81" s="5" t="s">
        <v>67</v>
      </c>
      <c r="I81" s="34" t="s">
        <v>903</v>
      </c>
      <c r="J81" s="9" t="s">
        <v>67</v>
      </c>
      <c r="K81" s="4" t="s">
        <v>64</v>
      </c>
      <c r="L81" s="33" t="s">
        <v>906</v>
      </c>
      <c r="M81" s="8" t="s">
        <v>930</v>
      </c>
      <c r="N81">
        <v>42.05</v>
      </c>
      <c r="O81">
        <v>802.87</v>
      </c>
      <c r="P81">
        <v>10832.3</v>
      </c>
      <c r="Q81">
        <v>40.7864</v>
      </c>
      <c r="R81">
        <v>-73.913300000000007</v>
      </c>
      <c r="S81">
        <v>255</v>
      </c>
      <c r="T81" s="26">
        <v>46.5</v>
      </c>
      <c r="U81" s="27">
        <v>4.5999999999999996</v>
      </c>
      <c r="V81" s="26">
        <v>41</v>
      </c>
      <c r="W81" s="26">
        <v>50.5</v>
      </c>
      <c r="X81" s="27">
        <v>35.799999999999997</v>
      </c>
      <c r="Y81" s="27">
        <v>47.4</v>
      </c>
    </row>
    <row r="82" spans="1:25" x14ac:dyDescent="0.25">
      <c r="A82" s="38" t="s">
        <v>836</v>
      </c>
      <c r="B82" s="14" t="s">
        <v>407</v>
      </c>
      <c r="C82" s="38" t="s">
        <v>913</v>
      </c>
      <c r="D82" s="38" t="s">
        <v>913</v>
      </c>
      <c r="E82" s="38">
        <v>24098</v>
      </c>
      <c r="F82" s="14">
        <v>55243</v>
      </c>
      <c r="G82" s="14" t="s">
        <v>429</v>
      </c>
      <c r="H82" s="5" t="s">
        <v>67</v>
      </c>
      <c r="I82" s="34" t="s">
        <v>903</v>
      </c>
      <c r="J82" s="9" t="s">
        <v>67</v>
      </c>
      <c r="K82" s="4" t="s">
        <v>64</v>
      </c>
      <c r="L82" s="33" t="s">
        <v>906</v>
      </c>
      <c r="M82" s="8" t="s">
        <v>930</v>
      </c>
      <c r="N82">
        <v>16.149999999999999</v>
      </c>
      <c r="O82">
        <v>301.06</v>
      </c>
      <c r="P82">
        <v>4016.2</v>
      </c>
      <c r="Q82">
        <v>40.7864</v>
      </c>
      <c r="R82">
        <v>-73.913300000000007</v>
      </c>
      <c r="S82">
        <v>255</v>
      </c>
      <c r="T82" s="26">
        <v>46.5</v>
      </c>
      <c r="U82" s="27">
        <v>2.6</v>
      </c>
      <c r="V82" s="26">
        <v>41.2</v>
      </c>
      <c r="W82" s="26">
        <v>50.7</v>
      </c>
      <c r="X82" s="27">
        <v>34.1</v>
      </c>
      <c r="Y82" s="27">
        <v>45.2</v>
      </c>
    </row>
    <row r="83" spans="1:25" x14ac:dyDescent="0.25">
      <c r="A83" s="38" t="s">
        <v>836</v>
      </c>
      <c r="B83" s="14" t="s">
        <v>407</v>
      </c>
      <c r="C83" s="38" t="s">
        <v>913</v>
      </c>
      <c r="D83" s="38" t="s">
        <v>913</v>
      </c>
      <c r="E83" s="38">
        <v>24098</v>
      </c>
      <c r="F83" s="14">
        <v>55243</v>
      </c>
      <c r="G83" s="14" t="s">
        <v>431</v>
      </c>
      <c r="H83" s="5" t="s">
        <v>67</v>
      </c>
      <c r="I83" s="34" t="s">
        <v>903</v>
      </c>
      <c r="J83" s="9" t="s">
        <v>67</v>
      </c>
      <c r="K83" s="4" t="s">
        <v>64</v>
      </c>
      <c r="L83" s="33" t="s">
        <v>906</v>
      </c>
      <c r="M83" s="8" t="s">
        <v>930</v>
      </c>
      <c r="N83">
        <v>16.149999999999999</v>
      </c>
      <c r="O83">
        <v>301.06</v>
      </c>
      <c r="P83">
        <v>4016.2</v>
      </c>
      <c r="Q83">
        <v>40.7864</v>
      </c>
      <c r="R83">
        <v>-73.913300000000007</v>
      </c>
      <c r="S83">
        <v>255</v>
      </c>
      <c r="T83" s="26">
        <v>46.5</v>
      </c>
      <c r="U83" s="27">
        <v>2.6</v>
      </c>
      <c r="V83" s="26">
        <v>41.2</v>
      </c>
      <c r="W83" s="26">
        <v>50.7</v>
      </c>
      <c r="X83" s="27">
        <v>34.1</v>
      </c>
      <c r="Y83" s="27">
        <v>45.2</v>
      </c>
    </row>
    <row r="84" spans="1:25" x14ac:dyDescent="0.25">
      <c r="A84" s="38" t="s">
        <v>837</v>
      </c>
      <c r="B84" s="14" t="s">
        <v>407</v>
      </c>
      <c r="C84" s="38" t="s">
        <v>913</v>
      </c>
      <c r="D84" s="38" t="s">
        <v>913</v>
      </c>
      <c r="E84" s="38">
        <v>24099</v>
      </c>
      <c r="F84" s="14">
        <v>55243</v>
      </c>
      <c r="G84" s="14" t="s">
        <v>434</v>
      </c>
      <c r="H84" s="5" t="s">
        <v>67</v>
      </c>
      <c r="I84" s="34" t="s">
        <v>903</v>
      </c>
      <c r="J84" s="9" t="s">
        <v>67</v>
      </c>
      <c r="K84" s="4" t="s">
        <v>64</v>
      </c>
      <c r="L84" s="33" t="s">
        <v>906</v>
      </c>
      <c r="M84" s="8" t="s">
        <v>930</v>
      </c>
      <c r="N84">
        <v>36.24</v>
      </c>
      <c r="O84">
        <v>685.55</v>
      </c>
      <c r="P84">
        <v>9425.9</v>
      </c>
      <c r="Q84">
        <v>40.7864</v>
      </c>
      <c r="R84">
        <v>-73.913300000000007</v>
      </c>
      <c r="S84">
        <v>255</v>
      </c>
      <c r="T84" s="26">
        <v>46.5</v>
      </c>
      <c r="U84" s="27">
        <v>2.2999999999999998</v>
      </c>
      <c r="V84" s="26">
        <v>43.5</v>
      </c>
      <c r="W84" s="26">
        <v>53.5</v>
      </c>
      <c r="X84" s="27">
        <v>35.799999999999997</v>
      </c>
      <c r="Y84" s="27">
        <v>44.8</v>
      </c>
    </row>
    <row r="85" spans="1:25" x14ac:dyDescent="0.25">
      <c r="A85" s="38" t="s">
        <v>837</v>
      </c>
      <c r="B85" s="14" t="s">
        <v>407</v>
      </c>
      <c r="C85" s="38" t="s">
        <v>913</v>
      </c>
      <c r="D85" s="38" t="s">
        <v>913</v>
      </c>
      <c r="E85" s="38">
        <v>24099</v>
      </c>
      <c r="F85" s="14">
        <v>55243</v>
      </c>
      <c r="G85" s="14" t="s">
        <v>437</v>
      </c>
      <c r="H85" s="5" t="s">
        <v>67</v>
      </c>
      <c r="I85" s="34" t="s">
        <v>903</v>
      </c>
      <c r="J85" s="9" t="s">
        <v>67</v>
      </c>
      <c r="K85" s="4" t="s">
        <v>64</v>
      </c>
      <c r="L85" s="33" t="s">
        <v>906</v>
      </c>
      <c r="M85" s="8" t="s">
        <v>930</v>
      </c>
      <c r="N85">
        <v>36.24</v>
      </c>
      <c r="O85">
        <v>685.55</v>
      </c>
      <c r="P85">
        <v>9425.9</v>
      </c>
      <c r="Q85">
        <v>40.7864</v>
      </c>
      <c r="R85">
        <v>-73.913300000000007</v>
      </c>
      <c r="S85">
        <v>255</v>
      </c>
      <c r="T85" s="26">
        <v>46.5</v>
      </c>
      <c r="U85" s="27">
        <v>2.2999999999999998</v>
      </c>
      <c r="V85" s="26">
        <v>43.5</v>
      </c>
      <c r="W85" s="26">
        <v>53.5</v>
      </c>
      <c r="X85" s="27">
        <v>35.799999999999997</v>
      </c>
      <c r="Y85" s="27">
        <v>44.8</v>
      </c>
    </row>
    <row r="86" spans="1:25" x14ac:dyDescent="0.25">
      <c r="A86" s="38" t="s">
        <v>838</v>
      </c>
      <c r="B86" s="14" t="s">
        <v>407</v>
      </c>
      <c r="C86" s="38" t="s">
        <v>913</v>
      </c>
      <c r="D86" s="38" t="s">
        <v>913</v>
      </c>
      <c r="E86" s="38">
        <v>24100</v>
      </c>
      <c r="F86" s="14">
        <v>55243</v>
      </c>
      <c r="G86" s="14" t="s">
        <v>440</v>
      </c>
      <c r="H86" s="5" t="s">
        <v>67</v>
      </c>
      <c r="I86" s="34" t="s">
        <v>903</v>
      </c>
      <c r="J86" s="9" t="s">
        <v>67</v>
      </c>
      <c r="K86" s="4" t="s">
        <v>64</v>
      </c>
      <c r="L86" s="33" t="s">
        <v>906</v>
      </c>
      <c r="M86" s="8" t="s">
        <v>930</v>
      </c>
      <c r="N86">
        <v>18.309999999999999</v>
      </c>
      <c r="O86">
        <v>345.88</v>
      </c>
      <c r="P86">
        <v>4607.6000000000004</v>
      </c>
      <c r="Q86">
        <v>40.7864</v>
      </c>
      <c r="R86">
        <v>-73.913300000000007</v>
      </c>
      <c r="S86">
        <v>255</v>
      </c>
      <c r="T86" s="26">
        <v>46.5</v>
      </c>
      <c r="U86" s="27">
        <v>1.8</v>
      </c>
      <c r="V86" s="26">
        <v>43</v>
      </c>
      <c r="W86" s="26">
        <v>52.9</v>
      </c>
      <c r="X86" s="27">
        <v>35.299999999999997</v>
      </c>
      <c r="Y86" s="27">
        <v>45.4</v>
      </c>
    </row>
    <row r="87" spans="1:25" x14ac:dyDescent="0.25">
      <c r="A87" s="38" t="s">
        <v>838</v>
      </c>
      <c r="B87" s="14" t="s">
        <v>407</v>
      </c>
      <c r="C87" s="38" t="s">
        <v>913</v>
      </c>
      <c r="D87" s="38" t="s">
        <v>913</v>
      </c>
      <c r="E87" s="38">
        <v>24100</v>
      </c>
      <c r="F87" s="14">
        <v>55243</v>
      </c>
      <c r="G87" s="14" t="s">
        <v>443</v>
      </c>
      <c r="H87" s="5" t="s">
        <v>67</v>
      </c>
      <c r="I87" s="34" t="s">
        <v>903</v>
      </c>
      <c r="J87" s="9" t="s">
        <v>67</v>
      </c>
      <c r="K87" s="4" t="s">
        <v>64</v>
      </c>
      <c r="L87" s="33" t="s">
        <v>906</v>
      </c>
      <c r="M87" s="8" t="s">
        <v>930</v>
      </c>
      <c r="N87">
        <v>18.309999999999999</v>
      </c>
      <c r="O87">
        <v>345.88</v>
      </c>
      <c r="P87">
        <v>4607.6000000000004</v>
      </c>
      <c r="Q87">
        <v>40.7864</v>
      </c>
      <c r="R87">
        <v>-73.913300000000007</v>
      </c>
      <c r="S87">
        <v>255</v>
      </c>
      <c r="T87" s="26">
        <v>46.5</v>
      </c>
      <c r="U87" s="27">
        <v>1.8</v>
      </c>
      <c r="V87" s="26">
        <v>43</v>
      </c>
      <c r="W87" s="26">
        <v>52.9</v>
      </c>
      <c r="X87" s="27">
        <v>35.299999999999997</v>
      </c>
      <c r="Y87" s="27">
        <v>45.4</v>
      </c>
    </row>
    <row r="88" spans="1:25" x14ac:dyDescent="0.25">
      <c r="A88" s="38" t="s">
        <v>839</v>
      </c>
      <c r="B88" s="14" t="s">
        <v>407</v>
      </c>
      <c r="C88" s="38" t="s">
        <v>913</v>
      </c>
      <c r="D88" s="38" t="s">
        <v>913</v>
      </c>
      <c r="E88" s="38">
        <v>24101</v>
      </c>
      <c r="F88" s="14">
        <v>55243</v>
      </c>
      <c r="G88" s="14" t="s">
        <v>444</v>
      </c>
      <c r="H88" s="5" t="s">
        <v>67</v>
      </c>
      <c r="I88" s="34" t="s">
        <v>903</v>
      </c>
      <c r="J88" s="9" t="s">
        <v>67</v>
      </c>
      <c r="K88" s="4" t="s">
        <v>64</v>
      </c>
      <c r="L88" s="33" t="s">
        <v>906</v>
      </c>
      <c r="M88" s="8" t="s">
        <v>930</v>
      </c>
      <c r="N88">
        <v>67.61</v>
      </c>
      <c r="O88">
        <v>1294.28</v>
      </c>
      <c r="P88">
        <v>17371.8</v>
      </c>
      <c r="Q88">
        <v>40.7864</v>
      </c>
      <c r="R88">
        <v>-73.913300000000007</v>
      </c>
      <c r="S88">
        <v>255</v>
      </c>
      <c r="T88" s="26">
        <v>46.5</v>
      </c>
      <c r="U88" s="27">
        <v>2.5</v>
      </c>
      <c r="V88" s="26">
        <v>43</v>
      </c>
      <c r="W88" s="26">
        <v>52.9</v>
      </c>
      <c r="X88" s="27">
        <v>36.799999999999997</v>
      </c>
      <c r="Y88" s="27">
        <v>46.2</v>
      </c>
    </row>
    <row r="89" spans="1:25" x14ac:dyDescent="0.25">
      <c r="A89" s="38" t="s">
        <v>839</v>
      </c>
      <c r="B89" s="14" t="s">
        <v>407</v>
      </c>
      <c r="C89" s="38" t="s">
        <v>913</v>
      </c>
      <c r="D89" s="38" t="s">
        <v>913</v>
      </c>
      <c r="E89" s="38">
        <v>24101</v>
      </c>
      <c r="F89" s="14">
        <v>55243</v>
      </c>
      <c r="G89" s="14" t="s">
        <v>447</v>
      </c>
      <c r="H89" s="5" t="s">
        <v>67</v>
      </c>
      <c r="I89" s="34" t="s">
        <v>903</v>
      </c>
      <c r="J89" s="9" t="s">
        <v>67</v>
      </c>
      <c r="K89" s="4" t="s">
        <v>64</v>
      </c>
      <c r="L89" s="33" t="s">
        <v>906</v>
      </c>
      <c r="M89" s="8" t="s">
        <v>930</v>
      </c>
      <c r="N89">
        <v>67.61</v>
      </c>
      <c r="O89">
        <v>1294.28</v>
      </c>
      <c r="P89">
        <v>17371.8</v>
      </c>
      <c r="Q89">
        <v>40.7864</v>
      </c>
      <c r="R89">
        <v>-73.913300000000007</v>
      </c>
      <c r="S89">
        <v>255</v>
      </c>
      <c r="T89" s="26">
        <v>46.5</v>
      </c>
      <c r="U89" s="27">
        <v>2.5</v>
      </c>
      <c r="V89" s="26">
        <v>43</v>
      </c>
      <c r="W89" s="26">
        <v>52.9</v>
      </c>
      <c r="X89" s="27">
        <v>36.799999999999997</v>
      </c>
      <c r="Y89" s="27">
        <v>46.2</v>
      </c>
    </row>
    <row r="90" spans="1:25" x14ac:dyDescent="0.25">
      <c r="A90" s="38" t="s">
        <v>840</v>
      </c>
      <c r="B90" s="14" t="s">
        <v>407</v>
      </c>
      <c r="C90" s="38" t="s">
        <v>913</v>
      </c>
      <c r="D90" s="38" t="s">
        <v>913</v>
      </c>
      <c r="E90" s="38">
        <v>24102</v>
      </c>
      <c r="F90" s="14">
        <v>55243</v>
      </c>
      <c r="G90" s="14" t="s">
        <v>450</v>
      </c>
      <c r="H90" s="5" t="s">
        <v>67</v>
      </c>
      <c r="I90" s="34" t="s">
        <v>903</v>
      </c>
      <c r="J90" s="9" t="s">
        <v>67</v>
      </c>
      <c r="K90" s="4" t="s">
        <v>64</v>
      </c>
      <c r="L90" s="33" t="s">
        <v>906</v>
      </c>
      <c r="M90" s="8" t="s">
        <v>930</v>
      </c>
      <c r="N90">
        <v>57.46</v>
      </c>
      <c r="O90">
        <v>972.95</v>
      </c>
      <c r="P90">
        <v>13776</v>
      </c>
      <c r="Q90">
        <v>40.7864</v>
      </c>
      <c r="R90">
        <v>-73.913300000000007</v>
      </c>
      <c r="S90">
        <v>255</v>
      </c>
      <c r="T90" s="26">
        <v>46.5</v>
      </c>
      <c r="U90" s="27">
        <v>2.6</v>
      </c>
      <c r="V90" s="26">
        <v>42.6</v>
      </c>
      <c r="W90" s="26">
        <v>52.4</v>
      </c>
      <c r="X90" s="27">
        <v>35.200000000000003</v>
      </c>
      <c r="Y90" s="27">
        <v>45.6</v>
      </c>
    </row>
    <row r="91" spans="1:25" x14ac:dyDescent="0.25">
      <c r="A91" s="38" t="s">
        <v>840</v>
      </c>
      <c r="B91" s="14" t="s">
        <v>407</v>
      </c>
      <c r="C91" s="38" t="s">
        <v>913</v>
      </c>
      <c r="D91" s="38" t="s">
        <v>913</v>
      </c>
      <c r="E91" s="38">
        <v>24102</v>
      </c>
      <c r="F91" s="14">
        <v>55243</v>
      </c>
      <c r="G91" s="14" t="s">
        <v>452</v>
      </c>
      <c r="H91" s="5" t="s">
        <v>67</v>
      </c>
      <c r="I91" s="34" t="s">
        <v>903</v>
      </c>
      <c r="J91" s="9" t="s">
        <v>67</v>
      </c>
      <c r="K91" s="4" t="s">
        <v>64</v>
      </c>
      <c r="L91" s="33" t="s">
        <v>906</v>
      </c>
      <c r="M91" s="8" t="s">
        <v>930</v>
      </c>
      <c r="N91">
        <v>57.46</v>
      </c>
      <c r="O91">
        <v>972.95</v>
      </c>
      <c r="P91">
        <v>13776</v>
      </c>
      <c r="Q91">
        <v>40.7864</v>
      </c>
      <c r="R91">
        <v>-73.913300000000007</v>
      </c>
      <c r="S91">
        <v>255</v>
      </c>
      <c r="T91" s="26">
        <v>46.5</v>
      </c>
      <c r="U91" s="27">
        <v>2.6</v>
      </c>
      <c r="V91" s="26">
        <v>42.6</v>
      </c>
      <c r="W91" s="26">
        <v>52.4</v>
      </c>
      <c r="X91" s="27">
        <v>35.200000000000003</v>
      </c>
      <c r="Y91" s="27">
        <v>45.6</v>
      </c>
    </row>
    <row r="92" spans="1:25" x14ac:dyDescent="0.25">
      <c r="A92" s="38" t="s">
        <v>841</v>
      </c>
      <c r="B92" s="14" t="s">
        <v>407</v>
      </c>
      <c r="C92" s="38" t="s">
        <v>913</v>
      </c>
      <c r="D92" s="38" t="s">
        <v>913</v>
      </c>
      <c r="E92" s="38">
        <v>24103</v>
      </c>
      <c r="F92" s="14">
        <v>55243</v>
      </c>
      <c r="G92" s="14" t="s">
        <v>455</v>
      </c>
      <c r="H92" s="5" t="s">
        <v>67</v>
      </c>
      <c r="I92" s="34" t="s">
        <v>903</v>
      </c>
      <c r="J92" s="9" t="s">
        <v>67</v>
      </c>
      <c r="K92" s="4" t="s">
        <v>64</v>
      </c>
      <c r="L92" s="33" t="s">
        <v>906</v>
      </c>
      <c r="M92" s="8" t="s">
        <v>930</v>
      </c>
      <c r="N92">
        <v>49.96</v>
      </c>
      <c r="O92">
        <v>873.5</v>
      </c>
      <c r="P92">
        <v>12487.7</v>
      </c>
      <c r="Q92">
        <v>40.7864</v>
      </c>
      <c r="R92">
        <v>-73.913300000000007</v>
      </c>
      <c r="S92">
        <v>255</v>
      </c>
      <c r="T92" s="26">
        <v>46.5</v>
      </c>
      <c r="U92" s="27">
        <v>5</v>
      </c>
      <c r="V92" s="26">
        <v>41.4</v>
      </c>
      <c r="W92" s="26">
        <v>51</v>
      </c>
      <c r="X92" s="27">
        <v>34.700000000000003</v>
      </c>
      <c r="Y92" s="27">
        <v>45.5</v>
      </c>
    </row>
    <row r="93" spans="1:25" x14ac:dyDescent="0.25">
      <c r="A93" s="38" t="s">
        <v>841</v>
      </c>
      <c r="B93" s="14" t="s">
        <v>407</v>
      </c>
      <c r="C93" s="38" t="s">
        <v>913</v>
      </c>
      <c r="D93" s="38" t="s">
        <v>913</v>
      </c>
      <c r="E93" s="38">
        <v>24103</v>
      </c>
      <c r="F93" s="14">
        <v>55243</v>
      </c>
      <c r="G93" s="14" t="s">
        <v>456</v>
      </c>
      <c r="H93" s="5" t="s">
        <v>67</v>
      </c>
      <c r="I93" s="34" t="s">
        <v>903</v>
      </c>
      <c r="J93" s="9" t="s">
        <v>67</v>
      </c>
      <c r="K93" s="4" t="s">
        <v>64</v>
      </c>
      <c r="L93" s="33" t="s">
        <v>906</v>
      </c>
      <c r="M93" s="8" t="s">
        <v>930</v>
      </c>
      <c r="N93">
        <v>49.96</v>
      </c>
      <c r="O93">
        <v>873.5</v>
      </c>
      <c r="P93">
        <v>12487.7</v>
      </c>
      <c r="Q93">
        <v>40.7864</v>
      </c>
      <c r="R93">
        <v>-73.913300000000007</v>
      </c>
      <c r="S93">
        <v>255</v>
      </c>
      <c r="T93" s="26">
        <v>46.5</v>
      </c>
      <c r="U93" s="27">
        <v>5</v>
      </c>
      <c r="V93" s="26">
        <v>41.4</v>
      </c>
      <c r="W93" s="26">
        <v>51</v>
      </c>
      <c r="X93" s="27">
        <v>34.700000000000003</v>
      </c>
      <c r="Y93" s="27">
        <v>45.5</v>
      </c>
    </row>
    <row r="94" spans="1:25" x14ac:dyDescent="0.25">
      <c r="A94" s="38" t="s">
        <v>842</v>
      </c>
      <c r="B94" s="14" t="s">
        <v>407</v>
      </c>
      <c r="C94" s="38" t="s">
        <v>913</v>
      </c>
      <c r="D94" s="38" t="s">
        <v>913</v>
      </c>
      <c r="E94" s="38">
        <v>24104</v>
      </c>
      <c r="F94" s="14">
        <v>55243</v>
      </c>
      <c r="G94" s="14" t="s">
        <v>457</v>
      </c>
      <c r="H94" s="5" t="s">
        <v>67</v>
      </c>
      <c r="I94" s="34" t="s">
        <v>903</v>
      </c>
      <c r="J94" s="9" t="s">
        <v>67</v>
      </c>
      <c r="K94" s="4" t="s">
        <v>64</v>
      </c>
      <c r="L94" s="33" t="s">
        <v>906</v>
      </c>
      <c r="M94" s="8" t="s">
        <v>930</v>
      </c>
      <c r="N94">
        <v>41.14</v>
      </c>
      <c r="O94">
        <v>748.81</v>
      </c>
      <c r="P94">
        <v>10483</v>
      </c>
      <c r="Q94">
        <v>40.7864</v>
      </c>
      <c r="R94">
        <v>-73.913300000000007</v>
      </c>
      <c r="S94">
        <v>255</v>
      </c>
      <c r="T94" s="26">
        <v>46.5</v>
      </c>
      <c r="U94" s="27">
        <v>4.3</v>
      </c>
      <c r="V94" s="26">
        <v>41.1</v>
      </c>
      <c r="W94" s="26">
        <v>50.6</v>
      </c>
      <c r="X94" s="27">
        <v>34.9</v>
      </c>
      <c r="Y94" s="27">
        <v>44.9</v>
      </c>
    </row>
    <row r="95" spans="1:25" x14ac:dyDescent="0.25">
      <c r="A95" s="38" t="s">
        <v>842</v>
      </c>
      <c r="B95" s="14" t="s">
        <v>407</v>
      </c>
      <c r="C95" s="38" t="s">
        <v>913</v>
      </c>
      <c r="D95" s="38" t="s">
        <v>913</v>
      </c>
      <c r="E95" s="38">
        <v>24104</v>
      </c>
      <c r="F95" s="14">
        <v>55243</v>
      </c>
      <c r="G95" s="14" t="s">
        <v>460</v>
      </c>
      <c r="H95" s="5" t="s">
        <v>67</v>
      </c>
      <c r="I95" s="34" t="s">
        <v>903</v>
      </c>
      <c r="J95" s="9" t="s">
        <v>67</v>
      </c>
      <c r="K95" s="4" t="s">
        <v>64</v>
      </c>
      <c r="L95" s="33" t="s">
        <v>906</v>
      </c>
      <c r="M95" s="8" t="s">
        <v>930</v>
      </c>
      <c r="N95">
        <v>41.14</v>
      </c>
      <c r="O95">
        <v>748.81</v>
      </c>
      <c r="P95">
        <v>10483</v>
      </c>
      <c r="Q95">
        <v>40.7864</v>
      </c>
      <c r="R95">
        <v>-73.913300000000007</v>
      </c>
      <c r="S95">
        <v>255</v>
      </c>
      <c r="T95" s="26">
        <v>46.5</v>
      </c>
      <c r="U95" s="27">
        <v>4.3</v>
      </c>
      <c r="V95" s="26">
        <v>41.1</v>
      </c>
      <c r="W95" s="26">
        <v>50.6</v>
      </c>
      <c r="X95" s="27">
        <v>34.9</v>
      </c>
      <c r="Y95" s="27">
        <v>44.9</v>
      </c>
    </row>
    <row r="96" spans="1:25" x14ac:dyDescent="0.25">
      <c r="A96" s="38" t="s">
        <v>843</v>
      </c>
      <c r="B96" s="14" t="s">
        <v>407</v>
      </c>
      <c r="C96" s="38" t="s">
        <v>913</v>
      </c>
      <c r="D96" s="38" t="s">
        <v>913</v>
      </c>
      <c r="E96" s="38">
        <v>24105</v>
      </c>
      <c r="F96" s="14">
        <v>55243</v>
      </c>
      <c r="G96" s="14" t="s">
        <v>461</v>
      </c>
      <c r="H96" s="5" t="s">
        <v>67</v>
      </c>
      <c r="I96" s="34" t="s">
        <v>903</v>
      </c>
      <c r="J96" s="9" t="s">
        <v>67</v>
      </c>
      <c r="K96" s="4" t="s">
        <v>64</v>
      </c>
      <c r="L96" s="33" t="s">
        <v>906</v>
      </c>
      <c r="M96" s="8" t="s">
        <v>930</v>
      </c>
      <c r="N96">
        <v>34.020000000000003</v>
      </c>
      <c r="O96">
        <v>596.34</v>
      </c>
      <c r="P96">
        <v>8515</v>
      </c>
      <c r="Q96">
        <v>40.7864</v>
      </c>
      <c r="R96">
        <v>-73.913300000000007</v>
      </c>
      <c r="S96">
        <v>255</v>
      </c>
      <c r="T96" s="26">
        <v>46.5</v>
      </c>
      <c r="U96" s="27">
        <v>2.8</v>
      </c>
      <c r="V96" s="26">
        <v>42.8</v>
      </c>
      <c r="W96" s="26">
        <v>52.7</v>
      </c>
      <c r="X96" s="27">
        <v>33.1</v>
      </c>
      <c r="Y96" s="27">
        <v>44.5</v>
      </c>
    </row>
    <row r="97" spans="1:25" x14ac:dyDescent="0.25">
      <c r="A97" s="38" t="s">
        <v>843</v>
      </c>
      <c r="B97" s="14" t="s">
        <v>407</v>
      </c>
      <c r="C97" s="38" t="s">
        <v>913</v>
      </c>
      <c r="D97" s="38" t="s">
        <v>913</v>
      </c>
      <c r="E97" s="38">
        <v>24105</v>
      </c>
      <c r="F97" s="14">
        <v>55243</v>
      </c>
      <c r="G97" s="14" t="s">
        <v>464</v>
      </c>
      <c r="H97" s="5" t="s">
        <v>67</v>
      </c>
      <c r="I97" s="34" t="s">
        <v>903</v>
      </c>
      <c r="J97" s="9" t="s">
        <v>67</v>
      </c>
      <c r="K97" s="4" t="s">
        <v>64</v>
      </c>
      <c r="L97" s="33" t="s">
        <v>906</v>
      </c>
      <c r="M97" s="8" t="s">
        <v>930</v>
      </c>
      <c r="N97">
        <v>34.020000000000003</v>
      </c>
      <c r="O97">
        <v>596.34</v>
      </c>
      <c r="P97">
        <v>8515</v>
      </c>
      <c r="Q97">
        <v>40.7864</v>
      </c>
      <c r="R97">
        <v>-73.913300000000007</v>
      </c>
      <c r="S97">
        <v>255</v>
      </c>
      <c r="T97" s="26">
        <v>46.5</v>
      </c>
      <c r="U97" s="27">
        <v>2.8</v>
      </c>
      <c r="V97" s="26">
        <v>42.8</v>
      </c>
      <c r="W97" s="26">
        <v>52.7</v>
      </c>
      <c r="X97" s="27">
        <v>33.1</v>
      </c>
      <c r="Y97" s="27">
        <v>44.5</v>
      </c>
    </row>
    <row r="98" spans="1:25" x14ac:dyDescent="0.25">
      <c r="A98" s="38" t="s">
        <v>887</v>
      </c>
      <c r="B98" t="s">
        <v>227</v>
      </c>
      <c r="C98" s="38" t="s">
        <v>913</v>
      </c>
      <c r="D98" s="38" t="s">
        <v>913</v>
      </c>
      <c r="E98" s="38">
        <v>24244</v>
      </c>
      <c r="F98">
        <v>2500</v>
      </c>
      <c r="G98" t="s">
        <v>503</v>
      </c>
      <c r="H98" s="5" t="s">
        <v>67</v>
      </c>
      <c r="I98" s="6" t="s">
        <v>903</v>
      </c>
      <c r="J98" s="9" t="s">
        <v>67</v>
      </c>
      <c r="K98" s="4" t="s">
        <v>64</v>
      </c>
      <c r="L98" s="8" t="s">
        <v>904</v>
      </c>
      <c r="M98" s="8" t="s">
        <v>930</v>
      </c>
      <c r="N98" s="2">
        <v>0</v>
      </c>
      <c r="O98">
        <v>0</v>
      </c>
      <c r="P98">
        <v>0</v>
      </c>
      <c r="Q98">
        <v>40.758499999999998</v>
      </c>
      <c r="R98">
        <v>-73.945099999999996</v>
      </c>
      <c r="S98">
        <v>670</v>
      </c>
      <c r="T98" s="21">
        <v>42.9</v>
      </c>
      <c r="U98" s="20">
        <v>0.2</v>
      </c>
      <c r="V98" s="21">
        <v>40.4</v>
      </c>
      <c r="W98" s="21">
        <v>51.4</v>
      </c>
      <c r="X98" s="20">
        <v>0</v>
      </c>
      <c r="Y98" s="20">
        <v>0</v>
      </c>
    </row>
    <row r="99" spans="1:25" x14ac:dyDescent="0.25">
      <c r="A99" s="38" t="s">
        <v>888</v>
      </c>
      <c r="B99" t="s">
        <v>227</v>
      </c>
      <c r="C99" s="38" t="s">
        <v>913</v>
      </c>
      <c r="D99" s="38" t="s">
        <v>913</v>
      </c>
      <c r="E99" s="38">
        <v>24245</v>
      </c>
      <c r="F99">
        <v>2500</v>
      </c>
      <c r="G99" t="s">
        <v>506</v>
      </c>
      <c r="H99" s="5" t="s">
        <v>67</v>
      </c>
      <c r="I99" s="6" t="s">
        <v>903</v>
      </c>
      <c r="J99" s="9" t="s">
        <v>67</v>
      </c>
      <c r="K99" s="4" t="s">
        <v>64</v>
      </c>
      <c r="L99" s="8" t="s">
        <v>904</v>
      </c>
      <c r="M99" s="8" t="s">
        <v>930</v>
      </c>
      <c r="N99" s="2">
        <v>0</v>
      </c>
      <c r="O99">
        <v>0</v>
      </c>
      <c r="P99">
        <v>0</v>
      </c>
      <c r="Q99">
        <v>40.758499999999998</v>
      </c>
      <c r="R99">
        <v>-73.945099999999996</v>
      </c>
      <c r="S99">
        <v>680</v>
      </c>
      <c r="T99" s="21">
        <v>42.9</v>
      </c>
      <c r="U99" s="23">
        <v>0</v>
      </c>
      <c r="V99" s="21">
        <v>37.6</v>
      </c>
      <c r="W99" s="21">
        <v>47.8</v>
      </c>
      <c r="X99" s="20">
        <v>0</v>
      </c>
      <c r="Y99" s="20">
        <v>0</v>
      </c>
    </row>
    <row r="100" spans="1:25" x14ac:dyDescent="0.25">
      <c r="A100" s="38" t="s">
        <v>889</v>
      </c>
      <c r="B100" t="s">
        <v>227</v>
      </c>
      <c r="C100" s="38" t="s">
        <v>913</v>
      </c>
      <c r="D100" s="38" t="s">
        <v>913</v>
      </c>
      <c r="E100" s="38">
        <v>24246</v>
      </c>
      <c r="F100">
        <v>2500</v>
      </c>
      <c r="G100" t="s">
        <v>509</v>
      </c>
      <c r="H100" s="5" t="s">
        <v>67</v>
      </c>
      <c r="I100" s="6" t="s">
        <v>903</v>
      </c>
      <c r="J100" s="9" t="s">
        <v>67</v>
      </c>
      <c r="K100" s="4" t="s">
        <v>64</v>
      </c>
      <c r="L100" s="8" t="s">
        <v>904</v>
      </c>
      <c r="M100" s="8" t="s">
        <v>930</v>
      </c>
      <c r="N100" s="2">
        <v>0</v>
      </c>
      <c r="O100">
        <v>0</v>
      </c>
      <c r="P100">
        <v>0</v>
      </c>
      <c r="Q100">
        <v>40.758499999999998</v>
      </c>
      <c r="R100">
        <v>-73.945099999999996</v>
      </c>
      <c r="S100">
        <v>524</v>
      </c>
      <c r="T100" s="21">
        <v>42.9</v>
      </c>
      <c r="U100" s="23">
        <v>0</v>
      </c>
      <c r="V100" s="21">
        <v>39.200000000000003</v>
      </c>
      <c r="W100" s="21">
        <v>49.9</v>
      </c>
      <c r="X100" s="20">
        <v>0</v>
      </c>
      <c r="Y100" s="20">
        <v>0</v>
      </c>
    </row>
    <row r="101" spans="1:25" x14ac:dyDescent="0.25">
      <c r="A101" s="38" t="s">
        <v>890</v>
      </c>
      <c r="B101" t="s">
        <v>227</v>
      </c>
      <c r="C101" s="38" t="s">
        <v>913</v>
      </c>
      <c r="D101" s="38" t="s">
        <v>913</v>
      </c>
      <c r="E101" s="38">
        <v>24247</v>
      </c>
      <c r="F101">
        <v>2500</v>
      </c>
      <c r="G101" t="s">
        <v>512</v>
      </c>
      <c r="H101" s="5" t="s">
        <v>67</v>
      </c>
      <c r="I101" s="6" t="s">
        <v>903</v>
      </c>
      <c r="J101" s="9" t="s">
        <v>67</v>
      </c>
      <c r="K101" s="4" t="s">
        <v>64</v>
      </c>
      <c r="L101" s="8" t="s">
        <v>904</v>
      </c>
      <c r="M101" s="8" t="s">
        <v>930</v>
      </c>
      <c r="N101" s="2">
        <v>0</v>
      </c>
      <c r="O101">
        <v>0</v>
      </c>
      <c r="P101">
        <v>0</v>
      </c>
      <c r="Q101">
        <v>40.758499999999998</v>
      </c>
      <c r="R101">
        <v>-73.945099999999996</v>
      </c>
      <c r="S101">
        <v>524</v>
      </c>
      <c r="T101" s="21">
        <v>42.9</v>
      </c>
      <c r="U101" s="23">
        <v>0</v>
      </c>
      <c r="V101" s="21">
        <v>39.799999999999997</v>
      </c>
      <c r="W101" s="21">
        <v>50.6</v>
      </c>
      <c r="X101" s="20">
        <v>0</v>
      </c>
      <c r="Y101" s="20">
        <v>0</v>
      </c>
    </row>
    <row r="102" spans="1:25" x14ac:dyDescent="0.25">
      <c r="A102" s="38" t="s">
        <v>891</v>
      </c>
      <c r="B102" t="s">
        <v>227</v>
      </c>
      <c r="C102" s="38" t="s">
        <v>913</v>
      </c>
      <c r="D102" s="38" t="s">
        <v>913</v>
      </c>
      <c r="E102" s="38">
        <v>24248</v>
      </c>
      <c r="F102">
        <v>2500</v>
      </c>
      <c r="G102" t="s">
        <v>515</v>
      </c>
      <c r="H102" s="5" t="s">
        <v>67</v>
      </c>
      <c r="I102" s="6" t="s">
        <v>903</v>
      </c>
      <c r="J102" s="9" t="s">
        <v>67</v>
      </c>
      <c r="K102" s="4" t="s">
        <v>64</v>
      </c>
      <c r="L102" s="8" t="s">
        <v>904</v>
      </c>
      <c r="M102" s="8" t="s">
        <v>930</v>
      </c>
      <c r="N102" s="2">
        <v>0</v>
      </c>
      <c r="O102">
        <v>0</v>
      </c>
      <c r="P102">
        <v>0</v>
      </c>
      <c r="Q102">
        <v>40.758499999999998</v>
      </c>
      <c r="R102">
        <v>-73.945099999999996</v>
      </c>
      <c r="S102">
        <v>524</v>
      </c>
      <c r="T102" s="21">
        <v>42.9</v>
      </c>
      <c r="U102" s="23">
        <v>0</v>
      </c>
      <c r="V102" s="21">
        <v>40.5</v>
      </c>
      <c r="W102" s="21">
        <v>51.5</v>
      </c>
      <c r="X102" s="20">
        <v>0</v>
      </c>
      <c r="Y102" s="20">
        <v>0</v>
      </c>
    </row>
    <row r="103" spans="1:25" x14ac:dyDescent="0.25">
      <c r="A103" s="38" t="s">
        <v>892</v>
      </c>
      <c r="B103" t="s">
        <v>227</v>
      </c>
      <c r="C103" s="38" t="s">
        <v>913</v>
      </c>
      <c r="D103" s="38" t="s">
        <v>913</v>
      </c>
      <c r="E103" s="38">
        <v>24249</v>
      </c>
      <c r="F103">
        <v>2500</v>
      </c>
      <c r="G103" t="s">
        <v>518</v>
      </c>
      <c r="H103" s="5" t="s">
        <v>67</v>
      </c>
      <c r="I103" s="6" t="s">
        <v>903</v>
      </c>
      <c r="J103" s="9" t="s">
        <v>67</v>
      </c>
      <c r="K103" s="4" t="s">
        <v>64</v>
      </c>
      <c r="L103" s="8" t="s">
        <v>904</v>
      </c>
      <c r="M103" s="8" t="s">
        <v>930</v>
      </c>
      <c r="N103" s="2">
        <v>0</v>
      </c>
      <c r="O103">
        <v>0</v>
      </c>
      <c r="P103">
        <v>0</v>
      </c>
      <c r="Q103">
        <v>40.758499999999998</v>
      </c>
      <c r="R103">
        <v>-73.945099999999996</v>
      </c>
      <c r="S103">
        <v>524</v>
      </c>
      <c r="T103" s="21">
        <v>42.9</v>
      </c>
      <c r="U103" s="23">
        <v>0</v>
      </c>
      <c r="V103" s="21">
        <v>38.1</v>
      </c>
      <c r="W103" s="21">
        <v>48.5</v>
      </c>
      <c r="X103" s="20">
        <v>0</v>
      </c>
      <c r="Y103" s="20">
        <v>0</v>
      </c>
    </row>
    <row r="104" spans="1:25" x14ac:dyDescent="0.25">
      <c r="A104" s="38" t="s">
        <v>924</v>
      </c>
      <c r="B104" s="2" t="s">
        <v>227</v>
      </c>
      <c r="C104" s="38" t="s">
        <v>913</v>
      </c>
      <c r="D104" s="38" t="s">
        <v>913</v>
      </c>
      <c r="E104" s="38">
        <v>24249</v>
      </c>
      <c r="F104" s="2">
        <v>2500</v>
      </c>
      <c r="G104" s="2" t="s">
        <v>521</v>
      </c>
      <c r="H104" s="5" t="s">
        <v>67</v>
      </c>
      <c r="I104" s="35" t="s">
        <v>903</v>
      </c>
      <c r="J104" s="9" t="s">
        <v>67</v>
      </c>
      <c r="K104" s="4" t="s">
        <v>64</v>
      </c>
      <c r="L104" s="24" t="s">
        <v>904</v>
      </c>
      <c r="M104" s="8" t="s">
        <v>930</v>
      </c>
      <c r="N104" s="2">
        <v>0</v>
      </c>
      <c r="O104">
        <v>0</v>
      </c>
      <c r="P104">
        <v>0</v>
      </c>
      <c r="Q104">
        <v>40.758499999999998</v>
      </c>
      <c r="R104">
        <v>-73.945099999999996</v>
      </c>
      <c r="S104">
        <v>524</v>
      </c>
      <c r="T104" s="21"/>
      <c r="U104" s="23"/>
      <c r="V104" s="21"/>
      <c r="W104" s="21"/>
    </row>
    <row r="105" spans="1:25" x14ac:dyDescent="0.25">
      <c r="A105" s="38" t="s">
        <v>893</v>
      </c>
      <c r="B105" t="s">
        <v>227</v>
      </c>
      <c r="C105" s="38" t="s">
        <v>913</v>
      </c>
      <c r="D105" s="38" t="s">
        <v>913</v>
      </c>
      <c r="E105" s="38">
        <v>24251</v>
      </c>
      <c r="F105">
        <v>2500</v>
      </c>
      <c r="G105" t="s">
        <v>524</v>
      </c>
      <c r="H105" s="5" t="s">
        <v>67</v>
      </c>
      <c r="I105" s="6" t="s">
        <v>903</v>
      </c>
      <c r="J105" s="9" t="s">
        <v>67</v>
      </c>
      <c r="K105" s="4" t="s">
        <v>64</v>
      </c>
      <c r="L105" s="8" t="s">
        <v>904</v>
      </c>
      <c r="M105" s="8" t="s">
        <v>930</v>
      </c>
      <c r="N105" s="2">
        <v>0</v>
      </c>
      <c r="O105">
        <v>0</v>
      </c>
      <c r="P105">
        <v>0</v>
      </c>
      <c r="Q105">
        <v>40.758499999999998</v>
      </c>
      <c r="R105">
        <v>-73.945099999999996</v>
      </c>
      <c r="S105">
        <v>524</v>
      </c>
      <c r="T105" s="21">
        <v>42.9</v>
      </c>
      <c r="U105" s="23">
        <v>0</v>
      </c>
      <c r="V105" s="21">
        <v>35.799999999999997</v>
      </c>
      <c r="W105" s="21">
        <v>45.5</v>
      </c>
      <c r="X105" s="20">
        <v>0</v>
      </c>
      <c r="Y105" s="20">
        <v>0</v>
      </c>
    </row>
    <row r="106" spans="1:25" x14ac:dyDescent="0.25">
      <c r="A106" s="38" t="s">
        <v>777</v>
      </c>
      <c r="B106" s="2" t="s">
        <v>397</v>
      </c>
      <c r="C106" s="38" t="s">
        <v>914</v>
      </c>
      <c r="D106" s="38" t="s">
        <v>914</v>
      </c>
      <c r="E106" s="38">
        <v>23522</v>
      </c>
      <c r="F106" s="2">
        <v>7146</v>
      </c>
      <c r="G106" s="2" t="s">
        <v>398</v>
      </c>
      <c r="H106" s="5" t="s">
        <v>67</v>
      </c>
      <c r="I106" s="9" t="s">
        <v>900</v>
      </c>
      <c r="J106" s="9" t="s">
        <v>67</v>
      </c>
      <c r="K106" s="10" t="s">
        <v>65</v>
      </c>
      <c r="L106" s="4" t="s">
        <v>905</v>
      </c>
      <c r="M106" s="8" t="s">
        <v>930</v>
      </c>
      <c r="N106">
        <v>69.25</v>
      </c>
      <c r="O106">
        <v>4291</v>
      </c>
      <c r="P106">
        <v>57348.375</v>
      </c>
      <c r="Q106">
        <v>40.956899999999997</v>
      </c>
      <c r="R106">
        <v>-72.877399999999994</v>
      </c>
      <c r="S106">
        <v>1164</v>
      </c>
      <c r="T106" s="21">
        <v>79.5</v>
      </c>
      <c r="U106" s="20">
        <v>4.2</v>
      </c>
      <c r="V106" s="21">
        <v>81.2</v>
      </c>
      <c r="W106" s="21">
        <v>106.1</v>
      </c>
      <c r="X106" s="20">
        <v>78.099999999999994</v>
      </c>
      <c r="Y106" s="20">
        <v>99.9</v>
      </c>
    </row>
    <row r="107" spans="1:25" x14ac:dyDescent="0.25">
      <c r="A107" s="38" t="s">
        <v>778</v>
      </c>
      <c r="B107" s="2" t="s">
        <v>397</v>
      </c>
      <c r="C107" s="38" t="s">
        <v>914</v>
      </c>
      <c r="D107" s="38" t="s">
        <v>914</v>
      </c>
      <c r="E107" s="38">
        <v>23547</v>
      </c>
      <c r="F107" s="2">
        <v>7146</v>
      </c>
      <c r="G107" s="2" t="s">
        <v>400</v>
      </c>
      <c r="H107" s="5" t="s">
        <v>67</v>
      </c>
      <c r="I107" s="9" t="s">
        <v>900</v>
      </c>
      <c r="J107" s="9" t="s">
        <v>67</v>
      </c>
      <c r="K107" s="10" t="s">
        <v>65</v>
      </c>
      <c r="L107" s="4" t="s">
        <v>905</v>
      </c>
      <c r="M107" s="8" t="s">
        <v>930</v>
      </c>
      <c r="N107">
        <v>62</v>
      </c>
      <c r="O107">
        <v>3540</v>
      </c>
      <c r="P107">
        <v>47976.75</v>
      </c>
      <c r="Q107">
        <v>40.956899999999997</v>
      </c>
      <c r="R107">
        <v>-72.877399999999994</v>
      </c>
      <c r="S107">
        <v>1164</v>
      </c>
      <c r="T107" s="21">
        <v>79.5</v>
      </c>
      <c r="U107" s="20">
        <v>1.3</v>
      </c>
      <c r="V107" s="21">
        <v>81.3</v>
      </c>
      <c r="W107" s="21">
        <v>106.2</v>
      </c>
      <c r="X107" s="20">
        <v>75.8</v>
      </c>
      <c r="Y107" s="20">
        <v>98</v>
      </c>
    </row>
    <row r="108" spans="1:25" x14ac:dyDescent="0.25">
      <c r="A108" s="38" t="s">
        <v>779</v>
      </c>
      <c r="B108" s="2" t="s">
        <v>397</v>
      </c>
      <c r="C108" s="38" t="s">
        <v>914</v>
      </c>
      <c r="D108" s="38" t="s">
        <v>914</v>
      </c>
      <c r="E108" s="38">
        <v>23601</v>
      </c>
      <c r="F108" s="2">
        <v>7146</v>
      </c>
      <c r="G108" s="2" t="s">
        <v>403</v>
      </c>
      <c r="H108" s="5" t="s">
        <v>67</v>
      </c>
      <c r="I108" s="9" t="s">
        <v>900</v>
      </c>
      <c r="J108" s="9" t="s">
        <v>67</v>
      </c>
      <c r="K108" s="10" t="s">
        <v>65</v>
      </c>
      <c r="L108" s="4" t="s">
        <v>905</v>
      </c>
      <c r="M108" s="8" t="s">
        <v>930</v>
      </c>
      <c r="N108">
        <v>82.25</v>
      </c>
      <c r="O108">
        <v>4664.75</v>
      </c>
      <c r="P108">
        <v>62828.15</v>
      </c>
      <c r="Q108">
        <v>40.956899999999997</v>
      </c>
      <c r="R108">
        <v>-72.877399999999994</v>
      </c>
      <c r="S108">
        <v>1164</v>
      </c>
      <c r="T108" s="21">
        <v>79.5</v>
      </c>
      <c r="U108" s="20">
        <v>7.4</v>
      </c>
      <c r="V108" s="21">
        <v>81.3</v>
      </c>
      <c r="W108" s="21">
        <v>106.2</v>
      </c>
      <c r="X108" s="20">
        <v>78.599999999999994</v>
      </c>
      <c r="Y108" s="20">
        <v>99.4</v>
      </c>
    </row>
    <row r="109" spans="1:25" x14ac:dyDescent="0.25">
      <c r="A109" s="38" t="s">
        <v>754</v>
      </c>
      <c r="B109" t="s">
        <v>332</v>
      </c>
      <c r="C109" s="38" t="s">
        <v>914</v>
      </c>
      <c r="D109" s="38" t="s">
        <v>914</v>
      </c>
      <c r="E109" s="38">
        <v>23688</v>
      </c>
      <c r="F109">
        <v>2514</v>
      </c>
      <c r="G109" t="s">
        <v>333</v>
      </c>
      <c r="H109" s="5" t="s">
        <v>67</v>
      </c>
      <c r="I109" s="9" t="s">
        <v>900</v>
      </c>
      <c r="J109" s="9" t="s">
        <v>67</v>
      </c>
      <c r="K109" s="10" t="s">
        <v>65</v>
      </c>
      <c r="L109" s="4" t="s">
        <v>905</v>
      </c>
      <c r="M109" s="8" t="s">
        <v>930</v>
      </c>
      <c r="N109">
        <v>19</v>
      </c>
      <c r="O109">
        <v>601</v>
      </c>
      <c r="P109">
        <v>8509</v>
      </c>
      <c r="Q109">
        <v>40.826900000000002</v>
      </c>
      <c r="R109">
        <v>-73.647900000000007</v>
      </c>
      <c r="S109">
        <v>461</v>
      </c>
      <c r="T109" s="21">
        <v>55</v>
      </c>
      <c r="U109" s="20">
        <v>2.1</v>
      </c>
      <c r="V109" s="21">
        <v>52.7</v>
      </c>
      <c r="W109" s="21">
        <v>68.8</v>
      </c>
      <c r="X109" s="20">
        <v>51.4</v>
      </c>
      <c r="Y109" s="20">
        <v>61.7</v>
      </c>
    </row>
    <row r="110" spans="1:25" x14ac:dyDescent="0.25">
      <c r="A110" s="38" t="s">
        <v>755</v>
      </c>
      <c r="B110" t="s">
        <v>332</v>
      </c>
      <c r="C110" s="38" t="s">
        <v>914</v>
      </c>
      <c r="D110" s="38" t="s">
        <v>914</v>
      </c>
      <c r="E110" s="38">
        <v>23689</v>
      </c>
      <c r="F110">
        <v>2514</v>
      </c>
      <c r="G110" t="s">
        <v>338</v>
      </c>
      <c r="H110" s="5" t="s">
        <v>67</v>
      </c>
      <c r="I110" s="9" t="s">
        <v>900</v>
      </c>
      <c r="J110" s="9" t="s">
        <v>67</v>
      </c>
      <c r="K110" s="10" t="s">
        <v>65</v>
      </c>
      <c r="L110" s="4" t="s">
        <v>905</v>
      </c>
      <c r="M110" s="8" t="s">
        <v>930</v>
      </c>
      <c r="N110">
        <v>14</v>
      </c>
      <c r="O110">
        <v>421</v>
      </c>
      <c r="P110">
        <v>6100</v>
      </c>
      <c r="Q110">
        <v>40.826900000000002</v>
      </c>
      <c r="R110">
        <v>-73.647900000000007</v>
      </c>
      <c r="S110">
        <v>461</v>
      </c>
      <c r="T110" s="21">
        <v>55</v>
      </c>
      <c r="U110" s="20">
        <v>2.5</v>
      </c>
      <c r="V110" s="21">
        <v>54.7</v>
      </c>
      <c r="W110" s="21">
        <v>71.5</v>
      </c>
      <c r="X110" s="20">
        <v>52.9</v>
      </c>
      <c r="Y110" s="20">
        <v>68</v>
      </c>
    </row>
    <row r="111" spans="1:25" x14ac:dyDescent="0.25">
      <c r="A111" s="38" t="s">
        <v>764</v>
      </c>
      <c r="B111" t="s">
        <v>405</v>
      </c>
      <c r="C111" s="38" t="s">
        <v>914</v>
      </c>
      <c r="D111" s="38" t="s">
        <v>914</v>
      </c>
      <c r="E111" s="38">
        <v>23714</v>
      </c>
      <c r="F111">
        <v>2521</v>
      </c>
      <c r="G111" t="s">
        <v>406</v>
      </c>
      <c r="H111" s="5" t="s">
        <v>67</v>
      </c>
      <c r="I111" s="9" t="s">
        <v>900</v>
      </c>
      <c r="J111" s="9" t="s">
        <v>67</v>
      </c>
      <c r="K111" s="10" t="s">
        <v>65</v>
      </c>
      <c r="L111" s="4" t="s">
        <v>905</v>
      </c>
      <c r="M111" s="8" t="s">
        <v>930</v>
      </c>
      <c r="N111">
        <v>90</v>
      </c>
      <c r="O111">
        <v>3278</v>
      </c>
      <c r="P111">
        <v>45062.2</v>
      </c>
      <c r="Q111">
        <v>40.695300000000003</v>
      </c>
      <c r="R111">
        <v>-73.349699999999999</v>
      </c>
      <c r="S111">
        <v>686</v>
      </c>
      <c r="T111" s="21">
        <v>52.4</v>
      </c>
      <c r="U111" s="20">
        <v>1.9</v>
      </c>
      <c r="V111" s="21">
        <v>49</v>
      </c>
      <c r="W111" s="21">
        <v>64</v>
      </c>
      <c r="X111" s="20">
        <v>48.9</v>
      </c>
      <c r="Y111" s="20">
        <v>64.8</v>
      </c>
    </row>
    <row r="112" spans="1:25" x14ac:dyDescent="0.25">
      <c r="A112" s="38" t="s">
        <v>855</v>
      </c>
      <c r="B112" t="s">
        <v>390</v>
      </c>
      <c r="C112" s="38" t="s">
        <v>914</v>
      </c>
      <c r="D112" s="38" t="s">
        <v>914</v>
      </c>
      <c r="E112" s="38">
        <v>24213</v>
      </c>
      <c r="F112">
        <v>55787</v>
      </c>
      <c r="G112" t="s">
        <v>391</v>
      </c>
      <c r="H112" s="5" t="s">
        <v>67</v>
      </c>
      <c r="I112" s="9" t="s">
        <v>900</v>
      </c>
      <c r="J112" s="9" t="s">
        <v>67</v>
      </c>
      <c r="K112" s="10" t="s">
        <v>65</v>
      </c>
      <c r="L112" s="4" t="s">
        <v>905</v>
      </c>
      <c r="M112" s="8" t="s">
        <v>930</v>
      </c>
      <c r="N112">
        <v>61.2</v>
      </c>
      <c r="O112">
        <v>2482.12</v>
      </c>
      <c r="P112">
        <v>22358.032999999999</v>
      </c>
      <c r="Q112">
        <v>40.9572</v>
      </c>
      <c r="R112">
        <v>-72.866399999999999</v>
      </c>
      <c r="S112">
        <v>416</v>
      </c>
      <c r="T112" s="21">
        <v>50</v>
      </c>
      <c r="U112" s="20">
        <v>4.0999999999999996</v>
      </c>
      <c r="V112" s="21">
        <v>45.4</v>
      </c>
      <c r="W112" s="21">
        <v>45.4</v>
      </c>
      <c r="X112" s="20">
        <v>43.2</v>
      </c>
      <c r="Y112" s="20">
        <v>46.7</v>
      </c>
    </row>
    <row r="113" spans="1:25" x14ac:dyDescent="0.25">
      <c r="A113" s="38" t="s">
        <v>856</v>
      </c>
      <c r="B113" t="s">
        <v>390</v>
      </c>
      <c r="C113" s="38" t="s">
        <v>914</v>
      </c>
      <c r="D113" s="38" t="s">
        <v>914</v>
      </c>
      <c r="E113" s="38">
        <v>24214</v>
      </c>
      <c r="F113">
        <v>55787</v>
      </c>
      <c r="G113" t="s">
        <v>394</v>
      </c>
      <c r="H113" s="5" t="s">
        <v>67</v>
      </c>
      <c r="I113" s="9" t="s">
        <v>900</v>
      </c>
      <c r="J113" s="9" t="s">
        <v>67</v>
      </c>
      <c r="K113" s="10" t="s">
        <v>65</v>
      </c>
      <c r="L113" s="4" t="s">
        <v>905</v>
      </c>
      <c r="M113" s="8" t="s">
        <v>930</v>
      </c>
      <c r="N113">
        <v>59.91</v>
      </c>
      <c r="O113">
        <v>2381.6799999999998</v>
      </c>
      <c r="P113">
        <v>23127.633999999998</v>
      </c>
      <c r="Q113">
        <v>40.9572</v>
      </c>
      <c r="R113">
        <v>-72.866399999999999</v>
      </c>
      <c r="S113">
        <v>416</v>
      </c>
      <c r="T113" s="21">
        <v>50</v>
      </c>
      <c r="U113" s="20">
        <v>4</v>
      </c>
      <c r="V113" s="21">
        <v>43.9</v>
      </c>
      <c r="W113" s="21">
        <v>43.9</v>
      </c>
      <c r="X113" s="20">
        <v>42.8</v>
      </c>
      <c r="Y113" s="20">
        <v>45.6</v>
      </c>
    </row>
    <row r="114" spans="1:25" x14ac:dyDescent="0.25">
      <c r="A114" s="38" t="s">
        <v>747</v>
      </c>
      <c r="B114" t="s">
        <v>465</v>
      </c>
      <c r="C114" s="38" t="s">
        <v>914</v>
      </c>
      <c r="D114" s="38" t="s">
        <v>914</v>
      </c>
      <c r="E114" s="38">
        <v>23704</v>
      </c>
      <c r="F114">
        <v>2511</v>
      </c>
      <c r="G114" s="15" t="s">
        <v>373</v>
      </c>
      <c r="H114" s="5" t="s">
        <v>67</v>
      </c>
      <c r="I114" s="9" t="s">
        <v>900</v>
      </c>
      <c r="J114" s="9" t="s">
        <v>67</v>
      </c>
      <c r="K114" s="4" t="s">
        <v>64</v>
      </c>
      <c r="L114" s="8" t="s">
        <v>904</v>
      </c>
      <c r="M114" s="8" t="s">
        <v>930</v>
      </c>
      <c r="N114">
        <v>564</v>
      </c>
      <c r="O114">
        <v>6537</v>
      </c>
      <c r="P114">
        <v>105191.2</v>
      </c>
      <c r="Q114">
        <v>40.616900000000001</v>
      </c>
      <c r="R114">
        <v>-73.648600000000002</v>
      </c>
      <c r="S114">
        <v>480</v>
      </c>
      <c r="T114" s="21">
        <v>18</v>
      </c>
      <c r="U114" s="20">
        <v>3.9</v>
      </c>
      <c r="V114" s="21">
        <v>18.100000000000001</v>
      </c>
      <c r="W114" s="21">
        <v>23.6</v>
      </c>
      <c r="X114" s="20">
        <v>18.399999999999999</v>
      </c>
      <c r="Y114" s="20">
        <v>20.100000000000001</v>
      </c>
    </row>
    <row r="115" spans="1:25" x14ac:dyDescent="0.25">
      <c r="A115" s="38" t="s">
        <v>748</v>
      </c>
      <c r="B115" t="s">
        <v>465</v>
      </c>
      <c r="C115" s="38" t="s">
        <v>914</v>
      </c>
      <c r="D115" s="38" t="s">
        <v>914</v>
      </c>
      <c r="E115" s="38">
        <v>23705</v>
      </c>
      <c r="F115">
        <v>2511</v>
      </c>
      <c r="G115" s="15" t="s">
        <v>376</v>
      </c>
      <c r="H115" s="5" t="s">
        <v>67</v>
      </c>
      <c r="I115" s="9" t="s">
        <v>900</v>
      </c>
      <c r="J115" s="9" t="s">
        <v>67</v>
      </c>
      <c r="K115" s="4" t="s">
        <v>64</v>
      </c>
      <c r="L115" s="8" t="s">
        <v>904</v>
      </c>
      <c r="M115" s="8" t="s">
        <v>930</v>
      </c>
      <c r="N115">
        <v>564</v>
      </c>
      <c r="O115">
        <v>6537</v>
      </c>
      <c r="P115">
        <v>105191.2</v>
      </c>
      <c r="Q115">
        <v>40.616900000000001</v>
      </c>
      <c r="R115">
        <v>-73.648600000000002</v>
      </c>
      <c r="S115">
        <v>480</v>
      </c>
      <c r="T115" s="21">
        <v>18</v>
      </c>
      <c r="U115" s="20">
        <v>3.9</v>
      </c>
      <c r="V115" s="21">
        <v>17.399999999999999</v>
      </c>
      <c r="W115" s="21">
        <v>22.7</v>
      </c>
      <c r="X115" s="20">
        <v>17</v>
      </c>
      <c r="Y115" s="20">
        <v>19.3</v>
      </c>
    </row>
    <row r="116" spans="1:25" x14ac:dyDescent="0.25">
      <c r="A116" s="38" t="s">
        <v>749</v>
      </c>
      <c r="B116" t="s">
        <v>465</v>
      </c>
      <c r="C116" s="38" t="s">
        <v>914</v>
      </c>
      <c r="D116" s="38" t="s">
        <v>914</v>
      </c>
      <c r="E116" s="38">
        <v>23706</v>
      </c>
      <c r="F116">
        <v>2511</v>
      </c>
      <c r="G116" s="15" t="s">
        <v>377</v>
      </c>
      <c r="H116" s="5" t="s">
        <v>67</v>
      </c>
      <c r="I116" s="9" t="s">
        <v>900</v>
      </c>
      <c r="J116" s="9" t="s">
        <v>67</v>
      </c>
      <c r="K116" s="4" t="s">
        <v>64</v>
      </c>
      <c r="L116" s="8" t="s">
        <v>904</v>
      </c>
      <c r="M116" s="8" t="s">
        <v>930</v>
      </c>
      <c r="N116">
        <v>466</v>
      </c>
      <c r="O116">
        <v>5708</v>
      </c>
      <c r="P116">
        <v>91961.9</v>
      </c>
      <c r="Q116">
        <v>40.616900000000001</v>
      </c>
      <c r="R116">
        <v>-73.648600000000002</v>
      </c>
      <c r="S116">
        <v>520.70000000000005</v>
      </c>
      <c r="T116" s="21">
        <v>18</v>
      </c>
      <c r="U116" s="20">
        <v>6.5</v>
      </c>
      <c r="V116" s="21">
        <v>17.899999999999999</v>
      </c>
      <c r="W116" s="21">
        <v>23.4</v>
      </c>
      <c r="X116" s="20">
        <v>16.100000000000001</v>
      </c>
      <c r="Y116" s="20">
        <v>19.899999999999999</v>
      </c>
    </row>
    <row r="117" spans="1:25" x14ac:dyDescent="0.25">
      <c r="A117" s="38" t="s">
        <v>750</v>
      </c>
      <c r="B117" t="s">
        <v>465</v>
      </c>
      <c r="C117" s="38" t="s">
        <v>914</v>
      </c>
      <c r="D117" s="38" t="s">
        <v>914</v>
      </c>
      <c r="E117" s="38">
        <v>23707</v>
      </c>
      <c r="F117">
        <v>2511</v>
      </c>
      <c r="G117" s="15" t="s">
        <v>378</v>
      </c>
      <c r="H117" s="5" t="s">
        <v>67</v>
      </c>
      <c r="I117" s="9" t="s">
        <v>900</v>
      </c>
      <c r="J117" s="9" t="s">
        <v>67</v>
      </c>
      <c r="K117" s="4" t="s">
        <v>64</v>
      </c>
      <c r="L117" s="8" t="s">
        <v>904</v>
      </c>
      <c r="M117" s="8" t="s">
        <v>930</v>
      </c>
      <c r="N117">
        <v>466</v>
      </c>
      <c r="O117">
        <v>5708</v>
      </c>
      <c r="P117">
        <v>91961.9</v>
      </c>
      <c r="Q117">
        <v>40.616900000000001</v>
      </c>
      <c r="R117">
        <v>-73.648600000000002</v>
      </c>
      <c r="S117">
        <v>505</v>
      </c>
      <c r="T117" s="21">
        <v>18</v>
      </c>
      <c r="U117" s="20">
        <v>9.3000000000000007</v>
      </c>
      <c r="V117" s="21">
        <v>17.7</v>
      </c>
      <c r="W117" s="21">
        <v>23.1</v>
      </c>
      <c r="X117" s="20">
        <v>17.8</v>
      </c>
      <c r="Y117" s="20">
        <v>20.8</v>
      </c>
    </row>
    <row r="118" spans="1:25" x14ac:dyDescent="0.25">
      <c r="A118" s="38" t="s">
        <v>751</v>
      </c>
      <c r="B118" t="s">
        <v>465</v>
      </c>
      <c r="C118" s="38" t="s">
        <v>914</v>
      </c>
      <c r="D118" s="38" t="s">
        <v>914</v>
      </c>
      <c r="E118" s="38">
        <v>23708</v>
      </c>
      <c r="F118">
        <v>2511</v>
      </c>
      <c r="G118" s="15" t="s">
        <v>380</v>
      </c>
      <c r="H118" s="5" t="s">
        <v>67</v>
      </c>
      <c r="I118" s="9" t="s">
        <v>900</v>
      </c>
      <c r="J118" s="9" t="s">
        <v>67</v>
      </c>
      <c r="K118" s="4" t="s">
        <v>64</v>
      </c>
      <c r="L118" s="8" t="s">
        <v>904</v>
      </c>
      <c r="M118" s="8" t="s">
        <v>930</v>
      </c>
      <c r="N118">
        <v>1044</v>
      </c>
      <c r="O118">
        <v>11925</v>
      </c>
      <c r="P118">
        <v>190133.5</v>
      </c>
      <c r="Q118">
        <v>40.616900000000001</v>
      </c>
      <c r="R118">
        <v>-73.648600000000002</v>
      </c>
      <c r="S118">
        <v>505</v>
      </c>
      <c r="T118" s="21">
        <v>18</v>
      </c>
      <c r="U118" s="20">
        <v>7</v>
      </c>
      <c r="V118" s="21">
        <v>17.8</v>
      </c>
      <c r="W118" s="21">
        <v>23.3</v>
      </c>
      <c r="X118" s="20">
        <v>18.399999999999999</v>
      </c>
      <c r="Y118" s="20">
        <v>20.100000000000001</v>
      </c>
    </row>
    <row r="119" spans="1:25" x14ac:dyDescent="0.25">
      <c r="A119" s="38" t="s">
        <v>752</v>
      </c>
      <c r="B119" t="s">
        <v>465</v>
      </c>
      <c r="C119" s="38" t="s">
        <v>914</v>
      </c>
      <c r="D119" s="38" t="s">
        <v>914</v>
      </c>
      <c r="E119" s="38">
        <v>23709</v>
      </c>
      <c r="F119">
        <v>2511</v>
      </c>
      <c r="G119" s="15" t="s">
        <v>383</v>
      </c>
      <c r="H119" s="5" t="s">
        <v>67</v>
      </c>
      <c r="I119" s="9" t="s">
        <v>900</v>
      </c>
      <c r="J119" s="9" t="s">
        <v>67</v>
      </c>
      <c r="K119" s="4" t="s">
        <v>64</v>
      </c>
      <c r="L119" s="8" t="s">
        <v>904</v>
      </c>
      <c r="M119" s="8" t="s">
        <v>930</v>
      </c>
      <c r="N119">
        <v>1044</v>
      </c>
      <c r="O119">
        <v>11925</v>
      </c>
      <c r="P119">
        <v>190133.5</v>
      </c>
      <c r="Q119">
        <v>40.616900000000001</v>
      </c>
      <c r="R119">
        <v>-73.648600000000002</v>
      </c>
      <c r="S119">
        <v>480</v>
      </c>
      <c r="T119" s="21">
        <v>18</v>
      </c>
      <c r="U119" s="20">
        <v>4.5999999999999996</v>
      </c>
      <c r="V119" s="21">
        <v>17.8</v>
      </c>
      <c r="W119" s="21">
        <v>23.3</v>
      </c>
      <c r="X119" s="20">
        <v>17</v>
      </c>
      <c r="Y119" s="20">
        <v>19.399999999999999</v>
      </c>
    </row>
    <row r="120" spans="1:25" x14ac:dyDescent="0.25">
      <c r="A120" s="38" t="s">
        <v>871</v>
      </c>
      <c r="B120" s="2" t="s">
        <v>465</v>
      </c>
      <c r="C120" s="38" t="s">
        <v>914</v>
      </c>
      <c r="D120" s="38" t="s">
        <v>914</v>
      </c>
      <c r="E120" s="38">
        <v>23709</v>
      </c>
      <c r="F120" s="2">
        <v>2511</v>
      </c>
      <c r="G120" s="2" t="s">
        <v>386</v>
      </c>
      <c r="H120" s="5" t="s">
        <v>67</v>
      </c>
      <c r="I120" s="25" t="s">
        <v>900</v>
      </c>
      <c r="J120" s="9" t="s">
        <v>67</v>
      </c>
      <c r="K120" s="4" t="s">
        <v>64</v>
      </c>
      <c r="L120" s="24" t="s">
        <v>904</v>
      </c>
      <c r="M120" s="8" t="s">
        <v>930</v>
      </c>
      <c r="N120">
        <v>697</v>
      </c>
      <c r="O120">
        <v>8798</v>
      </c>
      <c r="P120">
        <v>138748.20000000001</v>
      </c>
      <c r="Q120">
        <v>40.616900000000001</v>
      </c>
      <c r="R120">
        <v>-73.648600000000002</v>
      </c>
      <c r="S120">
        <v>475</v>
      </c>
      <c r="T120" s="26"/>
      <c r="U120" s="27"/>
      <c r="V120" s="26"/>
      <c r="W120" s="26"/>
      <c r="X120" s="27"/>
      <c r="Y120" s="27"/>
    </row>
    <row r="121" spans="1:25" x14ac:dyDescent="0.25">
      <c r="A121" s="38" t="s">
        <v>753</v>
      </c>
      <c r="B121" t="s">
        <v>465</v>
      </c>
      <c r="C121" s="38" t="s">
        <v>914</v>
      </c>
      <c r="D121" s="38" t="s">
        <v>914</v>
      </c>
      <c r="E121" s="38">
        <v>23711</v>
      </c>
      <c r="F121">
        <v>2511</v>
      </c>
      <c r="G121" s="15" t="s">
        <v>387</v>
      </c>
      <c r="H121" s="5" t="s">
        <v>67</v>
      </c>
      <c r="I121" s="9" t="s">
        <v>900</v>
      </c>
      <c r="J121" s="9" t="s">
        <v>67</v>
      </c>
      <c r="K121" s="4" t="s">
        <v>64</v>
      </c>
      <c r="L121" s="8" t="s">
        <v>904</v>
      </c>
      <c r="M121" s="8" t="s">
        <v>930</v>
      </c>
      <c r="N121">
        <v>697</v>
      </c>
      <c r="O121">
        <v>8798</v>
      </c>
      <c r="P121">
        <v>138748.20000000001</v>
      </c>
      <c r="Q121">
        <v>40.616900000000001</v>
      </c>
      <c r="R121">
        <v>-73.648600000000002</v>
      </c>
      <c r="S121">
        <v>475</v>
      </c>
      <c r="T121" s="21">
        <v>18</v>
      </c>
      <c r="U121" s="20">
        <v>4.5999999999999996</v>
      </c>
      <c r="V121" s="21">
        <v>17.3</v>
      </c>
      <c r="W121" s="21">
        <v>22.6</v>
      </c>
      <c r="X121" s="20">
        <v>17.600000000000001</v>
      </c>
      <c r="Y121" s="20">
        <v>20.2</v>
      </c>
    </row>
    <row r="122" spans="1:25" x14ac:dyDescent="0.25">
      <c r="A122" s="38" t="s">
        <v>882</v>
      </c>
      <c r="B122" t="s">
        <v>472</v>
      </c>
      <c r="C122" s="38" t="s">
        <v>914</v>
      </c>
      <c r="D122" s="38" t="s">
        <v>914</v>
      </c>
      <c r="E122" s="38">
        <v>23764</v>
      </c>
      <c r="F122">
        <v>56032</v>
      </c>
      <c r="G122">
        <v>1</v>
      </c>
      <c r="H122" s="5" t="s">
        <v>67</v>
      </c>
      <c r="I122" s="9" t="s">
        <v>900</v>
      </c>
      <c r="J122" s="9" t="s">
        <v>67</v>
      </c>
      <c r="K122" s="4" t="s">
        <v>64</v>
      </c>
      <c r="L122" s="8" t="s">
        <v>904</v>
      </c>
      <c r="M122" s="8" t="s">
        <v>930</v>
      </c>
      <c r="N122">
        <v>933.2</v>
      </c>
      <c r="O122">
        <v>41818.15</v>
      </c>
      <c r="P122">
        <v>416554.79399999999</v>
      </c>
      <c r="Q122">
        <v>40.6447</v>
      </c>
      <c r="R122">
        <v>-73.568299999999994</v>
      </c>
      <c r="S122">
        <v>475</v>
      </c>
      <c r="T122" s="21">
        <v>60</v>
      </c>
      <c r="U122" s="20">
        <v>36.700000000000003</v>
      </c>
      <c r="V122" s="21">
        <v>48.3</v>
      </c>
      <c r="W122" s="21">
        <v>51.3</v>
      </c>
      <c r="X122" s="20">
        <v>45.7</v>
      </c>
      <c r="Y122" s="20">
        <v>46.4</v>
      </c>
    </row>
    <row r="123" spans="1:25" x14ac:dyDescent="0.25">
      <c r="A123" s="38" t="s">
        <v>883</v>
      </c>
      <c r="B123" t="s">
        <v>475</v>
      </c>
      <c r="C123" s="38" t="s">
        <v>914</v>
      </c>
      <c r="D123" s="38" t="s">
        <v>914</v>
      </c>
      <c r="E123" s="38">
        <v>23818</v>
      </c>
      <c r="F123">
        <v>2679</v>
      </c>
      <c r="G123">
        <v>5</v>
      </c>
      <c r="H123" s="5" t="s">
        <v>67</v>
      </c>
      <c r="I123" s="9" t="s">
        <v>900</v>
      </c>
      <c r="J123" s="9" t="s">
        <v>67</v>
      </c>
      <c r="K123" s="4" t="s">
        <v>64</v>
      </c>
      <c r="L123" s="8" t="s">
        <v>904</v>
      </c>
      <c r="M123" s="8" t="s">
        <v>930</v>
      </c>
      <c r="N123">
        <v>379.5</v>
      </c>
      <c r="O123">
        <v>13872.75</v>
      </c>
      <c r="P123">
        <v>140612</v>
      </c>
      <c r="Q123">
        <v>40.6447</v>
      </c>
      <c r="R123">
        <v>-73.568299999999994</v>
      </c>
      <c r="S123">
        <v>486</v>
      </c>
      <c r="T123" s="21">
        <v>60.5</v>
      </c>
      <c r="U123" s="20">
        <v>43.3</v>
      </c>
      <c r="V123" s="21">
        <v>50.3</v>
      </c>
      <c r="W123" s="21">
        <v>50.3</v>
      </c>
      <c r="X123" s="20">
        <v>47.1</v>
      </c>
      <c r="Y123" s="20">
        <v>50.7</v>
      </c>
    </row>
    <row r="124" spans="1:25" x14ac:dyDescent="0.25">
      <c r="A124" s="38" t="s">
        <v>886</v>
      </c>
      <c r="B124" t="s">
        <v>491</v>
      </c>
      <c r="C124" s="38" t="s">
        <v>914</v>
      </c>
      <c r="D124" s="38" t="s">
        <v>914</v>
      </c>
      <c r="E124" s="38">
        <v>24151</v>
      </c>
      <c r="F124">
        <v>54149</v>
      </c>
      <c r="G124">
        <v>1</v>
      </c>
      <c r="H124" s="5" t="s">
        <v>67</v>
      </c>
      <c r="I124" s="9" t="s">
        <v>900</v>
      </c>
      <c r="J124" s="9" t="s">
        <v>67</v>
      </c>
      <c r="K124" s="4" t="s">
        <v>64</v>
      </c>
      <c r="L124" s="8" t="s">
        <v>904</v>
      </c>
      <c r="M124" s="8" t="s">
        <v>930</v>
      </c>
      <c r="N124">
        <v>7972.95</v>
      </c>
      <c r="O124">
        <v>300526.82</v>
      </c>
      <c r="P124">
        <v>3318798.5559999999</v>
      </c>
      <c r="Q124">
        <v>40.916800000000002</v>
      </c>
      <c r="R124">
        <v>-73.129199999999997</v>
      </c>
      <c r="S124">
        <v>455</v>
      </c>
      <c r="T124" s="21">
        <v>47</v>
      </c>
      <c r="U124" s="20">
        <v>83</v>
      </c>
      <c r="V124" s="21">
        <v>9.6</v>
      </c>
      <c r="W124" s="21">
        <v>9.6</v>
      </c>
      <c r="X124" s="20">
        <v>0</v>
      </c>
      <c r="Y124" s="20">
        <v>0</v>
      </c>
    </row>
    <row r="125" spans="1:25" x14ac:dyDescent="0.25">
      <c r="A125" s="38" t="s">
        <v>541</v>
      </c>
      <c r="B125" t="s">
        <v>541</v>
      </c>
      <c r="C125" s="38" t="s">
        <v>914</v>
      </c>
      <c r="D125" s="38" t="s">
        <v>914</v>
      </c>
      <c r="E125" s="38">
        <v>24164</v>
      </c>
      <c r="F125">
        <v>7912</v>
      </c>
      <c r="G125" t="s">
        <v>542</v>
      </c>
      <c r="H125" s="5" t="s">
        <v>67</v>
      </c>
      <c r="I125" s="9" t="s">
        <v>900</v>
      </c>
      <c r="J125" s="9" t="s">
        <v>67</v>
      </c>
      <c r="K125" s="4" t="s">
        <v>64</v>
      </c>
      <c r="L125" s="8" t="s">
        <v>904</v>
      </c>
      <c r="M125" s="8" t="s">
        <v>930</v>
      </c>
      <c r="N125">
        <v>1262.95</v>
      </c>
      <c r="O125">
        <v>55602.77</v>
      </c>
      <c r="P125">
        <v>541649.26300000004</v>
      </c>
      <c r="Q125">
        <v>40.786999999999999</v>
      </c>
      <c r="R125">
        <v>-73.293300000000002</v>
      </c>
      <c r="S125">
        <v>270</v>
      </c>
      <c r="T125" s="21">
        <v>47</v>
      </c>
      <c r="U125" s="20">
        <v>60.7</v>
      </c>
      <c r="V125" s="21">
        <v>47.1</v>
      </c>
      <c r="W125" s="21">
        <v>47.1</v>
      </c>
      <c r="X125" s="20">
        <v>43.8</v>
      </c>
      <c r="Y125" s="20">
        <v>46.3</v>
      </c>
    </row>
    <row r="126" spans="1:25" x14ac:dyDescent="0.25">
      <c r="A126" s="38" t="s">
        <v>762</v>
      </c>
      <c r="B126" t="s">
        <v>495</v>
      </c>
      <c r="C126" s="38" t="s">
        <v>914</v>
      </c>
      <c r="D126" s="38" t="s">
        <v>914</v>
      </c>
      <c r="E126" s="38">
        <v>24210</v>
      </c>
      <c r="F126">
        <v>2517</v>
      </c>
      <c r="G126" t="s">
        <v>496</v>
      </c>
      <c r="H126" s="5" t="s">
        <v>67</v>
      </c>
      <c r="I126" s="9" t="s">
        <v>900</v>
      </c>
      <c r="J126" s="9" t="s">
        <v>67</v>
      </c>
      <c r="K126" s="4" t="s">
        <v>64</v>
      </c>
      <c r="L126" s="8" t="s">
        <v>904</v>
      </c>
      <c r="M126" s="8" t="s">
        <v>930</v>
      </c>
      <c r="N126">
        <v>620.75</v>
      </c>
      <c r="O126">
        <v>24021.25</v>
      </c>
      <c r="P126">
        <v>244138.42499999999</v>
      </c>
      <c r="Q126">
        <v>40.950299999999999</v>
      </c>
      <c r="R126">
        <v>-73.078599999999994</v>
      </c>
      <c r="S126">
        <v>487</v>
      </c>
      <c r="T126" s="21">
        <v>53</v>
      </c>
      <c r="U126" s="20">
        <v>23.9</v>
      </c>
      <c r="V126" s="21">
        <v>44</v>
      </c>
      <c r="W126" s="21">
        <v>52</v>
      </c>
      <c r="X126" s="20">
        <v>41.9</v>
      </c>
      <c r="Y126" s="20">
        <v>46.6</v>
      </c>
    </row>
    <row r="127" spans="1:25" x14ac:dyDescent="0.25">
      <c r="A127" s="38" t="s">
        <v>763</v>
      </c>
      <c r="B127" t="s">
        <v>495</v>
      </c>
      <c r="C127" s="38" t="s">
        <v>914</v>
      </c>
      <c r="D127" s="38" t="s">
        <v>914</v>
      </c>
      <c r="E127" s="38">
        <v>24211</v>
      </c>
      <c r="F127">
        <v>2517</v>
      </c>
      <c r="G127" t="s">
        <v>500</v>
      </c>
      <c r="H127" s="5" t="s">
        <v>67</v>
      </c>
      <c r="I127" s="9" t="s">
        <v>900</v>
      </c>
      <c r="J127" s="9" t="s">
        <v>67</v>
      </c>
      <c r="K127" s="4" t="s">
        <v>64</v>
      </c>
      <c r="L127" s="8" t="s">
        <v>904</v>
      </c>
      <c r="M127" s="8" t="s">
        <v>930</v>
      </c>
      <c r="N127">
        <v>632.75</v>
      </c>
      <c r="O127">
        <v>24544.75</v>
      </c>
      <c r="P127">
        <v>232429.4</v>
      </c>
      <c r="Q127">
        <v>40.950299999999999</v>
      </c>
      <c r="R127">
        <v>-73.078599999999994</v>
      </c>
      <c r="S127">
        <v>545</v>
      </c>
      <c r="T127" s="21">
        <v>53</v>
      </c>
      <c r="U127" s="20">
        <v>30.9</v>
      </c>
      <c r="V127" s="21">
        <v>43.1</v>
      </c>
      <c r="W127" s="21">
        <v>50.9</v>
      </c>
      <c r="X127" s="20">
        <v>39.1</v>
      </c>
      <c r="Y127" s="20">
        <v>45.4</v>
      </c>
    </row>
    <row r="128" spans="1:25" x14ac:dyDescent="0.25">
      <c r="A128" s="38" t="s">
        <v>853</v>
      </c>
      <c r="B128" t="s">
        <v>545</v>
      </c>
      <c r="C128" s="38" t="s">
        <v>914</v>
      </c>
      <c r="D128" s="38" t="s">
        <v>914</v>
      </c>
      <c r="E128" s="38">
        <v>24216</v>
      </c>
      <c r="F128">
        <v>55786</v>
      </c>
      <c r="G128" t="s">
        <v>391</v>
      </c>
      <c r="H128" s="5" t="s">
        <v>67</v>
      </c>
      <c r="I128" s="9" t="s">
        <v>900</v>
      </c>
      <c r="J128" s="9" t="s">
        <v>67</v>
      </c>
      <c r="K128" s="4" t="s">
        <v>64</v>
      </c>
      <c r="L128" s="8" t="s">
        <v>904</v>
      </c>
      <c r="M128" s="8" t="s">
        <v>930</v>
      </c>
      <c r="N128">
        <v>809.97</v>
      </c>
      <c r="O128">
        <v>33333.18</v>
      </c>
      <c r="P128">
        <v>328953.19099999999</v>
      </c>
      <c r="Q128">
        <v>40.786099999999998</v>
      </c>
      <c r="R128">
        <v>-73.293099999999995</v>
      </c>
      <c r="S128">
        <v>270</v>
      </c>
      <c r="T128" s="21">
        <v>50</v>
      </c>
      <c r="U128" s="20">
        <v>54.7</v>
      </c>
      <c r="V128" s="21">
        <v>45.6</v>
      </c>
      <c r="W128" s="21">
        <v>45.6</v>
      </c>
      <c r="X128" s="20">
        <v>43</v>
      </c>
      <c r="Y128" s="20">
        <v>46.1</v>
      </c>
    </row>
    <row r="129" spans="1:25" x14ac:dyDescent="0.25">
      <c r="A129" s="38" t="s">
        <v>854</v>
      </c>
      <c r="B129" t="s">
        <v>545</v>
      </c>
      <c r="C129" s="38" t="s">
        <v>914</v>
      </c>
      <c r="D129" s="38" t="s">
        <v>914</v>
      </c>
      <c r="E129" s="38">
        <v>24217</v>
      </c>
      <c r="F129">
        <v>55786</v>
      </c>
      <c r="G129" t="s">
        <v>394</v>
      </c>
      <c r="H129" s="5" t="s">
        <v>67</v>
      </c>
      <c r="I129" s="9" t="s">
        <v>900</v>
      </c>
      <c r="J129" s="9" t="s">
        <v>67</v>
      </c>
      <c r="K129" s="4" t="s">
        <v>64</v>
      </c>
      <c r="L129" s="8" t="s">
        <v>904</v>
      </c>
      <c r="M129" s="8" t="s">
        <v>930</v>
      </c>
      <c r="N129">
        <v>711.83</v>
      </c>
      <c r="O129">
        <v>29828.41</v>
      </c>
      <c r="P129">
        <v>307624.49</v>
      </c>
      <c r="Q129">
        <v>40.786099999999998</v>
      </c>
      <c r="R129">
        <v>-73.293099999999995</v>
      </c>
      <c r="S129">
        <v>270</v>
      </c>
      <c r="T129" s="21">
        <v>50</v>
      </c>
      <c r="U129" s="20">
        <v>53.7</v>
      </c>
      <c r="V129" s="21">
        <v>46.2</v>
      </c>
      <c r="W129" s="21">
        <v>46.2</v>
      </c>
      <c r="X129" s="20">
        <v>42.2</v>
      </c>
      <c r="Y129" s="20">
        <v>46.6</v>
      </c>
    </row>
    <row r="130" spans="1:25" x14ac:dyDescent="0.25">
      <c r="A130" s="38" t="s">
        <v>781</v>
      </c>
      <c r="B130" t="s">
        <v>479</v>
      </c>
      <c r="C130" s="38" t="s">
        <v>914</v>
      </c>
      <c r="D130" s="38" t="s">
        <v>914</v>
      </c>
      <c r="E130" s="38">
        <v>24219</v>
      </c>
      <c r="F130">
        <v>7869</v>
      </c>
      <c r="G130" t="s">
        <v>480</v>
      </c>
      <c r="H130" s="5" t="s">
        <v>67</v>
      </c>
      <c r="I130" s="9" t="s">
        <v>900</v>
      </c>
      <c r="J130" s="9" t="s">
        <v>67</v>
      </c>
      <c r="K130" s="4" t="s">
        <v>64</v>
      </c>
      <c r="L130" s="8" t="s">
        <v>904</v>
      </c>
      <c r="M130" s="8" t="s">
        <v>930</v>
      </c>
      <c r="N130">
        <v>1039.75</v>
      </c>
      <c r="O130">
        <v>41861.25</v>
      </c>
      <c r="P130">
        <v>409541.6</v>
      </c>
      <c r="Q130">
        <v>40.827500000000001</v>
      </c>
      <c r="R130">
        <v>-73.647800000000004</v>
      </c>
      <c r="S130">
        <v>500</v>
      </c>
      <c r="T130" s="21">
        <v>53</v>
      </c>
      <c r="U130" s="20">
        <v>35.700000000000003</v>
      </c>
      <c r="V130" s="21">
        <v>42.3</v>
      </c>
      <c r="W130" s="21">
        <v>50</v>
      </c>
      <c r="X130" s="20">
        <v>42.6</v>
      </c>
      <c r="Y130" s="20">
        <v>46.6</v>
      </c>
    </row>
    <row r="131" spans="1:25" x14ac:dyDescent="0.25">
      <c r="A131" s="38" t="s">
        <v>782</v>
      </c>
      <c r="B131" t="s">
        <v>479</v>
      </c>
      <c r="C131" s="38" t="s">
        <v>914</v>
      </c>
      <c r="D131" s="38" t="s">
        <v>914</v>
      </c>
      <c r="E131" s="38">
        <v>24220</v>
      </c>
      <c r="F131">
        <v>7869</v>
      </c>
      <c r="G131" t="s">
        <v>404</v>
      </c>
      <c r="H131" s="5" t="s">
        <v>67</v>
      </c>
      <c r="I131" s="9" t="s">
        <v>900</v>
      </c>
      <c r="J131" s="9" t="s">
        <v>67</v>
      </c>
      <c r="K131" s="4" t="s">
        <v>64</v>
      </c>
      <c r="L131" s="8" t="s">
        <v>904</v>
      </c>
      <c r="M131" s="8" t="s">
        <v>930</v>
      </c>
      <c r="N131">
        <v>1088.75</v>
      </c>
      <c r="O131">
        <v>43546.75</v>
      </c>
      <c r="P131">
        <v>429373.05</v>
      </c>
      <c r="Q131">
        <v>40.827500000000001</v>
      </c>
      <c r="R131">
        <v>-73.647800000000004</v>
      </c>
      <c r="S131">
        <v>517</v>
      </c>
      <c r="T131" s="21">
        <v>53</v>
      </c>
      <c r="U131" s="20">
        <v>50.7</v>
      </c>
      <c r="V131" s="21">
        <v>42</v>
      </c>
      <c r="W131" s="21">
        <v>49.6</v>
      </c>
      <c r="X131" s="20">
        <v>42.5</v>
      </c>
      <c r="Y131" s="20">
        <v>44.4</v>
      </c>
    </row>
    <row r="132" spans="1:25" x14ac:dyDescent="0.25">
      <c r="A132" s="38" t="s">
        <v>814</v>
      </c>
      <c r="B132" t="s">
        <v>279</v>
      </c>
      <c r="C132" s="38" t="s">
        <v>914</v>
      </c>
      <c r="D132" s="38" t="s">
        <v>914</v>
      </c>
      <c r="E132" s="38">
        <v>323586</v>
      </c>
      <c r="F132">
        <v>50292</v>
      </c>
      <c r="G132" t="s">
        <v>537</v>
      </c>
      <c r="H132" s="5" t="s">
        <v>67</v>
      </c>
      <c r="I132" s="9" t="s">
        <v>900</v>
      </c>
      <c r="J132" s="9" t="s">
        <v>67</v>
      </c>
      <c r="K132" s="4" t="s">
        <v>64</v>
      </c>
      <c r="L132" s="8" t="s">
        <v>904</v>
      </c>
      <c r="M132" s="8" t="s">
        <v>930</v>
      </c>
      <c r="N132">
        <v>1053.6500000000001</v>
      </c>
      <c r="O132">
        <v>47016.800000000003</v>
      </c>
      <c r="P132">
        <v>468317.79599999997</v>
      </c>
      <c r="Q132">
        <v>40.746899999999997</v>
      </c>
      <c r="R132">
        <v>-73.499399999999994</v>
      </c>
      <c r="S132">
        <v>270</v>
      </c>
      <c r="T132" s="21">
        <v>60</v>
      </c>
      <c r="U132" s="20">
        <v>70.400000000000006</v>
      </c>
      <c r="V132" s="21">
        <v>48.2</v>
      </c>
      <c r="W132" s="21">
        <v>51.2</v>
      </c>
      <c r="X132" s="20">
        <v>45</v>
      </c>
      <c r="Y132" s="20">
        <v>47.6</v>
      </c>
    </row>
    <row r="133" spans="1:25" x14ac:dyDescent="0.25">
      <c r="A133" s="38" t="s">
        <v>792</v>
      </c>
      <c r="B133" s="2" t="s">
        <v>346</v>
      </c>
      <c r="C133" s="38" t="s">
        <v>914</v>
      </c>
      <c r="D133" s="38" t="s">
        <v>914</v>
      </c>
      <c r="E133" s="38">
        <v>23690</v>
      </c>
      <c r="F133">
        <v>8007</v>
      </c>
      <c r="G133" t="s">
        <v>347</v>
      </c>
      <c r="H133" s="5" t="s">
        <v>67</v>
      </c>
      <c r="I133" s="6" t="s">
        <v>903</v>
      </c>
      <c r="J133" s="9" t="s">
        <v>67</v>
      </c>
      <c r="K133" s="10" t="s">
        <v>65</v>
      </c>
      <c r="L133" s="4" t="s">
        <v>905</v>
      </c>
      <c r="M133" s="4" t="s">
        <v>905</v>
      </c>
      <c r="N133">
        <v>54</v>
      </c>
      <c r="O133">
        <v>428</v>
      </c>
      <c r="P133">
        <v>7474.1</v>
      </c>
      <c r="Q133">
        <v>40.815300000000001</v>
      </c>
      <c r="R133">
        <v>-73.066400000000002</v>
      </c>
      <c r="S133">
        <v>662</v>
      </c>
      <c r="T133" s="21">
        <v>56.7</v>
      </c>
      <c r="U133" s="20">
        <v>2</v>
      </c>
      <c r="V133" s="21">
        <v>56.7</v>
      </c>
      <c r="W133" s="21">
        <v>72.099999999999994</v>
      </c>
      <c r="X133" s="20">
        <v>55.5</v>
      </c>
      <c r="Y133" s="20">
        <v>65.099999999999994</v>
      </c>
    </row>
    <row r="134" spans="1:25" x14ac:dyDescent="0.25">
      <c r="A134" s="38" t="s">
        <v>793</v>
      </c>
      <c r="B134" s="2" t="s">
        <v>346</v>
      </c>
      <c r="C134" s="38" t="s">
        <v>914</v>
      </c>
      <c r="D134" s="38" t="s">
        <v>914</v>
      </c>
      <c r="E134" s="38">
        <v>23691</v>
      </c>
      <c r="F134">
        <v>8007</v>
      </c>
      <c r="G134" t="s">
        <v>350</v>
      </c>
      <c r="H134" s="5" t="s">
        <v>67</v>
      </c>
      <c r="I134" s="6" t="s">
        <v>903</v>
      </c>
      <c r="J134" s="9" t="s">
        <v>67</v>
      </c>
      <c r="K134" s="10" t="s">
        <v>65</v>
      </c>
      <c r="L134" s="4" t="s">
        <v>905</v>
      </c>
      <c r="M134" s="4" t="s">
        <v>905</v>
      </c>
      <c r="N134">
        <v>53</v>
      </c>
      <c r="O134">
        <v>424</v>
      </c>
      <c r="P134">
        <v>7405</v>
      </c>
      <c r="Q134">
        <v>40.815300000000001</v>
      </c>
      <c r="R134">
        <v>-73.066400000000002</v>
      </c>
      <c r="S134">
        <v>662</v>
      </c>
      <c r="T134" s="21">
        <v>56.7</v>
      </c>
      <c r="U134" s="20">
        <v>1.2</v>
      </c>
      <c r="V134" s="21">
        <v>55.3</v>
      </c>
      <c r="W134" s="21">
        <v>70.3</v>
      </c>
      <c r="X134" s="20">
        <v>54.3</v>
      </c>
      <c r="Y134" s="20">
        <v>63.1</v>
      </c>
    </row>
    <row r="135" spans="1:25" x14ac:dyDescent="0.25">
      <c r="A135" s="38" t="s">
        <v>794</v>
      </c>
      <c r="B135" s="2" t="s">
        <v>346</v>
      </c>
      <c r="C135" s="38" t="s">
        <v>914</v>
      </c>
      <c r="D135" s="38" t="s">
        <v>914</v>
      </c>
      <c r="E135" s="38">
        <v>23692</v>
      </c>
      <c r="F135">
        <v>8007</v>
      </c>
      <c r="G135" t="s">
        <v>353</v>
      </c>
      <c r="H135" s="5" t="s">
        <v>67</v>
      </c>
      <c r="I135" s="6" t="s">
        <v>903</v>
      </c>
      <c r="J135" s="9" t="s">
        <v>67</v>
      </c>
      <c r="K135" s="10" t="s">
        <v>65</v>
      </c>
      <c r="L135" s="4" t="s">
        <v>905</v>
      </c>
      <c r="M135" s="4" t="s">
        <v>905</v>
      </c>
      <c r="N135">
        <v>33</v>
      </c>
      <c r="O135">
        <v>230</v>
      </c>
      <c r="P135">
        <v>3968.8</v>
      </c>
      <c r="Q135">
        <v>40.815300000000001</v>
      </c>
      <c r="R135">
        <v>-73.066400000000002</v>
      </c>
      <c r="S135">
        <v>416</v>
      </c>
      <c r="T135" s="21">
        <v>56.7</v>
      </c>
      <c r="U135" s="20">
        <v>0.9</v>
      </c>
      <c r="V135" s="21">
        <v>52.1</v>
      </c>
      <c r="W135" s="21">
        <v>66.3</v>
      </c>
      <c r="X135" s="20">
        <v>52.6</v>
      </c>
      <c r="Y135" s="20">
        <v>61.7</v>
      </c>
    </row>
    <row r="136" spans="1:25" x14ac:dyDescent="0.25">
      <c r="A136" s="38" t="s">
        <v>795</v>
      </c>
      <c r="B136" s="2" t="s">
        <v>346</v>
      </c>
      <c r="C136" s="38" t="s">
        <v>914</v>
      </c>
      <c r="D136" s="38" t="s">
        <v>914</v>
      </c>
      <c r="E136" s="38">
        <v>23693</v>
      </c>
      <c r="F136">
        <v>8007</v>
      </c>
      <c r="G136" t="s">
        <v>354</v>
      </c>
      <c r="H136" s="5" t="s">
        <v>67</v>
      </c>
      <c r="I136" s="6" t="s">
        <v>903</v>
      </c>
      <c r="J136" s="9" t="s">
        <v>67</v>
      </c>
      <c r="K136" s="10" t="s">
        <v>65</v>
      </c>
      <c r="L136" s="4" t="s">
        <v>905</v>
      </c>
      <c r="M136" s="4" t="s">
        <v>905</v>
      </c>
      <c r="N136">
        <v>33</v>
      </c>
      <c r="O136">
        <v>230</v>
      </c>
      <c r="P136">
        <v>3968.8</v>
      </c>
      <c r="Q136">
        <v>40.815300000000001</v>
      </c>
      <c r="R136">
        <v>-73.066400000000002</v>
      </c>
      <c r="S136">
        <v>416</v>
      </c>
      <c r="T136" s="21">
        <v>56.7</v>
      </c>
      <c r="U136" s="20">
        <v>2.7</v>
      </c>
      <c r="V136" s="21">
        <v>52.7</v>
      </c>
      <c r="W136" s="21">
        <v>67</v>
      </c>
      <c r="X136" s="20">
        <v>51.2</v>
      </c>
      <c r="Y136" s="20">
        <v>63.8</v>
      </c>
    </row>
    <row r="137" spans="1:25" x14ac:dyDescent="0.25">
      <c r="A137" s="38" t="s">
        <v>796</v>
      </c>
      <c r="B137" s="2" t="s">
        <v>346</v>
      </c>
      <c r="C137" s="38" t="s">
        <v>914</v>
      </c>
      <c r="D137" s="38" t="s">
        <v>914</v>
      </c>
      <c r="E137" s="38">
        <v>23694</v>
      </c>
      <c r="F137">
        <v>8007</v>
      </c>
      <c r="G137" t="s">
        <v>357</v>
      </c>
      <c r="H137" s="5" t="s">
        <v>67</v>
      </c>
      <c r="I137" s="6" t="s">
        <v>903</v>
      </c>
      <c r="J137" s="9" t="s">
        <v>67</v>
      </c>
      <c r="K137" s="10" t="s">
        <v>65</v>
      </c>
      <c r="L137" s="4" t="s">
        <v>905</v>
      </c>
      <c r="M137" s="4" t="s">
        <v>905</v>
      </c>
      <c r="N137">
        <v>80</v>
      </c>
      <c r="O137">
        <v>534</v>
      </c>
      <c r="P137">
        <v>9332.7000000000007</v>
      </c>
      <c r="Q137">
        <v>40.815300000000001</v>
      </c>
      <c r="R137">
        <v>-73.066400000000002</v>
      </c>
      <c r="S137">
        <v>416</v>
      </c>
      <c r="T137" s="21">
        <v>56.7</v>
      </c>
      <c r="U137" s="20">
        <v>1.8</v>
      </c>
      <c r="V137" s="21">
        <v>55.3</v>
      </c>
      <c r="W137" s="21">
        <v>70.3</v>
      </c>
      <c r="X137" s="20">
        <v>53.8</v>
      </c>
      <c r="Y137" s="20">
        <v>63.3</v>
      </c>
    </row>
    <row r="138" spans="1:25" x14ac:dyDescent="0.25">
      <c r="A138" s="38" t="s">
        <v>797</v>
      </c>
      <c r="B138" s="2" t="s">
        <v>346</v>
      </c>
      <c r="C138" s="38" t="s">
        <v>914</v>
      </c>
      <c r="D138" s="38" t="s">
        <v>914</v>
      </c>
      <c r="E138" s="38">
        <v>23695</v>
      </c>
      <c r="F138">
        <v>8007</v>
      </c>
      <c r="G138" t="s">
        <v>360</v>
      </c>
      <c r="H138" s="5" t="s">
        <v>67</v>
      </c>
      <c r="I138" s="6" t="s">
        <v>903</v>
      </c>
      <c r="J138" s="9" t="s">
        <v>67</v>
      </c>
      <c r="K138" s="10" t="s">
        <v>65</v>
      </c>
      <c r="L138" s="4" t="s">
        <v>905</v>
      </c>
      <c r="M138" s="4" t="s">
        <v>905</v>
      </c>
      <c r="N138">
        <v>80</v>
      </c>
      <c r="O138">
        <v>534</v>
      </c>
      <c r="P138">
        <v>9332.7000000000007</v>
      </c>
      <c r="Q138">
        <v>40.815300000000001</v>
      </c>
      <c r="R138">
        <v>-73.066400000000002</v>
      </c>
      <c r="S138">
        <v>416</v>
      </c>
      <c r="T138" s="21">
        <v>56.7</v>
      </c>
      <c r="U138" s="20">
        <v>12.6</v>
      </c>
      <c r="V138" s="21">
        <v>53</v>
      </c>
      <c r="W138" s="21">
        <v>67.400000000000006</v>
      </c>
      <c r="X138" s="20">
        <v>51.9</v>
      </c>
      <c r="Y138" s="20">
        <v>61.6</v>
      </c>
    </row>
    <row r="139" spans="1:25" x14ac:dyDescent="0.25">
      <c r="A139" s="38" t="s">
        <v>798</v>
      </c>
      <c r="B139" s="2" t="s">
        <v>346</v>
      </c>
      <c r="C139" s="38" t="s">
        <v>914</v>
      </c>
      <c r="D139" s="38" t="s">
        <v>914</v>
      </c>
      <c r="E139" s="38">
        <v>23696</v>
      </c>
      <c r="F139">
        <v>8007</v>
      </c>
      <c r="G139" t="s">
        <v>363</v>
      </c>
      <c r="H139" s="5" t="s">
        <v>67</v>
      </c>
      <c r="I139" s="6" t="s">
        <v>903</v>
      </c>
      <c r="J139" s="9" t="s">
        <v>67</v>
      </c>
      <c r="K139" s="10" t="s">
        <v>65</v>
      </c>
      <c r="L139" s="4" t="s">
        <v>905</v>
      </c>
      <c r="M139" s="4" t="s">
        <v>905</v>
      </c>
      <c r="N139">
        <v>85</v>
      </c>
      <c r="O139">
        <v>577</v>
      </c>
      <c r="P139">
        <v>10304</v>
      </c>
      <c r="Q139">
        <v>40.815300000000001</v>
      </c>
      <c r="R139">
        <v>-73.066400000000002</v>
      </c>
      <c r="S139">
        <v>416</v>
      </c>
      <c r="T139" s="21">
        <v>56.7</v>
      </c>
      <c r="U139" s="20">
        <v>4.4000000000000004</v>
      </c>
      <c r="V139" s="21">
        <v>55.1</v>
      </c>
      <c r="W139" s="21">
        <v>70.099999999999994</v>
      </c>
      <c r="X139" s="20">
        <v>52.1</v>
      </c>
      <c r="Y139" s="20">
        <v>63.6</v>
      </c>
    </row>
    <row r="140" spans="1:25" x14ac:dyDescent="0.25">
      <c r="A140" s="38" t="s">
        <v>799</v>
      </c>
      <c r="B140" s="2" t="s">
        <v>346</v>
      </c>
      <c r="C140" s="38" t="s">
        <v>914</v>
      </c>
      <c r="D140" s="38" t="s">
        <v>914</v>
      </c>
      <c r="E140" s="38">
        <v>23697</v>
      </c>
      <c r="F140">
        <v>8007</v>
      </c>
      <c r="G140" t="s">
        <v>365</v>
      </c>
      <c r="H140" s="5" t="s">
        <v>67</v>
      </c>
      <c r="I140" s="6" t="s">
        <v>903</v>
      </c>
      <c r="J140" s="9" t="s">
        <v>67</v>
      </c>
      <c r="K140" s="10" t="s">
        <v>65</v>
      </c>
      <c r="L140" s="4" t="s">
        <v>905</v>
      </c>
      <c r="M140" s="4" t="s">
        <v>905</v>
      </c>
      <c r="N140">
        <v>85</v>
      </c>
      <c r="O140">
        <v>576</v>
      </c>
      <c r="P140">
        <v>10286.200000000001</v>
      </c>
      <c r="Q140">
        <v>40.815300000000001</v>
      </c>
      <c r="R140">
        <v>-73.066400000000002</v>
      </c>
      <c r="S140">
        <v>416</v>
      </c>
      <c r="T140" s="21">
        <v>56.7</v>
      </c>
      <c r="U140" s="20">
        <v>5.7</v>
      </c>
      <c r="V140" s="21">
        <v>57.4</v>
      </c>
      <c r="W140" s="21">
        <v>73</v>
      </c>
      <c r="X140" s="20">
        <v>53</v>
      </c>
      <c r="Y140" s="20">
        <v>64</v>
      </c>
    </row>
    <row r="141" spans="1:25" x14ac:dyDescent="0.25">
      <c r="A141" s="38" t="s">
        <v>800</v>
      </c>
      <c r="B141" s="2" t="s">
        <v>346</v>
      </c>
      <c r="C141" s="38" t="s">
        <v>914</v>
      </c>
      <c r="D141" s="38" t="s">
        <v>914</v>
      </c>
      <c r="E141" s="38">
        <v>23698</v>
      </c>
      <c r="F141">
        <v>8007</v>
      </c>
      <c r="G141" t="s">
        <v>366</v>
      </c>
      <c r="H141" s="5" t="s">
        <v>67</v>
      </c>
      <c r="I141" s="6" t="s">
        <v>903</v>
      </c>
      <c r="J141" s="9" t="s">
        <v>67</v>
      </c>
      <c r="K141" s="10" t="s">
        <v>65</v>
      </c>
      <c r="L141" s="4" t="s">
        <v>905</v>
      </c>
      <c r="M141" s="4" t="s">
        <v>905</v>
      </c>
      <c r="N141">
        <v>60</v>
      </c>
      <c r="O141">
        <v>393</v>
      </c>
      <c r="P141">
        <v>6851.6</v>
      </c>
      <c r="Q141">
        <v>40.815300000000001</v>
      </c>
      <c r="R141">
        <v>-73.066400000000002</v>
      </c>
      <c r="S141">
        <v>416</v>
      </c>
      <c r="T141" s="21">
        <v>56.7</v>
      </c>
      <c r="U141" s="20">
        <v>4</v>
      </c>
      <c r="V141" s="21">
        <v>57.5</v>
      </c>
      <c r="W141" s="21">
        <v>73.099999999999994</v>
      </c>
      <c r="X141" s="20">
        <v>53</v>
      </c>
      <c r="Y141" s="20">
        <v>68.099999999999994</v>
      </c>
    </row>
    <row r="142" spans="1:25" x14ac:dyDescent="0.25">
      <c r="A142" s="38" t="s">
        <v>801</v>
      </c>
      <c r="B142" s="2" t="s">
        <v>346</v>
      </c>
      <c r="C142" s="38" t="s">
        <v>914</v>
      </c>
      <c r="D142" s="38" t="s">
        <v>914</v>
      </c>
      <c r="E142" s="38">
        <v>23699</v>
      </c>
      <c r="F142">
        <v>8007</v>
      </c>
      <c r="G142" t="s">
        <v>369</v>
      </c>
      <c r="H142" s="5" t="s">
        <v>67</v>
      </c>
      <c r="I142" s="6" t="s">
        <v>903</v>
      </c>
      <c r="J142" s="9" t="s">
        <v>67</v>
      </c>
      <c r="K142" s="10" t="s">
        <v>65</v>
      </c>
      <c r="L142" s="4" t="s">
        <v>905</v>
      </c>
      <c r="M142" s="4" t="s">
        <v>905</v>
      </c>
      <c r="N142">
        <v>60</v>
      </c>
      <c r="O142">
        <v>393</v>
      </c>
      <c r="P142">
        <v>6851.6</v>
      </c>
      <c r="Q142">
        <v>40.815300000000001</v>
      </c>
      <c r="R142">
        <v>-73.066400000000002</v>
      </c>
      <c r="S142">
        <v>416</v>
      </c>
      <c r="T142" s="21">
        <v>56.7</v>
      </c>
      <c r="U142" s="20">
        <v>7.8</v>
      </c>
      <c r="V142" s="21">
        <v>55.1</v>
      </c>
      <c r="W142" s="21">
        <v>70.099999999999994</v>
      </c>
      <c r="X142" s="20">
        <v>53.8</v>
      </c>
      <c r="Y142" s="20">
        <v>65.099999999999994</v>
      </c>
    </row>
    <row r="143" spans="1:25" x14ac:dyDescent="0.25">
      <c r="A143" s="38" t="s">
        <v>857</v>
      </c>
      <c r="B143" t="s">
        <v>341</v>
      </c>
      <c r="C143" s="38" t="s">
        <v>914</v>
      </c>
      <c r="D143" s="38" t="s">
        <v>914</v>
      </c>
      <c r="E143" s="38">
        <v>23814</v>
      </c>
      <c r="F143">
        <v>55969</v>
      </c>
      <c r="G143" t="s">
        <v>342</v>
      </c>
      <c r="H143" s="5" t="s">
        <v>67</v>
      </c>
      <c r="I143" s="6" t="s">
        <v>903</v>
      </c>
      <c r="J143" s="9" t="s">
        <v>67</v>
      </c>
      <c r="K143" s="10" t="s">
        <v>65</v>
      </c>
      <c r="L143" s="4" t="s">
        <v>905</v>
      </c>
      <c r="M143" s="4" t="s">
        <v>905</v>
      </c>
      <c r="N143">
        <v>642.33000000000004</v>
      </c>
      <c r="O143">
        <v>31760.59</v>
      </c>
      <c r="P143">
        <v>313598.48499999999</v>
      </c>
      <c r="Q143">
        <v>41.105600000000003</v>
      </c>
      <c r="R143">
        <v>-72.3767</v>
      </c>
      <c r="S143">
        <v>625</v>
      </c>
      <c r="T143" s="21">
        <v>54</v>
      </c>
      <c r="U143" s="20">
        <v>24.1</v>
      </c>
      <c r="V143" s="21">
        <v>51.9</v>
      </c>
      <c r="W143" s="21">
        <v>52.4</v>
      </c>
      <c r="X143" s="20">
        <v>53.4</v>
      </c>
      <c r="Y143" s="20">
        <v>56.1</v>
      </c>
    </row>
    <row r="144" spans="1:25" x14ac:dyDescent="0.25">
      <c r="A144" s="38" t="s">
        <v>851</v>
      </c>
      <c r="B144" t="s">
        <v>328</v>
      </c>
      <c r="C144" s="38" t="s">
        <v>914</v>
      </c>
      <c r="D144" s="38" t="s">
        <v>914</v>
      </c>
      <c r="E144" s="38">
        <v>23815</v>
      </c>
      <c r="F144">
        <v>55699</v>
      </c>
      <c r="G144">
        <v>2</v>
      </c>
      <c r="H144" s="5" t="s">
        <v>67</v>
      </c>
      <c r="I144" s="6" t="s">
        <v>903</v>
      </c>
      <c r="J144" s="9" t="s">
        <v>67</v>
      </c>
      <c r="K144" s="10" t="s">
        <v>65</v>
      </c>
      <c r="L144" s="10" t="s">
        <v>906</v>
      </c>
      <c r="M144" s="4" t="s">
        <v>905</v>
      </c>
      <c r="N144">
        <v>166.99</v>
      </c>
      <c r="O144">
        <v>8267.41</v>
      </c>
      <c r="P144">
        <v>89162.667000000001</v>
      </c>
      <c r="Q144">
        <v>40.610599999999998</v>
      </c>
      <c r="R144">
        <v>-73.761399999999995</v>
      </c>
      <c r="S144">
        <v>560</v>
      </c>
      <c r="T144" s="21">
        <v>60.5</v>
      </c>
      <c r="U144" s="20">
        <v>9.5</v>
      </c>
      <c r="V144" s="21">
        <v>55.4</v>
      </c>
      <c r="W144" s="21">
        <v>75.7</v>
      </c>
      <c r="X144" s="20">
        <v>54.4</v>
      </c>
      <c r="Y144" s="20">
        <v>54.4</v>
      </c>
    </row>
    <row r="145" spans="1:25" x14ac:dyDescent="0.25">
      <c r="A145" s="38" t="s">
        <v>852</v>
      </c>
      <c r="B145" t="s">
        <v>328</v>
      </c>
      <c r="C145" s="38" t="s">
        <v>914</v>
      </c>
      <c r="D145" s="38" t="s">
        <v>914</v>
      </c>
      <c r="E145" s="38">
        <v>24212</v>
      </c>
      <c r="F145">
        <v>55699</v>
      </c>
      <c r="G145">
        <v>1</v>
      </c>
      <c r="H145" s="5" t="s">
        <v>67</v>
      </c>
      <c r="I145" s="6" t="s">
        <v>903</v>
      </c>
      <c r="J145" s="9" t="s">
        <v>67</v>
      </c>
      <c r="K145" s="4" t="s">
        <v>64</v>
      </c>
      <c r="L145" s="8" t="s">
        <v>904</v>
      </c>
      <c r="M145" s="8" t="s">
        <v>930</v>
      </c>
      <c r="N145">
        <v>2308.71</v>
      </c>
      <c r="O145">
        <v>126793.7</v>
      </c>
      <c r="P145">
        <v>1364364.19</v>
      </c>
      <c r="Q145">
        <v>40.610599999999998</v>
      </c>
      <c r="R145">
        <v>-73.761399999999995</v>
      </c>
      <c r="S145">
        <v>650</v>
      </c>
      <c r="T145" s="21">
        <v>60.5</v>
      </c>
      <c r="U145" s="20">
        <v>140.80000000000001</v>
      </c>
      <c r="V145" s="21">
        <v>53.5</v>
      </c>
      <c r="W145" s="21">
        <v>73.099999999999994</v>
      </c>
      <c r="X145" s="20">
        <v>55.1</v>
      </c>
      <c r="Y145" s="20">
        <v>58.6</v>
      </c>
    </row>
    <row r="146" spans="1:25" x14ac:dyDescent="0.25">
      <c r="A146" s="38" t="s">
        <v>776</v>
      </c>
      <c r="B146" t="s">
        <v>579</v>
      </c>
      <c r="C146" s="38" t="s">
        <v>132</v>
      </c>
      <c r="D146" s="38" t="s">
        <v>933</v>
      </c>
      <c r="E146" s="38">
        <v>23543</v>
      </c>
      <c r="F146">
        <v>6082</v>
      </c>
      <c r="G146">
        <v>1</v>
      </c>
      <c r="H146" s="6" t="s">
        <v>80</v>
      </c>
      <c r="I146" s="7" t="s">
        <v>901</v>
      </c>
      <c r="J146" s="7" t="s">
        <v>925</v>
      </c>
      <c r="K146" s="11" t="s">
        <v>81</v>
      </c>
      <c r="L146" s="12" t="s">
        <v>81</v>
      </c>
      <c r="M146" s="12" t="s">
        <v>81</v>
      </c>
      <c r="N146">
        <v>1137.25</v>
      </c>
      <c r="O146">
        <v>376367.67</v>
      </c>
      <c r="P146">
        <v>3548075.1349999998</v>
      </c>
      <c r="Q146">
        <v>43.356099999999998</v>
      </c>
      <c r="R146">
        <v>-78.603899999999996</v>
      </c>
      <c r="S146">
        <v>6280</v>
      </c>
      <c r="T146" s="21">
        <v>655.1</v>
      </c>
      <c r="U146" s="20">
        <v>593</v>
      </c>
      <c r="V146" s="21">
        <v>686.5</v>
      </c>
      <c r="W146" s="21">
        <v>686.5</v>
      </c>
      <c r="X146" s="20">
        <v>685.9</v>
      </c>
      <c r="Y146" s="20">
        <v>692.5</v>
      </c>
    </row>
    <row r="147" spans="1:25" x14ac:dyDescent="0.25">
      <c r="A147" s="38" t="s">
        <v>819</v>
      </c>
      <c r="B147" t="s">
        <v>587</v>
      </c>
      <c r="C147" s="38" t="s">
        <v>132</v>
      </c>
      <c r="D147" s="38" t="s">
        <v>933</v>
      </c>
      <c r="E147" s="38">
        <v>24010</v>
      </c>
      <c r="F147">
        <v>50472</v>
      </c>
      <c r="G147" t="s">
        <v>588</v>
      </c>
      <c r="H147" s="6" t="s">
        <v>80</v>
      </c>
      <c r="I147" s="7" t="s">
        <v>901</v>
      </c>
      <c r="J147" s="7" t="s">
        <v>925</v>
      </c>
      <c r="K147" s="13" t="s">
        <v>64</v>
      </c>
      <c r="L147" s="11" t="s">
        <v>907</v>
      </c>
      <c r="M147" s="11" t="s">
        <v>931</v>
      </c>
      <c r="N147">
        <v>2224</v>
      </c>
      <c r="O147">
        <v>0</v>
      </c>
      <c r="P147">
        <v>364659.17499999999</v>
      </c>
      <c r="Q147">
        <v>43.0839</v>
      </c>
      <c r="R147">
        <v>-79.005600000000001</v>
      </c>
      <c r="S147">
        <v>440</v>
      </c>
      <c r="T147" s="21">
        <v>25</v>
      </c>
      <c r="U147" s="22">
        <f>214.4/2</f>
        <v>107.2</v>
      </c>
      <c r="V147" s="21">
        <v>19.600000000000001</v>
      </c>
      <c r="W147" s="21">
        <v>19.600000000000001</v>
      </c>
      <c r="X147" s="20">
        <v>15.6</v>
      </c>
      <c r="Y147" s="20">
        <v>16.100000000000001</v>
      </c>
    </row>
    <row r="148" spans="1:25" x14ac:dyDescent="0.25">
      <c r="A148" s="38" t="s">
        <v>820</v>
      </c>
      <c r="B148" t="s">
        <v>587</v>
      </c>
      <c r="C148" s="38" t="s">
        <v>132</v>
      </c>
      <c r="D148" s="38" t="s">
        <v>933</v>
      </c>
      <c r="E148" s="38">
        <v>24010</v>
      </c>
      <c r="F148">
        <v>50472</v>
      </c>
      <c r="G148" t="s">
        <v>620</v>
      </c>
      <c r="H148" s="6" t="s">
        <v>80</v>
      </c>
      <c r="I148" s="7" t="s">
        <v>901</v>
      </c>
      <c r="J148" s="7" t="s">
        <v>925</v>
      </c>
      <c r="K148" s="4" t="s">
        <v>64</v>
      </c>
      <c r="L148" s="11" t="s">
        <v>907</v>
      </c>
      <c r="M148" s="11" t="s">
        <v>931</v>
      </c>
      <c r="N148" s="2">
        <v>0</v>
      </c>
      <c r="O148">
        <v>0</v>
      </c>
      <c r="P148">
        <v>0</v>
      </c>
      <c r="Q148">
        <v>43.0839</v>
      </c>
      <c r="R148">
        <v>-79.005600000000001</v>
      </c>
      <c r="S148">
        <v>440</v>
      </c>
      <c r="T148" s="21">
        <v>25</v>
      </c>
      <c r="U148" s="22">
        <f>214.4/2</f>
        <v>107.2</v>
      </c>
      <c r="V148" s="21">
        <v>19.600000000000001</v>
      </c>
      <c r="W148" s="21">
        <v>19.600000000000001</v>
      </c>
      <c r="X148" s="20">
        <v>15.6</v>
      </c>
      <c r="Y148" s="20">
        <v>16.100000000000001</v>
      </c>
    </row>
    <row r="149" spans="1:25" x14ac:dyDescent="0.25">
      <c r="A149" s="38" t="s">
        <v>766</v>
      </c>
      <c r="B149" t="s">
        <v>627</v>
      </c>
      <c r="C149" s="38" t="s">
        <v>916</v>
      </c>
      <c r="D149" s="38" t="s">
        <v>933</v>
      </c>
      <c r="E149" s="38">
        <v>23584</v>
      </c>
      <c r="F149">
        <v>2535</v>
      </c>
      <c r="G149">
        <v>1</v>
      </c>
      <c r="H149" s="7" t="s">
        <v>97</v>
      </c>
      <c r="I149" s="7" t="s">
        <v>901</v>
      </c>
      <c r="J149" s="7" t="s">
        <v>925</v>
      </c>
      <c r="K149" s="11" t="s">
        <v>81</v>
      </c>
      <c r="L149" s="12" t="s">
        <v>81</v>
      </c>
      <c r="M149" s="12" t="s">
        <v>81</v>
      </c>
      <c r="N149">
        <v>1433.48</v>
      </c>
      <c r="O149">
        <v>95767.61</v>
      </c>
      <c r="P149">
        <v>1052001.449</v>
      </c>
      <c r="Q149">
        <v>42.602800000000002</v>
      </c>
      <c r="R149">
        <v>-76.633600000000001</v>
      </c>
      <c r="S149">
        <v>1980</v>
      </c>
      <c r="T149" s="21">
        <v>155.30000000000001</v>
      </c>
      <c r="U149" s="20">
        <v>81.599999999999994</v>
      </c>
      <c r="V149" s="21">
        <v>154.1</v>
      </c>
      <c r="W149" s="21">
        <v>154.1</v>
      </c>
      <c r="X149" s="20">
        <v>151</v>
      </c>
      <c r="Y149" s="20">
        <v>151</v>
      </c>
    </row>
    <row r="150" spans="1:25" x14ac:dyDescent="0.25">
      <c r="A150" s="38" t="s">
        <v>872</v>
      </c>
      <c r="B150" t="s">
        <v>627</v>
      </c>
      <c r="C150" s="38" t="s">
        <v>916</v>
      </c>
      <c r="D150" s="38" t="s">
        <v>933</v>
      </c>
      <c r="E150" s="38">
        <v>23585</v>
      </c>
      <c r="F150">
        <v>2535</v>
      </c>
      <c r="G150">
        <v>2</v>
      </c>
      <c r="H150" s="7" t="s">
        <v>97</v>
      </c>
      <c r="I150" s="7" t="s">
        <v>901</v>
      </c>
      <c r="J150" s="7" t="s">
        <v>925</v>
      </c>
      <c r="K150" s="11" t="s">
        <v>81</v>
      </c>
      <c r="L150" s="12" t="s">
        <v>81</v>
      </c>
      <c r="M150" s="12" t="s">
        <v>81</v>
      </c>
      <c r="N150" s="2">
        <v>0</v>
      </c>
      <c r="O150">
        <v>0</v>
      </c>
      <c r="P150">
        <v>0</v>
      </c>
      <c r="Q150">
        <v>42.602800000000002</v>
      </c>
      <c r="R150">
        <v>-76.633600000000001</v>
      </c>
      <c r="S150">
        <v>2072</v>
      </c>
      <c r="T150" s="21">
        <v>167.2</v>
      </c>
      <c r="U150" s="20">
        <v>17.399999999999999</v>
      </c>
      <c r="V150" s="21">
        <v>154.69999999999999</v>
      </c>
      <c r="W150" s="21">
        <v>154.69999999999999</v>
      </c>
      <c r="X150" s="20">
        <v>0</v>
      </c>
      <c r="Y150" s="20">
        <v>0</v>
      </c>
    </row>
    <row r="151" spans="1:25" x14ac:dyDescent="0.25">
      <c r="A151" s="38" t="s">
        <v>768</v>
      </c>
      <c r="B151" t="s">
        <v>621</v>
      </c>
      <c r="C151" s="38" t="s">
        <v>916</v>
      </c>
      <c r="D151" s="38" t="s">
        <v>933</v>
      </c>
      <c r="E151" s="38">
        <v>23606</v>
      </c>
      <c r="F151">
        <v>2594</v>
      </c>
      <c r="G151">
        <v>5</v>
      </c>
      <c r="H151" s="6" t="s">
        <v>80</v>
      </c>
      <c r="I151" s="7" t="s">
        <v>901</v>
      </c>
      <c r="J151" s="7" t="s">
        <v>925</v>
      </c>
      <c r="K151" s="12" t="s">
        <v>94</v>
      </c>
      <c r="L151" s="4" t="s">
        <v>905</v>
      </c>
      <c r="M151" s="4" t="s">
        <v>905</v>
      </c>
      <c r="N151">
        <v>95.31</v>
      </c>
      <c r="O151">
        <v>15393.62</v>
      </c>
      <c r="P151">
        <v>176872.42800000001</v>
      </c>
      <c r="Q151">
        <v>43.46</v>
      </c>
      <c r="R151">
        <v>-76.53</v>
      </c>
      <c r="S151">
        <v>9422</v>
      </c>
      <c r="T151" s="21">
        <v>901.8</v>
      </c>
      <c r="U151" s="20">
        <v>24.4</v>
      </c>
      <c r="V151" s="21">
        <v>850.3</v>
      </c>
      <c r="W151" s="21">
        <v>850.3</v>
      </c>
      <c r="X151" s="20">
        <v>801.7</v>
      </c>
      <c r="Y151" s="20">
        <v>827</v>
      </c>
    </row>
    <row r="152" spans="1:25" x14ac:dyDescent="0.25">
      <c r="A152" s="38" t="s">
        <v>769</v>
      </c>
      <c r="B152" t="s">
        <v>621</v>
      </c>
      <c r="C152" s="38" t="s">
        <v>916</v>
      </c>
      <c r="D152" s="38" t="s">
        <v>933</v>
      </c>
      <c r="E152" s="38">
        <v>23613</v>
      </c>
      <c r="F152">
        <v>2594</v>
      </c>
      <c r="G152">
        <v>6</v>
      </c>
      <c r="H152" s="6" t="s">
        <v>80</v>
      </c>
      <c r="I152" s="7" t="s">
        <v>901</v>
      </c>
      <c r="J152" s="7" t="s">
        <v>925</v>
      </c>
      <c r="K152" s="12" t="s">
        <v>94</v>
      </c>
      <c r="L152" s="4" t="s">
        <v>905</v>
      </c>
      <c r="M152" s="4" t="s">
        <v>905</v>
      </c>
      <c r="N152">
        <v>240.07</v>
      </c>
      <c r="O152">
        <v>23599.599999999999</v>
      </c>
      <c r="P152">
        <v>288343.47600000002</v>
      </c>
      <c r="Q152">
        <v>43.46</v>
      </c>
      <c r="R152">
        <v>-76.53</v>
      </c>
      <c r="S152">
        <v>9491</v>
      </c>
      <c r="T152" s="21">
        <v>901.8</v>
      </c>
      <c r="U152" s="20">
        <v>24.9</v>
      </c>
      <c r="V152" s="21">
        <v>835.2</v>
      </c>
      <c r="W152" s="21">
        <v>835.2</v>
      </c>
      <c r="X152" s="20">
        <v>815</v>
      </c>
      <c r="Y152" s="20">
        <v>827.5</v>
      </c>
    </row>
    <row r="153" spans="1:25" x14ac:dyDescent="0.25">
      <c r="A153" s="38" t="s">
        <v>765</v>
      </c>
      <c r="B153" t="s">
        <v>693</v>
      </c>
      <c r="C153" s="38" t="s">
        <v>916</v>
      </c>
      <c r="D153" s="38" t="s">
        <v>933</v>
      </c>
      <c r="E153" s="38">
        <v>23583</v>
      </c>
      <c r="F153">
        <v>2527</v>
      </c>
      <c r="G153">
        <v>6</v>
      </c>
      <c r="H153" s="7" t="s">
        <v>97</v>
      </c>
      <c r="I153" s="7" t="s">
        <v>901</v>
      </c>
      <c r="J153" s="7" t="s">
        <v>925</v>
      </c>
      <c r="K153" s="4" t="s">
        <v>64</v>
      </c>
      <c r="L153" s="8" t="s">
        <v>904</v>
      </c>
      <c r="M153" s="8" t="s">
        <v>930</v>
      </c>
      <c r="N153">
        <v>1123.8599999999999</v>
      </c>
      <c r="O153">
        <v>60302.59</v>
      </c>
      <c r="P153">
        <v>664721.49899999995</v>
      </c>
      <c r="Q153">
        <v>42.678899999999999</v>
      </c>
      <c r="R153">
        <v>-76.948300000000003</v>
      </c>
      <c r="S153">
        <v>3900</v>
      </c>
      <c r="T153" s="21">
        <v>112.5</v>
      </c>
      <c r="U153" s="20">
        <v>202.4</v>
      </c>
      <c r="V153" s="21">
        <v>106.3</v>
      </c>
      <c r="W153" s="21">
        <v>106.3</v>
      </c>
      <c r="X153" s="20">
        <v>104</v>
      </c>
      <c r="Y153" s="20">
        <v>104</v>
      </c>
    </row>
    <row r="154" spans="1:25" x14ac:dyDescent="0.25">
      <c r="A154" s="38" t="s">
        <v>807</v>
      </c>
      <c r="B154" s="14" t="s">
        <v>36</v>
      </c>
      <c r="C154" s="38" t="s">
        <v>918</v>
      </c>
      <c r="D154" s="38" t="s">
        <v>933</v>
      </c>
      <c r="E154" s="38">
        <v>23780</v>
      </c>
      <c r="F154" s="14">
        <v>10464</v>
      </c>
      <c r="G154" s="14" t="s">
        <v>37</v>
      </c>
      <c r="H154" s="3" t="s">
        <v>46</v>
      </c>
      <c r="I154" s="32" t="s">
        <v>901</v>
      </c>
      <c r="J154" s="7" t="s">
        <v>925</v>
      </c>
      <c r="K154" s="8" t="s">
        <v>47</v>
      </c>
      <c r="L154" s="27" t="s">
        <v>47</v>
      </c>
      <c r="M154" s="20" t="s">
        <v>47</v>
      </c>
      <c r="N154">
        <v>8065.24</v>
      </c>
      <c r="O154">
        <v>0</v>
      </c>
      <c r="P154">
        <v>1701032.868</v>
      </c>
      <c r="Q154">
        <v>44.036099999999998</v>
      </c>
      <c r="R154">
        <v>-75.771199999999993</v>
      </c>
      <c r="S154">
        <v>288</v>
      </c>
      <c r="T154" s="26">
        <v>55.5</v>
      </c>
      <c r="U154" s="27">
        <v>203.4</v>
      </c>
      <c r="V154" s="26">
        <v>55.6</v>
      </c>
      <c r="W154" s="26">
        <v>55.6</v>
      </c>
      <c r="X154" s="27">
        <v>0</v>
      </c>
      <c r="Y154" s="27">
        <v>0</v>
      </c>
    </row>
    <row r="155" spans="1:25" x14ac:dyDescent="0.25">
      <c r="A155" s="38" t="s">
        <v>807</v>
      </c>
      <c r="B155" s="14" t="s">
        <v>36</v>
      </c>
      <c r="C155" s="38" t="s">
        <v>918</v>
      </c>
      <c r="D155" s="38" t="s">
        <v>933</v>
      </c>
      <c r="E155" s="38">
        <v>23781</v>
      </c>
      <c r="F155" s="14">
        <v>10464</v>
      </c>
      <c r="G155" s="14" t="s">
        <v>50</v>
      </c>
      <c r="H155" s="3" t="s">
        <v>46</v>
      </c>
      <c r="I155" s="32" t="s">
        <v>901</v>
      </c>
      <c r="J155" s="7" t="s">
        <v>925</v>
      </c>
      <c r="K155" s="8" t="s">
        <v>47</v>
      </c>
      <c r="L155" s="27" t="s">
        <v>47</v>
      </c>
      <c r="M155" s="20" t="s">
        <v>47</v>
      </c>
      <c r="N155">
        <v>7830.96</v>
      </c>
      <c r="O155">
        <v>0</v>
      </c>
      <c r="P155">
        <v>1693866.8870000001</v>
      </c>
      <c r="Q155">
        <v>44.036099999999998</v>
      </c>
      <c r="R155">
        <v>-75.771199999999993</v>
      </c>
      <c r="S155">
        <v>288</v>
      </c>
      <c r="T155" s="26">
        <v>55.5</v>
      </c>
      <c r="U155" s="27">
        <v>203.4</v>
      </c>
      <c r="V155" s="26">
        <v>55.6</v>
      </c>
      <c r="W155" s="26">
        <v>55.6</v>
      </c>
      <c r="X155" s="27">
        <v>0</v>
      </c>
      <c r="Y155" s="27">
        <v>0</v>
      </c>
    </row>
    <row r="156" spans="1:25" x14ac:dyDescent="0.25">
      <c r="A156" s="38" t="s">
        <v>807</v>
      </c>
      <c r="B156" s="14" t="s">
        <v>36</v>
      </c>
      <c r="C156" s="38" t="s">
        <v>918</v>
      </c>
      <c r="D156" s="38" t="s">
        <v>933</v>
      </c>
      <c r="E156" s="38">
        <v>23782</v>
      </c>
      <c r="F156" s="14">
        <v>10464</v>
      </c>
      <c r="G156" s="14" t="s">
        <v>59</v>
      </c>
      <c r="H156" s="3" t="s">
        <v>46</v>
      </c>
      <c r="I156" s="32" t="s">
        <v>901</v>
      </c>
      <c r="J156" s="7" t="s">
        <v>925</v>
      </c>
      <c r="K156" s="8" t="s">
        <v>47</v>
      </c>
      <c r="L156" s="27" t="s">
        <v>47</v>
      </c>
      <c r="M156" s="20" t="s">
        <v>47</v>
      </c>
      <c r="N156">
        <v>8177.84</v>
      </c>
      <c r="O156">
        <v>0</v>
      </c>
      <c r="P156">
        <v>1727523.564</v>
      </c>
      <c r="Q156">
        <v>44.036099999999998</v>
      </c>
      <c r="R156">
        <v>-75.771199999999993</v>
      </c>
      <c r="S156">
        <v>288</v>
      </c>
      <c r="T156" s="26">
        <v>55.5</v>
      </c>
      <c r="U156" s="27">
        <v>203.4</v>
      </c>
      <c r="V156" s="26">
        <v>55.6</v>
      </c>
      <c r="W156" s="26">
        <v>55.6</v>
      </c>
      <c r="X156" s="27">
        <v>0</v>
      </c>
      <c r="Y156" s="27">
        <v>0</v>
      </c>
    </row>
    <row r="157" spans="1:25" x14ac:dyDescent="0.25">
      <c r="A157" s="38" t="s">
        <v>867</v>
      </c>
      <c r="B157" s="15" t="s">
        <v>711</v>
      </c>
      <c r="C157" s="38" t="s">
        <v>915</v>
      </c>
      <c r="D157" s="38" t="s">
        <v>934</v>
      </c>
      <c r="E157" s="38">
        <v>23587</v>
      </c>
      <c r="F157">
        <v>8006</v>
      </c>
      <c r="G157">
        <v>1</v>
      </c>
      <c r="H157" s="7" t="s">
        <v>97</v>
      </c>
      <c r="I157" s="7" t="s">
        <v>901</v>
      </c>
      <c r="J157" s="7" t="s">
        <v>925</v>
      </c>
      <c r="K157" s="12" t="s">
        <v>94</v>
      </c>
      <c r="L157" s="4" t="s">
        <v>905</v>
      </c>
      <c r="M157" s="4" t="s">
        <v>905</v>
      </c>
      <c r="N157">
        <v>315.3</v>
      </c>
      <c r="O157">
        <v>63288.38</v>
      </c>
      <c r="P157">
        <v>681251.70299999998</v>
      </c>
      <c r="Q157">
        <v>41.571100000000001</v>
      </c>
      <c r="R157">
        <v>-73.9739</v>
      </c>
      <c r="S157">
        <v>4171</v>
      </c>
      <c r="T157" s="21">
        <v>621</v>
      </c>
      <c r="U157" s="20">
        <v>264.8</v>
      </c>
      <c r="V157" s="21">
        <v>614.79999999999995</v>
      </c>
      <c r="W157" s="21">
        <v>614.79999999999995</v>
      </c>
      <c r="X157" s="20">
        <v>584.20000000000005</v>
      </c>
      <c r="Y157" s="20">
        <v>608</v>
      </c>
    </row>
    <row r="158" spans="1:25" x14ac:dyDescent="0.25">
      <c r="A158" s="38" t="s">
        <v>868</v>
      </c>
      <c r="B158" s="15" t="s">
        <v>711</v>
      </c>
      <c r="C158" s="38" t="s">
        <v>915</v>
      </c>
      <c r="D158" s="38" t="s">
        <v>934</v>
      </c>
      <c r="E158" s="38">
        <v>23588</v>
      </c>
      <c r="F158">
        <v>8006</v>
      </c>
      <c r="G158">
        <v>2</v>
      </c>
      <c r="H158" s="7" t="s">
        <v>97</v>
      </c>
      <c r="I158" s="7" t="s">
        <v>901</v>
      </c>
      <c r="J158" s="7" t="s">
        <v>925</v>
      </c>
      <c r="K158" s="12" t="s">
        <v>94</v>
      </c>
      <c r="L158" s="4" t="s">
        <v>905</v>
      </c>
      <c r="M158" s="4" t="s">
        <v>905</v>
      </c>
      <c r="N158">
        <v>526.44000000000005</v>
      </c>
      <c r="O158">
        <v>91551.48</v>
      </c>
      <c r="P158">
        <v>1002123.148</v>
      </c>
      <c r="Q158">
        <v>41.571100000000001</v>
      </c>
      <c r="R158">
        <v>-73.9739</v>
      </c>
      <c r="S158">
        <v>3900</v>
      </c>
      <c r="T158" s="21">
        <v>621</v>
      </c>
      <c r="U158" s="20">
        <v>251.7</v>
      </c>
      <c r="V158" s="21">
        <v>605.70000000000005</v>
      </c>
      <c r="W158" s="21">
        <v>605.70000000000005</v>
      </c>
      <c r="X158" s="20">
        <v>600</v>
      </c>
      <c r="Y158" s="20">
        <v>603.5</v>
      </c>
    </row>
    <row r="159" spans="1:25" x14ac:dyDescent="0.25">
      <c r="A159" s="38" t="s">
        <v>771</v>
      </c>
      <c r="B159" t="s">
        <v>603</v>
      </c>
      <c r="C159" s="38" t="s">
        <v>915</v>
      </c>
      <c r="D159" s="38" t="s">
        <v>934</v>
      </c>
      <c r="E159" s="38">
        <v>23595</v>
      </c>
      <c r="F159">
        <v>2625</v>
      </c>
      <c r="G159">
        <v>2</v>
      </c>
      <c r="H159" s="6" t="s">
        <v>80</v>
      </c>
      <c r="I159" s="7" t="s">
        <v>901</v>
      </c>
      <c r="J159" s="7" t="s">
        <v>925</v>
      </c>
      <c r="K159" s="4" t="s">
        <v>64</v>
      </c>
      <c r="L159" s="8" t="s">
        <v>904</v>
      </c>
      <c r="M159" s="8" t="s">
        <v>930</v>
      </c>
      <c r="N159">
        <v>598.28</v>
      </c>
      <c r="O159">
        <v>154316.12</v>
      </c>
      <c r="P159">
        <v>1725556.406</v>
      </c>
      <c r="Q159">
        <v>41.2044</v>
      </c>
      <c r="R159">
        <v>-73.968900000000005</v>
      </c>
      <c r="S159">
        <v>3717</v>
      </c>
      <c r="T159" s="21">
        <v>621</v>
      </c>
      <c r="U159" s="20">
        <v>229.3</v>
      </c>
      <c r="V159" s="21">
        <v>567.4</v>
      </c>
      <c r="W159" s="21">
        <v>567.4</v>
      </c>
      <c r="X159" s="20">
        <v>547.5</v>
      </c>
      <c r="Y159" s="20">
        <v>567.9</v>
      </c>
    </row>
    <row r="160" spans="1:25" x14ac:dyDescent="0.25">
      <c r="A160" s="38" t="s">
        <v>770</v>
      </c>
      <c r="B160" t="s">
        <v>603</v>
      </c>
      <c r="C160" s="38" t="s">
        <v>915</v>
      </c>
      <c r="D160" s="38" t="s">
        <v>934</v>
      </c>
      <c r="E160" s="38">
        <v>23526</v>
      </c>
      <c r="F160">
        <v>2625</v>
      </c>
      <c r="G160">
        <v>1</v>
      </c>
      <c r="H160" s="7" t="s">
        <v>97</v>
      </c>
      <c r="I160" s="7" t="s">
        <v>901</v>
      </c>
      <c r="J160" s="7" t="s">
        <v>925</v>
      </c>
      <c r="K160" s="4" t="s">
        <v>64</v>
      </c>
      <c r="L160" s="8" t="s">
        <v>904</v>
      </c>
      <c r="M160" s="8" t="s">
        <v>930</v>
      </c>
      <c r="N160">
        <v>574.80999999999995</v>
      </c>
      <c r="O160">
        <v>147049.82</v>
      </c>
      <c r="P160">
        <v>1548383.54</v>
      </c>
      <c r="Q160">
        <v>41.2044</v>
      </c>
      <c r="R160">
        <v>-73.968900000000005</v>
      </c>
      <c r="S160">
        <v>955.7</v>
      </c>
      <c r="T160" s="21">
        <v>621</v>
      </c>
      <c r="U160" s="20">
        <v>238.4</v>
      </c>
      <c r="V160" s="21">
        <v>577.70000000000005</v>
      </c>
      <c r="W160" s="21">
        <v>577.70000000000005</v>
      </c>
      <c r="X160" s="20">
        <v>556.79999999999995</v>
      </c>
      <c r="Y160" s="20">
        <v>549.5</v>
      </c>
    </row>
    <row r="161" spans="1:25" x14ac:dyDescent="0.25">
      <c r="A161" s="38" t="s">
        <v>723</v>
      </c>
      <c r="B161" t="s">
        <v>669</v>
      </c>
      <c r="C161" s="38" t="s">
        <v>915</v>
      </c>
      <c r="D161" s="38" t="s">
        <v>934</v>
      </c>
      <c r="E161" s="38">
        <v>23586</v>
      </c>
      <c r="F161">
        <v>2480</v>
      </c>
      <c r="G161">
        <v>1</v>
      </c>
      <c r="H161" s="7" t="s">
        <v>97</v>
      </c>
      <c r="I161" s="7" t="s">
        <v>901</v>
      </c>
      <c r="J161" s="7" t="s">
        <v>925</v>
      </c>
      <c r="K161" s="4" t="s">
        <v>64</v>
      </c>
      <c r="L161" s="8" t="s">
        <v>904</v>
      </c>
      <c r="M161" s="8" t="s">
        <v>930</v>
      </c>
      <c r="N161">
        <v>48.84</v>
      </c>
      <c r="O161">
        <v>1320.96</v>
      </c>
      <c r="P161">
        <v>20107.064999999999</v>
      </c>
      <c r="Q161">
        <v>41.573</v>
      </c>
      <c r="R161">
        <v>-73.964600000000004</v>
      </c>
      <c r="S161">
        <v>3260</v>
      </c>
      <c r="T161" s="21">
        <v>72</v>
      </c>
      <c r="U161" s="20">
        <v>2.7</v>
      </c>
      <c r="V161" s="21">
        <v>69</v>
      </c>
      <c r="W161" s="21">
        <v>69</v>
      </c>
      <c r="X161" s="20">
        <v>69.599999999999994</v>
      </c>
      <c r="Y161" s="20">
        <v>69</v>
      </c>
    </row>
    <row r="162" spans="1:25" x14ac:dyDescent="0.25">
      <c r="A162" s="38" t="s">
        <v>724</v>
      </c>
      <c r="B162" t="s">
        <v>669</v>
      </c>
      <c r="C162" s="38" t="s">
        <v>915</v>
      </c>
      <c r="D162" s="38" t="s">
        <v>934</v>
      </c>
      <c r="E162" s="38">
        <v>23589</v>
      </c>
      <c r="F162">
        <v>2480</v>
      </c>
      <c r="G162">
        <v>2</v>
      </c>
      <c r="H162" s="7" t="s">
        <v>97</v>
      </c>
      <c r="I162" s="7" t="s">
        <v>901</v>
      </c>
      <c r="J162" s="7" t="s">
        <v>925</v>
      </c>
      <c r="K162" s="4" t="s">
        <v>64</v>
      </c>
      <c r="L162" s="8" t="s">
        <v>904</v>
      </c>
      <c r="M162" s="8" t="s">
        <v>930</v>
      </c>
      <c r="N162">
        <v>44.92</v>
      </c>
      <c r="O162">
        <v>1316.2</v>
      </c>
      <c r="P162">
        <v>17982.235000000001</v>
      </c>
      <c r="Q162">
        <v>41.573</v>
      </c>
      <c r="R162">
        <v>-73.964600000000004</v>
      </c>
      <c r="S162">
        <v>2419</v>
      </c>
      <c r="T162" s="21">
        <v>73.5</v>
      </c>
      <c r="U162" s="20">
        <v>2.7</v>
      </c>
      <c r="V162" s="21">
        <v>64.7</v>
      </c>
      <c r="W162" s="21">
        <v>64.7</v>
      </c>
      <c r="X162" s="20">
        <v>65.099999999999994</v>
      </c>
      <c r="Y162" s="20">
        <v>67</v>
      </c>
    </row>
    <row r="163" spans="1:25" x14ac:dyDescent="0.25">
      <c r="A163" s="38" t="s">
        <v>725</v>
      </c>
      <c r="B163" t="s">
        <v>669</v>
      </c>
      <c r="C163" s="38" t="s">
        <v>915</v>
      </c>
      <c r="D163" s="38" t="s">
        <v>934</v>
      </c>
      <c r="E163" s="38">
        <v>23590</v>
      </c>
      <c r="F163">
        <v>2480</v>
      </c>
      <c r="G163">
        <v>3</v>
      </c>
      <c r="H163" s="7" t="s">
        <v>97</v>
      </c>
      <c r="I163" s="7" t="s">
        <v>901</v>
      </c>
      <c r="J163" s="7" t="s">
        <v>925</v>
      </c>
      <c r="K163" s="4" t="s">
        <v>64</v>
      </c>
      <c r="L163" s="8" t="s">
        <v>904</v>
      </c>
      <c r="M163" s="8" t="s">
        <v>930</v>
      </c>
      <c r="N163">
        <v>48.36</v>
      </c>
      <c r="O163">
        <v>2958.42</v>
      </c>
      <c r="P163">
        <v>32221.203000000001</v>
      </c>
      <c r="Q163">
        <v>41.573</v>
      </c>
      <c r="R163">
        <v>-73.964600000000004</v>
      </c>
      <c r="S163">
        <v>2075</v>
      </c>
      <c r="T163" s="21">
        <v>147.1</v>
      </c>
      <c r="U163" s="20">
        <v>14.2</v>
      </c>
      <c r="V163" s="21">
        <v>139.19999999999999</v>
      </c>
      <c r="W163" s="21">
        <v>139.19999999999999</v>
      </c>
      <c r="X163" s="20">
        <v>136.69999999999999</v>
      </c>
      <c r="Y163" s="20">
        <v>140.6</v>
      </c>
    </row>
    <row r="164" spans="1:25" x14ac:dyDescent="0.25">
      <c r="A164" s="38" t="s">
        <v>726</v>
      </c>
      <c r="B164" t="s">
        <v>669</v>
      </c>
      <c r="C164" s="38" t="s">
        <v>915</v>
      </c>
      <c r="D164" s="38" t="s">
        <v>934</v>
      </c>
      <c r="E164" s="38">
        <v>23591</v>
      </c>
      <c r="F164">
        <v>2480</v>
      </c>
      <c r="G164">
        <v>4</v>
      </c>
      <c r="H164" s="7" t="s">
        <v>97</v>
      </c>
      <c r="I164" s="7" t="s">
        <v>901</v>
      </c>
      <c r="J164" s="7" t="s">
        <v>925</v>
      </c>
      <c r="K164" s="4" t="s">
        <v>64</v>
      </c>
      <c r="L164" s="8" t="s">
        <v>904</v>
      </c>
      <c r="M164" s="8" t="s">
        <v>930</v>
      </c>
      <c r="N164">
        <v>49.23</v>
      </c>
      <c r="O164">
        <v>3956.8</v>
      </c>
      <c r="P164">
        <v>38219.042000000001</v>
      </c>
      <c r="Q164">
        <v>41.573</v>
      </c>
      <c r="R164">
        <v>-73.964600000000004</v>
      </c>
      <c r="S164">
        <v>2100</v>
      </c>
      <c r="T164" s="21">
        <v>239.4</v>
      </c>
      <c r="U164" s="20">
        <v>10.9</v>
      </c>
      <c r="V164" s="21">
        <v>238.2</v>
      </c>
      <c r="W164" s="21">
        <v>238.2</v>
      </c>
      <c r="X164" s="20">
        <v>224</v>
      </c>
      <c r="Y164" s="20">
        <v>228.7</v>
      </c>
    </row>
    <row r="165" spans="1:25" x14ac:dyDescent="0.25">
      <c r="A165" s="38" t="s">
        <v>803</v>
      </c>
      <c r="B165" s="14" t="s">
        <v>593</v>
      </c>
      <c r="C165" s="38" t="s">
        <v>913</v>
      </c>
      <c r="D165" s="38" t="s">
        <v>913</v>
      </c>
      <c r="E165" s="38">
        <v>23516</v>
      </c>
      <c r="F165" s="14">
        <v>8906</v>
      </c>
      <c r="G165" s="14" t="s">
        <v>594</v>
      </c>
      <c r="H165" s="6" t="s">
        <v>80</v>
      </c>
      <c r="I165" s="32" t="s">
        <v>901</v>
      </c>
      <c r="J165" s="7" t="s">
        <v>925</v>
      </c>
      <c r="K165" s="4" t="s">
        <v>64</v>
      </c>
      <c r="L165" s="31" t="s">
        <v>905</v>
      </c>
      <c r="M165" s="4" t="s">
        <v>905</v>
      </c>
      <c r="N165">
        <v>4251.43</v>
      </c>
      <c r="O165">
        <v>436522.97</v>
      </c>
      <c r="P165">
        <v>2559387.0210000002</v>
      </c>
      <c r="Q165">
        <v>40.786900000000003</v>
      </c>
      <c r="R165">
        <v>-73.912199999999999</v>
      </c>
      <c r="S165">
        <v>1930</v>
      </c>
      <c r="T165" s="26">
        <v>376</v>
      </c>
      <c r="U165" s="27">
        <v>307.3</v>
      </c>
      <c r="V165" s="26">
        <v>369.9</v>
      </c>
      <c r="W165" s="26">
        <v>369.9</v>
      </c>
      <c r="X165" s="27">
        <v>370.2</v>
      </c>
      <c r="Y165" s="27">
        <v>373.2</v>
      </c>
    </row>
    <row r="166" spans="1:25" x14ac:dyDescent="0.25">
      <c r="A166" s="38" t="s">
        <v>803</v>
      </c>
      <c r="B166" s="14" t="s">
        <v>593</v>
      </c>
      <c r="C166" s="38" t="s">
        <v>913</v>
      </c>
      <c r="D166" s="38" t="s">
        <v>913</v>
      </c>
      <c r="E166" s="38">
        <v>23516</v>
      </c>
      <c r="F166" s="14">
        <v>8906</v>
      </c>
      <c r="G166" s="14" t="s">
        <v>600</v>
      </c>
      <c r="H166" s="6" t="s">
        <v>80</v>
      </c>
      <c r="I166" s="32" t="s">
        <v>901</v>
      </c>
      <c r="J166" s="7" t="s">
        <v>925</v>
      </c>
      <c r="K166" s="4" t="s">
        <v>64</v>
      </c>
      <c r="L166" s="31" t="s">
        <v>905</v>
      </c>
      <c r="M166" s="4" t="s">
        <v>905</v>
      </c>
      <c r="N166">
        <v>4252.37</v>
      </c>
      <c r="O166">
        <v>436527.55</v>
      </c>
      <c r="P166">
        <v>2437511.0099999998</v>
      </c>
      <c r="Q166">
        <v>40.786900000000003</v>
      </c>
      <c r="R166">
        <v>-73.912199999999999</v>
      </c>
      <c r="S166">
        <v>1982</v>
      </c>
      <c r="T166" s="26">
        <v>376</v>
      </c>
      <c r="U166" s="27">
        <v>307.3</v>
      </c>
      <c r="V166" s="26">
        <v>369.9</v>
      </c>
      <c r="W166" s="26">
        <v>369.9</v>
      </c>
      <c r="X166" s="27">
        <v>370.2</v>
      </c>
      <c r="Y166" s="27">
        <v>373.2</v>
      </c>
    </row>
    <row r="167" spans="1:25" x14ac:dyDescent="0.25">
      <c r="A167" s="38" t="s">
        <v>804</v>
      </c>
      <c r="B167" s="14" t="s">
        <v>593</v>
      </c>
      <c r="C167" s="38" t="s">
        <v>913</v>
      </c>
      <c r="D167" s="38" t="s">
        <v>913</v>
      </c>
      <c r="E167" s="38">
        <v>23518</v>
      </c>
      <c r="F167" s="14">
        <v>8906</v>
      </c>
      <c r="G167" s="14" t="s">
        <v>660</v>
      </c>
      <c r="H167" s="7" t="s">
        <v>97</v>
      </c>
      <c r="I167" s="32" t="s">
        <v>901</v>
      </c>
      <c r="J167" s="7" t="s">
        <v>925</v>
      </c>
      <c r="K167" s="4" t="s">
        <v>64</v>
      </c>
      <c r="L167" s="31" t="s">
        <v>905</v>
      </c>
      <c r="M167" s="4" t="s">
        <v>905</v>
      </c>
      <c r="N167">
        <v>2524.41</v>
      </c>
      <c r="O167">
        <v>280497.84000000003</v>
      </c>
      <c r="P167">
        <v>1585521.723</v>
      </c>
      <c r="Q167">
        <v>40.786900000000003</v>
      </c>
      <c r="R167">
        <v>-73.912199999999999</v>
      </c>
      <c r="S167">
        <v>7000</v>
      </c>
      <c r="T167" s="26">
        <v>387</v>
      </c>
      <c r="U167" s="27">
        <v>757.8</v>
      </c>
      <c r="V167" s="26">
        <v>376.3</v>
      </c>
      <c r="W167" s="26">
        <v>376.3</v>
      </c>
      <c r="X167" s="27">
        <v>376.9</v>
      </c>
      <c r="Y167" s="27">
        <v>384.2</v>
      </c>
    </row>
    <row r="168" spans="1:25" x14ac:dyDescent="0.25">
      <c r="A168" s="38" t="s">
        <v>804</v>
      </c>
      <c r="B168" s="14" t="s">
        <v>593</v>
      </c>
      <c r="C168" s="38" t="s">
        <v>913</v>
      </c>
      <c r="D168" s="38" t="s">
        <v>913</v>
      </c>
      <c r="E168" s="38">
        <v>23518</v>
      </c>
      <c r="F168" s="14">
        <v>8906</v>
      </c>
      <c r="G168" s="14" t="s">
        <v>664</v>
      </c>
      <c r="H168" s="7" t="s">
        <v>97</v>
      </c>
      <c r="I168" s="32" t="s">
        <v>901</v>
      </c>
      <c r="J168" s="7" t="s">
        <v>925</v>
      </c>
      <c r="K168" s="4" t="s">
        <v>64</v>
      </c>
      <c r="L168" s="31" t="s">
        <v>905</v>
      </c>
      <c r="M168" s="4" t="s">
        <v>905</v>
      </c>
      <c r="N168">
        <v>2524.36</v>
      </c>
      <c r="O168">
        <v>280497.78999999998</v>
      </c>
      <c r="P168">
        <v>1553918.9080000001</v>
      </c>
      <c r="Q168">
        <v>40.786900000000003</v>
      </c>
      <c r="R168">
        <v>-73.912199999999999</v>
      </c>
      <c r="S168">
        <v>1654</v>
      </c>
      <c r="T168" s="26">
        <v>387</v>
      </c>
      <c r="U168" s="27">
        <v>757.8</v>
      </c>
      <c r="V168" s="26">
        <v>376.3</v>
      </c>
      <c r="W168" s="26">
        <v>376.3</v>
      </c>
      <c r="X168" s="27">
        <v>376.9</v>
      </c>
      <c r="Y168" s="27">
        <v>384.2</v>
      </c>
    </row>
    <row r="169" spans="1:25" x14ac:dyDescent="0.25">
      <c r="A169" s="38" t="s">
        <v>733</v>
      </c>
      <c r="B169" t="s">
        <v>227</v>
      </c>
      <c r="C169" s="38" t="s">
        <v>913</v>
      </c>
      <c r="D169" s="38" t="s">
        <v>913</v>
      </c>
      <c r="E169" s="38">
        <v>23533</v>
      </c>
      <c r="F169">
        <v>2500</v>
      </c>
      <c r="G169">
        <v>10</v>
      </c>
      <c r="H169" s="7" t="s">
        <v>97</v>
      </c>
      <c r="I169" s="7" t="s">
        <v>901</v>
      </c>
      <c r="J169" s="7" t="s">
        <v>925</v>
      </c>
      <c r="K169" s="4" t="s">
        <v>64</v>
      </c>
      <c r="L169" s="4" t="s">
        <v>905</v>
      </c>
      <c r="M169" s="4" t="s">
        <v>905</v>
      </c>
      <c r="N169">
        <v>2172.4</v>
      </c>
      <c r="O169">
        <v>265418.62</v>
      </c>
      <c r="P169">
        <v>2886167.8620000002</v>
      </c>
      <c r="Q169">
        <v>40.758499999999998</v>
      </c>
      <c r="R169">
        <v>-73.945099999999996</v>
      </c>
      <c r="S169">
        <v>2000</v>
      </c>
      <c r="T169" s="21">
        <v>400</v>
      </c>
      <c r="U169" s="20">
        <v>598.70000000000005</v>
      </c>
      <c r="V169" s="21">
        <v>365.1</v>
      </c>
      <c r="W169" s="21">
        <v>365.1</v>
      </c>
      <c r="X169" s="20">
        <v>368</v>
      </c>
      <c r="Y169" s="20">
        <v>370.2</v>
      </c>
    </row>
    <row r="170" spans="1:25" x14ac:dyDescent="0.25">
      <c r="A170" s="38" t="s">
        <v>734</v>
      </c>
      <c r="B170" t="s">
        <v>227</v>
      </c>
      <c r="C170" s="38" t="s">
        <v>913</v>
      </c>
      <c r="D170" s="38" t="s">
        <v>913</v>
      </c>
      <c r="E170" s="38">
        <v>23534</v>
      </c>
      <c r="F170">
        <v>2500</v>
      </c>
      <c r="G170">
        <v>30</v>
      </c>
      <c r="H170" s="7" t="s">
        <v>97</v>
      </c>
      <c r="I170" s="7" t="s">
        <v>901</v>
      </c>
      <c r="J170" s="7" t="s">
        <v>925</v>
      </c>
      <c r="K170" s="4" t="s">
        <v>64</v>
      </c>
      <c r="L170" s="4" t="s">
        <v>905</v>
      </c>
      <c r="M170" s="4" t="s">
        <v>905</v>
      </c>
      <c r="N170">
        <v>642.28</v>
      </c>
      <c r="O170">
        <v>136082.20000000001</v>
      </c>
      <c r="P170">
        <v>1591384.1740000001</v>
      </c>
      <c r="Q170">
        <v>40.758499999999998</v>
      </c>
      <c r="R170">
        <v>-73.945099999999996</v>
      </c>
      <c r="S170">
        <v>3900</v>
      </c>
      <c r="T170" s="21">
        <v>400</v>
      </c>
      <c r="U170" s="20">
        <v>579</v>
      </c>
      <c r="V170" s="21">
        <v>391.6</v>
      </c>
      <c r="W170" s="21">
        <v>391.6</v>
      </c>
      <c r="X170" s="20">
        <v>374</v>
      </c>
      <c r="Y170" s="20">
        <v>375.7</v>
      </c>
    </row>
    <row r="171" spans="1:25" x14ac:dyDescent="0.25">
      <c r="A171" s="38" t="s">
        <v>735</v>
      </c>
      <c r="B171" t="s">
        <v>227</v>
      </c>
      <c r="C171" s="38" t="s">
        <v>913</v>
      </c>
      <c r="D171" s="38" t="s">
        <v>913</v>
      </c>
      <c r="E171" s="38">
        <v>23535</v>
      </c>
      <c r="F171">
        <v>2500</v>
      </c>
      <c r="G171">
        <v>20</v>
      </c>
      <c r="H171" s="7" t="s">
        <v>97</v>
      </c>
      <c r="I171" s="7" t="s">
        <v>901</v>
      </c>
      <c r="J171" s="7" t="s">
        <v>925</v>
      </c>
      <c r="K171" s="12" t="s">
        <v>94</v>
      </c>
      <c r="L171" s="4" t="s">
        <v>905</v>
      </c>
      <c r="M171" s="4" t="s">
        <v>905</v>
      </c>
      <c r="N171">
        <v>3372.44</v>
      </c>
      <c r="O171">
        <v>433288.42</v>
      </c>
      <c r="P171">
        <v>4643308.8590000002</v>
      </c>
      <c r="Q171">
        <v>40.758499999999998</v>
      </c>
      <c r="R171">
        <v>-73.945099999999996</v>
      </c>
      <c r="S171">
        <v>6987</v>
      </c>
      <c r="T171" s="21">
        <v>1027</v>
      </c>
      <c r="U171" s="20">
        <v>797.2</v>
      </c>
      <c r="V171" s="21">
        <v>986.8</v>
      </c>
      <c r="W171" s="21">
        <v>986.8</v>
      </c>
      <c r="X171" s="20">
        <v>975</v>
      </c>
      <c r="Y171" s="20">
        <v>976.2</v>
      </c>
    </row>
    <row r="172" spans="1:25" x14ac:dyDescent="0.25">
      <c r="A172" s="38" t="s">
        <v>878</v>
      </c>
      <c r="B172" t="s">
        <v>612</v>
      </c>
      <c r="C172" s="38" t="s">
        <v>913</v>
      </c>
      <c r="D172" s="38" t="s">
        <v>913</v>
      </c>
      <c r="E172" s="38">
        <v>23512</v>
      </c>
      <c r="F172">
        <v>2490</v>
      </c>
      <c r="G172">
        <v>20</v>
      </c>
      <c r="H172" s="6" t="s">
        <v>80</v>
      </c>
      <c r="I172" s="7" t="s">
        <v>901</v>
      </c>
      <c r="J172" s="7" t="s">
        <v>925</v>
      </c>
      <c r="K172" s="4" t="s">
        <v>64</v>
      </c>
      <c r="L172" s="8" t="s">
        <v>904</v>
      </c>
      <c r="M172" s="8" t="s">
        <v>930</v>
      </c>
      <c r="N172">
        <v>6501.17</v>
      </c>
      <c r="O172">
        <v>756429.21</v>
      </c>
      <c r="P172">
        <v>8155041.5420000004</v>
      </c>
      <c r="Q172">
        <v>40.591500000000003</v>
      </c>
      <c r="R172">
        <v>-74.202699999999993</v>
      </c>
      <c r="S172">
        <v>3984</v>
      </c>
      <c r="T172" s="21">
        <v>376.2</v>
      </c>
      <c r="U172" s="20">
        <v>454.4</v>
      </c>
      <c r="V172" s="21">
        <v>357.7</v>
      </c>
      <c r="W172" s="21">
        <v>357.7</v>
      </c>
      <c r="X172" s="20">
        <v>335.4</v>
      </c>
      <c r="Y172" s="20">
        <v>341.8</v>
      </c>
    </row>
    <row r="173" spans="1:25" x14ac:dyDescent="0.25">
      <c r="A173" s="38" t="s">
        <v>880</v>
      </c>
      <c r="B173" t="s">
        <v>290</v>
      </c>
      <c r="C173" s="38" t="s">
        <v>913</v>
      </c>
      <c r="D173" s="38" t="s">
        <v>913</v>
      </c>
      <c r="E173" s="38">
        <v>23524</v>
      </c>
      <c r="F173">
        <v>2493</v>
      </c>
      <c r="G173">
        <v>70</v>
      </c>
      <c r="H173" s="6" t="s">
        <v>80</v>
      </c>
      <c r="I173" s="7" t="s">
        <v>901</v>
      </c>
      <c r="J173" s="7" t="s">
        <v>925</v>
      </c>
      <c r="K173" s="4" t="s">
        <v>64</v>
      </c>
      <c r="L173" s="8" t="s">
        <v>904</v>
      </c>
      <c r="M173" s="8" t="s">
        <v>930</v>
      </c>
      <c r="N173">
        <v>4163</v>
      </c>
      <c r="O173">
        <v>0</v>
      </c>
      <c r="P173">
        <v>3908059.875</v>
      </c>
      <c r="Q173">
        <v>40.728099999999998</v>
      </c>
      <c r="R173">
        <v>-73.974199999999996</v>
      </c>
      <c r="S173">
        <v>2300</v>
      </c>
      <c r="T173" s="21">
        <v>200</v>
      </c>
      <c r="U173" s="20">
        <v>209.6</v>
      </c>
      <c r="V173" s="21">
        <v>186.7</v>
      </c>
      <c r="W173" s="21">
        <v>186.7</v>
      </c>
      <c r="X173" s="20">
        <v>182.5</v>
      </c>
      <c r="Y173" s="20">
        <v>188.4</v>
      </c>
    </row>
    <row r="174" spans="1:25" x14ac:dyDescent="0.25">
      <c r="A174" s="38" t="s">
        <v>881</v>
      </c>
      <c r="B174" t="s">
        <v>290</v>
      </c>
      <c r="C174" s="38" t="s">
        <v>913</v>
      </c>
      <c r="D174" s="38" t="s">
        <v>913</v>
      </c>
      <c r="E174" s="38">
        <v>23660</v>
      </c>
      <c r="F174">
        <v>2493</v>
      </c>
      <c r="G174">
        <v>60</v>
      </c>
      <c r="H174" s="6" t="s">
        <v>80</v>
      </c>
      <c r="I174" s="7" t="s">
        <v>901</v>
      </c>
      <c r="J174" s="7" t="s">
        <v>925</v>
      </c>
      <c r="K174" s="4" t="s">
        <v>64</v>
      </c>
      <c r="L174" s="8" t="s">
        <v>904</v>
      </c>
      <c r="M174" s="8" t="s">
        <v>930</v>
      </c>
      <c r="N174">
        <v>6258.75</v>
      </c>
      <c r="O174">
        <v>0</v>
      </c>
      <c r="P174">
        <v>6652228</v>
      </c>
      <c r="Q174">
        <v>40.728099999999998</v>
      </c>
      <c r="R174">
        <v>-73.974199999999996</v>
      </c>
      <c r="S174">
        <v>7600</v>
      </c>
      <c r="T174" s="21">
        <v>156.19999999999999</v>
      </c>
      <c r="U174" s="20">
        <v>511.6</v>
      </c>
      <c r="V174" s="21">
        <v>144.30000000000001</v>
      </c>
      <c r="W174" s="21">
        <v>144.30000000000001</v>
      </c>
      <c r="X174" s="20">
        <v>145.30000000000001</v>
      </c>
      <c r="Y174" s="20">
        <v>147.1</v>
      </c>
    </row>
    <row r="175" spans="1:25" x14ac:dyDescent="0.25">
      <c r="A175" s="38" t="s">
        <v>805</v>
      </c>
      <c r="B175" t="s">
        <v>593</v>
      </c>
      <c r="C175" s="38" t="s">
        <v>913</v>
      </c>
      <c r="D175" s="38" t="s">
        <v>913</v>
      </c>
      <c r="E175" s="38">
        <v>24149</v>
      </c>
      <c r="F175">
        <v>8906</v>
      </c>
      <c r="G175">
        <v>20</v>
      </c>
      <c r="H175" s="6" t="s">
        <v>80</v>
      </c>
      <c r="I175" s="7" t="s">
        <v>901</v>
      </c>
      <c r="J175" s="7" t="s">
        <v>925</v>
      </c>
      <c r="K175" s="4" t="s">
        <v>64</v>
      </c>
      <c r="L175" s="8" t="s">
        <v>904</v>
      </c>
      <c r="M175" s="8" t="s">
        <v>930</v>
      </c>
      <c r="N175">
        <v>128.16999999999999</v>
      </c>
      <c r="O175">
        <v>7370.61</v>
      </c>
      <c r="P175">
        <v>97407.986999999994</v>
      </c>
      <c r="Q175">
        <v>40.786900000000003</v>
      </c>
      <c r="R175">
        <v>-73.912199999999999</v>
      </c>
      <c r="S175">
        <v>3984</v>
      </c>
      <c r="T175" s="21">
        <v>180</v>
      </c>
      <c r="U175" s="20">
        <v>12.6</v>
      </c>
      <c r="V175" s="21">
        <v>177</v>
      </c>
      <c r="W175" s="21">
        <v>177</v>
      </c>
      <c r="X175" s="20">
        <v>172.4</v>
      </c>
      <c r="Y175" s="20">
        <v>170.5</v>
      </c>
    </row>
    <row r="176" spans="1:25" x14ac:dyDescent="0.25">
      <c r="A176" s="38" t="s">
        <v>879</v>
      </c>
      <c r="B176" t="s">
        <v>612</v>
      </c>
      <c r="C176" s="38" t="s">
        <v>913</v>
      </c>
      <c r="D176" s="38" t="s">
        <v>913</v>
      </c>
      <c r="E176" s="38">
        <v>23513</v>
      </c>
      <c r="F176">
        <v>2490</v>
      </c>
      <c r="G176">
        <v>30</v>
      </c>
      <c r="H176" s="7" t="s">
        <v>97</v>
      </c>
      <c r="I176" s="7" t="s">
        <v>901</v>
      </c>
      <c r="J176" s="7" t="s">
        <v>925</v>
      </c>
      <c r="K176" s="4" t="s">
        <v>64</v>
      </c>
      <c r="L176" s="8" t="s">
        <v>904</v>
      </c>
      <c r="M176" s="8" t="s">
        <v>930</v>
      </c>
      <c r="N176">
        <v>1274.04</v>
      </c>
      <c r="O176">
        <v>201520.82</v>
      </c>
      <c r="P176">
        <v>2215484.0950000002</v>
      </c>
      <c r="Q176">
        <v>40.591500000000003</v>
      </c>
      <c r="R176">
        <v>-74.202699999999993</v>
      </c>
      <c r="S176">
        <v>3800</v>
      </c>
      <c r="T176" s="21">
        <v>535.5</v>
      </c>
      <c r="U176" s="20">
        <v>534.29999999999995</v>
      </c>
      <c r="V176" s="21">
        <v>518</v>
      </c>
      <c r="W176" s="21">
        <v>518</v>
      </c>
      <c r="X176" s="20">
        <v>519.4</v>
      </c>
      <c r="Y176" s="20">
        <v>522.9</v>
      </c>
    </row>
    <row r="177" spans="1:25" x14ac:dyDescent="0.25">
      <c r="A177" s="38" t="s">
        <v>760</v>
      </c>
      <c r="B177" t="s">
        <v>495</v>
      </c>
      <c r="C177" s="38" t="s">
        <v>914</v>
      </c>
      <c r="D177" s="38" t="s">
        <v>914</v>
      </c>
      <c r="E177" s="38">
        <v>23555</v>
      </c>
      <c r="F177">
        <v>2517</v>
      </c>
      <c r="G177">
        <v>3</v>
      </c>
      <c r="H177" s="7" t="s">
        <v>97</v>
      </c>
      <c r="I177" s="7" t="s">
        <v>901</v>
      </c>
      <c r="J177" s="7" t="s">
        <v>925</v>
      </c>
      <c r="K177" s="4" t="s">
        <v>64</v>
      </c>
      <c r="L177" s="4" t="s">
        <v>905</v>
      </c>
      <c r="M177" s="4" t="s">
        <v>905</v>
      </c>
      <c r="N177">
        <v>1262.5</v>
      </c>
      <c r="O177">
        <v>120976</v>
      </c>
      <c r="P177">
        <v>1235383.75</v>
      </c>
      <c r="Q177">
        <v>40.950299999999999</v>
      </c>
      <c r="R177">
        <v>-73.078599999999994</v>
      </c>
      <c r="S177">
        <v>4094</v>
      </c>
      <c r="T177" s="21">
        <v>188</v>
      </c>
      <c r="U177" s="20">
        <v>172.7</v>
      </c>
      <c r="V177" s="21">
        <v>194.5</v>
      </c>
      <c r="W177" s="21">
        <v>194.5</v>
      </c>
      <c r="X177" s="20">
        <v>189</v>
      </c>
      <c r="Y177" s="20">
        <v>195</v>
      </c>
    </row>
    <row r="178" spans="1:25" x14ac:dyDescent="0.25">
      <c r="A178" s="38" t="s">
        <v>761</v>
      </c>
      <c r="B178" t="s">
        <v>495</v>
      </c>
      <c r="C178" s="38" t="s">
        <v>914</v>
      </c>
      <c r="D178" s="38" t="s">
        <v>914</v>
      </c>
      <c r="E178" s="38">
        <v>23616</v>
      </c>
      <c r="F178">
        <v>2517</v>
      </c>
      <c r="G178">
        <v>4</v>
      </c>
      <c r="H178" s="7" t="s">
        <v>97</v>
      </c>
      <c r="I178" s="7" t="s">
        <v>901</v>
      </c>
      <c r="J178" s="7" t="s">
        <v>925</v>
      </c>
      <c r="K178" s="4" t="s">
        <v>64</v>
      </c>
      <c r="L178" s="4" t="s">
        <v>905</v>
      </c>
      <c r="M178" s="4" t="s">
        <v>905</v>
      </c>
      <c r="N178">
        <v>2282.25</v>
      </c>
      <c r="O178">
        <v>180124.5</v>
      </c>
      <c r="P178">
        <v>2068296.875</v>
      </c>
      <c r="Q178">
        <v>40.950299999999999</v>
      </c>
      <c r="R178">
        <v>-73.078599999999994</v>
      </c>
      <c r="S178">
        <v>2300</v>
      </c>
      <c r="T178" s="21">
        <v>188</v>
      </c>
      <c r="U178" s="20">
        <v>155.19999999999999</v>
      </c>
      <c r="V178" s="21">
        <v>198.7</v>
      </c>
      <c r="W178" s="21">
        <v>198.7</v>
      </c>
      <c r="X178" s="20">
        <v>189.5</v>
      </c>
      <c r="Y178" s="20">
        <v>191.7</v>
      </c>
    </row>
    <row r="179" spans="1:25" x14ac:dyDescent="0.25">
      <c r="A179" s="38" t="s">
        <v>745</v>
      </c>
      <c r="B179" t="s">
        <v>465</v>
      </c>
      <c r="C179" s="38" t="s">
        <v>914</v>
      </c>
      <c r="D179" s="38" t="s">
        <v>914</v>
      </c>
      <c r="E179" s="38">
        <v>23545</v>
      </c>
      <c r="F179">
        <v>2511</v>
      </c>
      <c r="G179">
        <v>10</v>
      </c>
      <c r="H179" s="7" t="s">
        <v>97</v>
      </c>
      <c r="I179" s="7" t="s">
        <v>901</v>
      </c>
      <c r="J179" s="7" t="s">
        <v>925</v>
      </c>
      <c r="K179" s="4" t="s">
        <v>64</v>
      </c>
      <c r="L179" s="8" t="s">
        <v>904</v>
      </c>
      <c r="M179" s="8" t="s">
        <v>930</v>
      </c>
      <c r="N179">
        <v>7281.25</v>
      </c>
      <c r="O179">
        <v>916430.5</v>
      </c>
      <c r="P179">
        <v>9697815.8249999993</v>
      </c>
      <c r="Q179">
        <v>40.616900000000001</v>
      </c>
      <c r="R179">
        <v>-73.648600000000002</v>
      </c>
      <c r="S179">
        <v>4204</v>
      </c>
      <c r="T179" s="21">
        <v>188</v>
      </c>
      <c r="U179" s="20">
        <v>566.9</v>
      </c>
      <c r="V179" s="21">
        <v>200.2</v>
      </c>
      <c r="W179" s="21">
        <v>200.2</v>
      </c>
      <c r="X179" s="20">
        <v>197.2</v>
      </c>
      <c r="Y179" s="20">
        <v>197.2</v>
      </c>
    </row>
    <row r="180" spans="1:25" x14ac:dyDescent="0.25">
      <c r="A180" s="38" t="s">
        <v>746</v>
      </c>
      <c r="B180" t="s">
        <v>465</v>
      </c>
      <c r="C180" s="38" t="s">
        <v>914</v>
      </c>
      <c r="D180" s="38" t="s">
        <v>914</v>
      </c>
      <c r="E180" s="38">
        <v>23546</v>
      </c>
      <c r="F180">
        <v>2511</v>
      </c>
      <c r="G180">
        <v>20</v>
      </c>
      <c r="H180" s="7" t="s">
        <v>97</v>
      </c>
      <c r="I180" s="7" t="s">
        <v>901</v>
      </c>
      <c r="J180" s="7" t="s">
        <v>925</v>
      </c>
      <c r="K180" s="4" t="s">
        <v>64</v>
      </c>
      <c r="L180" s="8" t="s">
        <v>904</v>
      </c>
      <c r="M180" s="8" t="s">
        <v>930</v>
      </c>
      <c r="N180">
        <v>4198.5</v>
      </c>
      <c r="O180">
        <v>508862.75</v>
      </c>
      <c r="P180">
        <v>5235747.875</v>
      </c>
      <c r="Q180">
        <v>40.616900000000001</v>
      </c>
      <c r="R180">
        <v>-73.648600000000002</v>
      </c>
      <c r="S180">
        <v>9379</v>
      </c>
      <c r="T180" s="21">
        <v>188</v>
      </c>
      <c r="U180" s="20">
        <v>721.4</v>
      </c>
      <c r="V180" s="21">
        <v>197.5</v>
      </c>
      <c r="W180" s="21">
        <v>197.5</v>
      </c>
      <c r="X180" s="20">
        <v>187.7</v>
      </c>
      <c r="Y180" s="20">
        <v>193</v>
      </c>
    </row>
    <row r="181" spans="1:25" x14ac:dyDescent="0.25">
      <c r="A181" s="38" t="s">
        <v>756</v>
      </c>
      <c r="B181" t="s">
        <v>677</v>
      </c>
      <c r="C181" s="38" t="s">
        <v>914</v>
      </c>
      <c r="D181" s="38" t="s">
        <v>914</v>
      </c>
      <c r="E181" s="38">
        <v>23551</v>
      </c>
      <c r="F181">
        <v>2516</v>
      </c>
      <c r="G181">
        <v>1</v>
      </c>
      <c r="H181" s="7" t="s">
        <v>97</v>
      </c>
      <c r="I181" s="7" t="s">
        <v>901</v>
      </c>
      <c r="J181" s="7" t="s">
        <v>925</v>
      </c>
      <c r="K181" s="4" t="s">
        <v>64</v>
      </c>
      <c r="L181" s="8" t="s">
        <v>904</v>
      </c>
      <c r="M181" s="8" t="s">
        <v>930</v>
      </c>
      <c r="N181">
        <v>1836.25</v>
      </c>
      <c r="O181">
        <v>364416.75</v>
      </c>
      <c r="P181">
        <v>3716312.05</v>
      </c>
      <c r="Q181">
        <v>40.923099999999998</v>
      </c>
      <c r="R181">
        <v>-73.341700000000003</v>
      </c>
      <c r="S181">
        <v>4074</v>
      </c>
      <c r="T181" s="21">
        <v>387</v>
      </c>
      <c r="U181" s="20">
        <v>340.3</v>
      </c>
      <c r="V181" s="21">
        <v>395</v>
      </c>
      <c r="W181" s="21">
        <v>395</v>
      </c>
      <c r="X181" s="20">
        <v>397.2</v>
      </c>
      <c r="Y181" s="20">
        <v>395</v>
      </c>
    </row>
    <row r="182" spans="1:25" x14ac:dyDescent="0.25">
      <c r="A182" s="38" t="s">
        <v>757</v>
      </c>
      <c r="B182" t="s">
        <v>677</v>
      </c>
      <c r="C182" s="38" t="s">
        <v>914</v>
      </c>
      <c r="D182" s="38" t="s">
        <v>914</v>
      </c>
      <c r="E182" s="38">
        <v>23552</v>
      </c>
      <c r="F182">
        <v>2516</v>
      </c>
      <c r="G182">
        <v>2</v>
      </c>
      <c r="H182" s="7" t="s">
        <v>97</v>
      </c>
      <c r="I182" s="7" t="s">
        <v>901</v>
      </c>
      <c r="J182" s="7" t="s">
        <v>925</v>
      </c>
      <c r="K182" s="4" t="s">
        <v>64</v>
      </c>
      <c r="L182" s="8" t="s">
        <v>904</v>
      </c>
      <c r="M182" s="8" t="s">
        <v>930</v>
      </c>
      <c r="N182">
        <v>2678</v>
      </c>
      <c r="O182">
        <v>565367.75</v>
      </c>
      <c r="P182">
        <v>6041787.5499999998</v>
      </c>
      <c r="Q182">
        <v>40.923099999999998</v>
      </c>
      <c r="R182">
        <v>-73.341700000000003</v>
      </c>
      <c r="S182">
        <v>4074</v>
      </c>
      <c r="T182" s="21">
        <v>387</v>
      </c>
      <c r="U182" s="20">
        <v>665.4</v>
      </c>
      <c r="V182" s="21">
        <v>396</v>
      </c>
      <c r="W182" s="21">
        <v>396</v>
      </c>
      <c r="X182" s="20">
        <v>399.7</v>
      </c>
      <c r="Y182" s="20">
        <v>397.5</v>
      </c>
    </row>
    <row r="183" spans="1:25" x14ac:dyDescent="0.25">
      <c r="A183" s="38" t="s">
        <v>759</v>
      </c>
      <c r="B183" t="s">
        <v>677</v>
      </c>
      <c r="C183" s="38" t="s">
        <v>914</v>
      </c>
      <c r="D183" s="38" t="s">
        <v>914</v>
      </c>
      <c r="E183" s="38">
        <v>23650</v>
      </c>
      <c r="F183">
        <v>2516</v>
      </c>
      <c r="G183">
        <v>4</v>
      </c>
      <c r="H183" s="7" t="s">
        <v>97</v>
      </c>
      <c r="I183" s="7" t="s">
        <v>901</v>
      </c>
      <c r="J183" s="7" t="s">
        <v>925</v>
      </c>
      <c r="K183" s="4" t="s">
        <v>64</v>
      </c>
      <c r="L183" s="8" t="s">
        <v>904</v>
      </c>
      <c r="M183" s="8" t="s">
        <v>930</v>
      </c>
      <c r="N183">
        <v>3220.75</v>
      </c>
      <c r="O183">
        <v>672960</v>
      </c>
      <c r="P183">
        <v>6927217.75</v>
      </c>
      <c r="Q183">
        <v>40.923099999999998</v>
      </c>
      <c r="R183">
        <v>-73.341700000000003</v>
      </c>
      <c r="S183">
        <v>4094</v>
      </c>
      <c r="T183" s="21">
        <v>387</v>
      </c>
      <c r="U183" s="20">
        <v>746.1</v>
      </c>
      <c r="V183" s="21">
        <v>399.2</v>
      </c>
      <c r="W183" s="21">
        <v>399.2</v>
      </c>
      <c r="X183" s="20">
        <v>380</v>
      </c>
      <c r="Y183" s="20">
        <v>373.7</v>
      </c>
    </row>
    <row r="184" spans="1:25" x14ac:dyDescent="0.25">
      <c r="A184" s="38" t="s">
        <v>758</v>
      </c>
      <c r="B184" t="s">
        <v>677</v>
      </c>
      <c r="C184" s="38" t="s">
        <v>914</v>
      </c>
      <c r="D184" s="38" t="s">
        <v>914</v>
      </c>
      <c r="E184" s="38">
        <v>23553</v>
      </c>
      <c r="F184">
        <v>2516</v>
      </c>
      <c r="G184">
        <v>3</v>
      </c>
      <c r="H184" s="7" t="s">
        <v>97</v>
      </c>
      <c r="I184" s="7" t="s">
        <v>901</v>
      </c>
      <c r="J184" s="7" t="s">
        <v>925</v>
      </c>
      <c r="K184" s="12" t="s">
        <v>94</v>
      </c>
      <c r="L184" s="8" t="s">
        <v>904</v>
      </c>
      <c r="M184" s="8" t="s">
        <v>930</v>
      </c>
      <c r="N184">
        <v>2675</v>
      </c>
      <c r="O184">
        <v>579122.5</v>
      </c>
      <c r="P184">
        <v>5867220.9000000004</v>
      </c>
      <c r="Q184">
        <v>40.923099999999998</v>
      </c>
      <c r="R184">
        <v>-73.341700000000003</v>
      </c>
      <c r="S184">
        <v>7031</v>
      </c>
      <c r="T184" s="21">
        <v>387</v>
      </c>
      <c r="U184" s="20">
        <v>932.1</v>
      </c>
      <c r="V184" s="21">
        <v>399.2</v>
      </c>
      <c r="W184" s="21">
        <v>399.2</v>
      </c>
      <c r="X184" s="20">
        <v>397.7</v>
      </c>
      <c r="Y184" s="20">
        <v>395</v>
      </c>
    </row>
  </sheetData>
  <autoFilter ref="A1:Y184" xr:uid="{1C50FF09-AACD-4FEC-8CF5-727713C39279}">
    <sortState xmlns:xlrd2="http://schemas.microsoft.com/office/spreadsheetml/2017/richdata2" ref="A2:Y184">
      <sortCondition ref="J2:J184"/>
      <sortCondition ref="C2:C184"/>
    </sortState>
  </autoFilter>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4019A-5AA1-4D96-BF98-961E91BDC560}">
  <dimension ref="A1:AJ184"/>
  <sheetViews>
    <sheetView zoomScaleNormal="100" workbookViewId="0">
      <pane xSplit="1" ySplit="1" topLeftCell="B2" activePane="bottomRight" state="frozen"/>
      <selection pane="topRight" activeCell="B1" sqref="B1"/>
      <selection pane="bottomLeft" activeCell="A2" sqref="A2"/>
      <selection pane="bottomRight" activeCell="Z28" sqref="Z28:Z31"/>
    </sheetView>
  </sheetViews>
  <sheetFormatPr defaultRowHeight="15.75" x14ac:dyDescent="0.25"/>
  <cols>
    <col min="1" max="1" width="29.140625" style="20" customWidth="1"/>
    <col min="2" max="2" width="9" style="20" bestFit="1" customWidth="1"/>
    <col min="3" max="3" width="32.140625" customWidth="1"/>
    <col min="5" max="6" width="9.140625" customWidth="1"/>
    <col min="7" max="7" width="7.140625" style="20" customWidth="1"/>
    <col min="8" max="8" width="22.42578125" style="20" customWidth="1"/>
    <col min="9" max="9" width="13.85546875" style="20" customWidth="1"/>
    <col min="10" max="10" width="15.42578125" customWidth="1"/>
    <col min="11" max="11" width="18.28515625" customWidth="1"/>
    <col min="12" max="12" width="19.140625" hidden="1" customWidth="1"/>
    <col min="13" max="13" width="8.28515625" hidden="1" customWidth="1"/>
    <col min="14" max="14" width="7" hidden="1" customWidth="1"/>
    <col min="15" max="15" width="0" hidden="1" customWidth="1"/>
    <col min="16" max="17" width="13.85546875" style="20" customWidth="1"/>
    <col min="18" max="21" width="13.85546875" style="20" hidden="1" customWidth="1"/>
    <col min="24" max="36" width="15.7109375" customWidth="1"/>
  </cols>
  <sheetData>
    <row r="1" spans="1:35" ht="48" customHeight="1" x14ac:dyDescent="0.25">
      <c r="A1" s="17" t="s">
        <v>722</v>
      </c>
      <c r="B1" s="17" t="s">
        <v>721</v>
      </c>
      <c r="C1" s="2" t="s">
        <v>0</v>
      </c>
      <c r="D1" s="2" t="s">
        <v>1</v>
      </c>
      <c r="E1" s="2" t="s">
        <v>2</v>
      </c>
      <c r="F1" s="2" t="s">
        <v>958</v>
      </c>
      <c r="G1" s="17" t="s">
        <v>932</v>
      </c>
      <c r="H1" s="17" t="s">
        <v>53</v>
      </c>
      <c r="I1" s="17" t="s">
        <v>929</v>
      </c>
      <c r="J1" s="2" t="s">
        <v>6</v>
      </c>
      <c r="K1" s="2" t="s">
        <v>8</v>
      </c>
      <c r="L1" s="2" t="s">
        <v>14</v>
      </c>
      <c r="M1" s="2" t="s">
        <v>33</v>
      </c>
      <c r="N1" s="2" t="s">
        <v>34</v>
      </c>
      <c r="O1" s="2" t="s">
        <v>35</v>
      </c>
      <c r="P1" s="17" t="s">
        <v>908</v>
      </c>
      <c r="Q1" s="17" t="s">
        <v>909</v>
      </c>
      <c r="R1" s="17" t="s">
        <v>920</v>
      </c>
      <c r="S1" s="17" t="s">
        <v>921</v>
      </c>
      <c r="T1" s="17" t="s">
        <v>922</v>
      </c>
      <c r="U1" s="17" t="s">
        <v>923</v>
      </c>
    </row>
    <row r="2" spans="1:35" x14ac:dyDescent="0.25">
      <c r="A2" s="43" t="s">
        <v>817</v>
      </c>
      <c r="B2" s="43">
        <v>23781</v>
      </c>
      <c r="C2" t="s">
        <v>187</v>
      </c>
      <c r="D2">
        <v>50451</v>
      </c>
      <c r="E2">
        <v>1</v>
      </c>
      <c r="F2" t="s">
        <v>945</v>
      </c>
      <c r="G2" s="39" t="s">
        <v>933</v>
      </c>
      <c r="H2" s="3" t="s">
        <v>63</v>
      </c>
      <c r="I2" s="8" t="s">
        <v>930</v>
      </c>
      <c r="J2">
        <v>698.25</v>
      </c>
      <c r="K2">
        <v>26932.5</v>
      </c>
      <c r="L2">
        <v>260800.5</v>
      </c>
      <c r="M2">
        <v>42.967100000000002</v>
      </c>
      <c r="N2">
        <v>-78.918199999999999</v>
      </c>
      <c r="O2">
        <v>627</v>
      </c>
      <c r="P2" s="21">
        <v>59.9</v>
      </c>
      <c r="Q2" s="20">
        <v>60.5</v>
      </c>
      <c r="R2" s="21">
        <v>49.7</v>
      </c>
      <c r="S2" s="21">
        <v>60.5</v>
      </c>
      <c r="T2" s="20">
        <v>48</v>
      </c>
      <c r="U2" s="20">
        <v>55.7</v>
      </c>
    </row>
    <row r="3" spans="1:35" x14ac:dyDescent="0.25">
      <c r="A3" s="43" t="s">
        <v>200</v>
      </c>
      <c r="B3" s="43">
        <v>23791</v>
      </c>
      <c r="C3" s="14" t="s">
        <v>200</v>
      </c>
      <c r="D3" s="14">
        <v>54041</v>
      </c>
      <c r="E3" s="14">
        <v>11854</v>
      </c>
      <c r="F3" t="s">
        <v>945</v>
      </c>
      <c r="G3" s="39" t="s">
        <v>933</v>
      </c>
      <c r="H3" s="3" t="s">
        <v>63</v>
      </c>
      <c r="I3" s="8" t="s">
        <v>930</v>
      </c>
      <c r="J3">
        <v>1311.51</v>
      </c>
      <c r="K3">
        <v>49182.66</v>
      </c>
      <c r="L3">
        <v>643046.90399999998</v>
      </c>
      <c r="M3">
        <v>43.162199999999999</v>
      </c>
      <c r="N3">
        <v>-78.7453</v>
      </c>
      <c r="O3">
        <v>1325</v>
      </c>
      <c r="P3" s="26">
        <v>221.3</v>
      </c>
      <c r="Q3" s="27">
        <v>444.9</v>
      </c>
      <c r="R3" s="26">
        <v>225.2</v>
      </c>
      <c r="S3" s="26">
        <v>261.7</v>
      </c>
      <c r="T3" s="27">
        <v>210.8</v>
      </c>
      <c r="U3" s="27">
        <v>230.8</v>
      </c>
      <c r="AB3" s="54" t="s">
        <v>940</v>
      </c>
      <c r="AC3" s="54"/>
      <c r="AD3" s="54"/>
      <c r="AE3" s="54"/>
      <c r="AF3" s="54" t="s">
        <v>939</v>
      </c>
      <c r="AG3" s="54"/>
      <c r="AH3" s="54"/>
      <c r="AI3" s="54"/>
    </row>
    <row r="4" spans="1:35" x14ac:dyDescent="0.25">
      <c r="A4" s="43" t="s">
        <v>200</v>
      </c>
      <c r="B4" s="43">
        <v>23792</v>
      </c>
      <c r="C4" s="14" t="s">
        <v>200</v>
      </c>
      <c r="D4" s="14">
        <v>54041</v>
      </c>
      <c r="E4" s="14">
        <v>11855</v>
      </c>
      <c r="F4" t="s">
        <v>945</v>
      </c>
      <c r="G4" s="39" t="s">
        <v>933</v>
      </c>
      <c r="H4" s="3" t="s">
        <v>63</v>
      </c>
      <c r="I4" s="8" t="s">
        <v>930</v>
      </c>
      <c r="J4">
        <v>1383.67</v>
      </c>
      <c r="K4">
        <v>51092.53</v>
      </c>
      <c r="L4">
        <v>643178.94799999997</v>
      </c>
      <c r="M4">
        <v>43.162199999999999</v>
      </c>
      <c r="N4">
        <v>-78.7453</v>
      </c>
      <c r="O4">
        <v>470</v>
      </c>
      <c r="P4" s="26">
        <v>221.3</v>
      </c>
      <c r="Q4" s="27">
        <v>444.9</v>
      </c>
      <c r="R4" s="26">
        <v>225.2</v>
      </c>
      <c r="S4" s="26">
        <v>261.7</v>
      </c>
      <c r="T4" s="27">
        <v>210.8</v>
      </c>
      <c r="U4" s="27">
        <v>230.8</v>
      </c>
      <c r="X4" t="s">
        <v>912</v>
      </c>
      <c r="Y4" t="s">
        <v>53</v>
      </c>
      <c r="Z4" t="s">
        <v>929</v>
      </c>
      <c r="AA4" t="s">
        <v>54</v>
      </c>
      <c r="AB4" t="s">
        <v>935</v>
      </c>
      <c r="AC4" t="s">
        <v>936</v>
      </c>
      <c r="AD4" t="s">
        <v>937</v>
      </c>
      <c r="AE4" t="s">
        <v>938</v>
      </c>
      <c r="AF4" t="s">
        <v>935</v>
      </c>
      <c r="AG4" t="s">
        <v>936</v>
      </c>
      <c r="AH4" t="s">
        <v>937</v>
      </c>
      <c r="AI4" t="s">
        <v>938</v>
      </c>
    </row>
    <row r="5" spans="1:35" x14ac:dyDescent="0.25">
      <c r="A5" s="43" t="s">
        <v>200</v>
      </c>
      <c r="B5" s="43">
        <v>23793</v>
      </c>
      <c r="C5" s="14" t="s">
        <v>200</v>
      </c>
      <c r="D5" s="14">
        <v>54041</v>
      </c>
      <c r="E5" s="14">
        <v>11856</v>
      </c>
      <c r="F5" t="s">
        <v>945</v>
      </c>
      <c r="G5" s="39" t="s">
        <v>933</v>
      </c>
      <c r="H5" s="3" t="s">
        <v>63</v>
      </c>
      <c r="I5" s="8" t="s">
        <v>930</v>
      </c>
      <c r="J5">
        <v>1309.92</v>
      </c>
      <c r="K5">
        <v>48433.48</v>
      </c>
      <c r="L5">
        <v>631977.76399999997</v>
      </c>
      <c r="M5">
        <v>43.162199999999999</v>
      </c>
      <c r="N5">
        <v>-78.7453</v>
      </c>
      <c r="O5">
        <v>488</v>
      </c>
      <c r="P5" s="26">
        <v>221.3</v>
      </c>
      <c r="Q5" s="27">
        <v>444.9</v>
      </c>
      <c r="R5" s="26">
        <v>225.2</v>
      </c>
      <c r="S5" s="26">
        <v>261.7</v>
      </c>
      <c r="T5" s="27">
        <v>210.8</v>
      </c>
      <c r="U5" s="27">
        <v>230.8</v>
      </c>
      <c r="X5" t="s">
        <v>933</v>
      </c>
      <c r="Y5" s="3" t="s">
        <v>63</v>
      </c>
      <c r="Z5" s="8" t="s">
        <v>930</v>
      </c>
      <c r="AA5" s="44">
        <f>COUNTIFS($G$2:$G$184,$X5,$H$2:$H$184,$Y5,$I$2:$I$184,$Z5)</f>
        <v>37</v>
      </c>
      <c r="AB5" s="45">
        <f>AVERAGEIFS($J$2:$J$184,$G$2:$G$184,$X5,$H$2:$H$184,$Y5,$I$2:$I$184,$Z5)</f>
        <v>2260.1372972972968</v>
      </c>
      <c r="AC5" s="45">
        <f>AVERAGEIFS($K$2:$K$184,$G$2:$G$184,$X5,$H$2:$H$184,$Y5,$I$2:$I$184,$Z5)</f>
        <v>407441.92810810806</v>
      </c>
      <c r="AD5" s="45">
        <f>AVERAGEIFS($P$2:$P$184,$G$2:$G$184,$X5,$H$2:$H$184,$Y5,$I$2:$I$184,$Z5)</f>
        <v>356.14594594594598</v>
      </c>
      <c r="AE5" s="45">
        <f>AVERAGEIFS($Q$2:$Q$184,$G$2:$G$184,$X5,$H$2:$H$184,$Y5,$I$2:$I$184,$Z5)</f>
        <v>1211.3864864864863</v>
      </c>
      <c r="AF5" s="45">
        <f>SUMIFS($J$2:$J$184,$G$2:$G$184,$X5,$H$2:$H$184,$Y5,$I$2:$I$184,$Z5)</f>
        <v>83625.079999999987</v>
      </c>
      <c r="AG5" s="45">
        <f>SUMIFS($K$2:$K$184,$G$2:$G$184,$X5,$H$2:$H$184,$Y5,$I$2:$I$184,$Z5)</f>
        <v>15075351.339999998</v>
      </c>
      <c r="AH5" s="45">
        <f>SUMIFS($P$2:$P$184,$G$2:$G$184,$X5,$H$2:$H$184,$Y5,$I$2:$I$184,$Z5)</f>
        <v>13177.400000000001</v>
      </c>
      <c r="AI5" s="45">
        <f>SUMIFS($Q$2:$Q$184,$G$2:$G$184,$X5,$H$2:$H$184,$Y5,$I$2:$I$184,$Z5)</f>
        <v>44821.299999999996</v>
      </c>
    </row>
    <row r="6" spans="1:35" x14ac:dyDescent="0.25">
      <c r="A6" s="43" t="s">
        <v>824</v>
      </c>
      <c r="B6" s="43">
        <v>23982</v>
      </c>
      <c r="C6" t="s">
        <v>172</v>
      </c>
      <c r="D6">
        <v>54076</v>
      </c>
      <c r="E6">
        <v>1</v>
      </c>
      <c r="F6" t="s">
        <v>945</v>
      </c>
      <c r="G6" s="39" t="s">
        <v>933</v>
      </c>
      <c r="H6" s="3" t="s">
        <v>63</v>
      </c>
      <c r="I6" s="8" t="s">
        <v>930</v>
      </c>
      <c r="J6">
        <v>1927.25</v>
      </c>
      <c r="K6">
        <v>120542</v>
      </c>
      <c r="L6">
        <v>1047455.95</v>
      </c>
      <c r="M6">
        <v>42.087499999999999</v>
      </c>
      <c r="N6">
        <v>-78.457800000000006</v>
      </c>
      <c r="O6">
        <v>3100</v>
      </c>
      <c r="P6" s="21">
        <v>90.6</v>
      </c>
      <c r="Q6" s="20">
        <v>126.8</v>
      </c>
      <c r="R6" s="21">
        <v>79.400000000000006</v>
      </c>
      <c r="S6" s="21">
        <v>88.5</v>
      </c>
      <c r="T6" s="20">
        <v>76.8</v>
      </c>
      <c r="U6" s="20">
        <v>88</v>
      </c>
      <c r="X6" t="s">
        <v>934</v>
      </c>
      <c r="Y6" s="3" t="s">
        <v>63</v>
      </c>
      <c r="Z6" s="8" t="s">
        <v>930</v>
      </c>
      <c r="AA6" s="44">
        <f t="shared" ref="AA6:AA23" si="0">COUNTIFS($G$2:$G$184,$X6,$H$2:$H$184,$Y6,$I$2:$I$184,$Z6)</f>
        <v>2</v>
      </c>
      <c r="AB6" s="45">
        <f t="shared" ref="AB6:AB23" si="1">AVERAGEIFS($J$2:$J$184,$G$2:$G$184,$X6,$H$2:$H$184,$Y6,$I$2:$I$184,$Z6)</f>
        <v>6795.8600000000006</v>
      </c>
      <c r="AC6" s="45">
        <f t="shared" ref="AC6:AC23" si="2">AVERAGEIFS($K$2:$K$184,$G$2:$G$184,$X6,$H$2:$H$184,$Y6,$I$2:$I$184,$Z6)</f>
        <v>2068270.35</v>
      </c>
      <c r="AD6" s="45">
        <f t="shared" ref="AD6:AD23" si="3">AVERAGEIFS($P$2:$P$184,$G$2:$G$184,$X6,$H$2:$H$184,$Y6,$I$2:$I$184,$Z6)</f>
        <v>385</v>
      </c>
      <c r="AE6" s="45">
        <f t="shared" ref="AE6:AE23" si="4">AVERAGEIFS($Q$2:$Q$184,$G$2:$G$184,$X6,$H$2:$H$184,$Y6,$I$2:$I$184,$Z6)</f>
        <v>677.05</v>
      </c>
      <c r="AF6" s="45">
        <f t="shared" ref="AF6:AF23" si="5">SUMIFS($J$2:$J$184,$G$2:$G$184,$X6,$H$2:$H$184,$Y6,$I$2:$I$184,$Z6)</f>
        <v>13591.720000000001</v>
      </c>
      <c r="AG6" s="45">
        <f t="shared" ref="AG6:AG23" si="6">SUMIFS($K$2:$K$184,$G$2:$G$184,$X6,$H$2:$H$184,$Y6,$I$2:$I$184,$Z6)</f>
        <v>4136540.7</v>
      </c>
      <c r="AH6" s="45">
        <f t="shared" ref="AH6:AH23" si="7">SUMIFS($P$2:$P$184,$G$2:$G$184,$X6,$H$2:$H$184,$Y6,$I$2:$I$184,$Z6)</f>
        <v>770</v>
      </c>
      <c r="AI6" s="45">
        <f t="shared" ref="AI6:AI23" si="8">SUMIFS($Q$2:$Q$184,$G$2:$G$184,$X6,$H$2:$H$184,$Y6,$I$2:$I$184,$Z6)</f>
        <v>1354.1</v>
      </c>
    </row>
    <row r="7" spans="1:35" x14ac:dyDescent="0.25">
      <c r="A7" s="43" t="s">
        <v>884</v>
      </c>
      <c r="B7" s="43">
        <v>24026</v>
      </c>
      <c r="C7" t="s">
        <v>161</v>
      </c>
      <c r="D7">
        <v>54131</v>
      </c>
      <c r="E7" t="s">
        <v>162</v>
      </c>
      <c r="F7" t="s">
        <v>945</v>
      </c>
      <c r="G7" s="39" t="s">
        <v>933</v>
      </c>
      <c r="H7" s="3" t="s">
        <v>63</v>
      </c>
      <c r="I7" s="8" t="s">
        <v>930</v>
      </c>
      <c r="J7">
        <v>333.68</v>
      </c>
      <c r="K7">
        <v>13305.53</v>
      </c>
      <c r="L7">
        <v>155575.42499999999</v>
      </c>
      <c r="M7">
        <v>43.048299999999998</v>
      </c>
      <c r="N7">
        <v>-78.853899999999996</v>
      </c>
      <c r="O7">
        <v>3100</v>
      </c>
      <c r="P7" s="21">
        <v>68.5</v>
      </c>
      <c r="Q7" s="20">
        <v>24.1</v>
      </c>
      <c r="R7" s="21">
        <v>59</v>
      </c>
      <c r="S7" s="21">
        <v>75</v>
      </c>
      <c r="T7" s="20">
        <v>59.1</v>
      </c>
      <c r="U7" s="20">
        <v>68.5</v>
      </c>
      <c r="X7" t="s">
        <v>913</v>
      </c>
      <c r="Y7" s="3" t="s">
        <v>63</v>
      </c>
      <c r="Z7" s="8" t="s">
        <v>930</v>
      </c>
      <c r="AA7" s="44">
        <f t="shared" si="0"/>
        <v>13</v>
      </c>
      <c r="AB7" s="45">
        <f t="shared" si="1"/>
        <v>6927.3984615384607</v>
      </c>
      <c r="AC7" s="45">
        <f t="shared" si="2"/>
        <v>1132901.9607692307</v>
      </c>
      <c r="AD7" s="45">
        <f t="shared" si="3"/>
        <v>250.86153846153846</v>
      </c>
      <c r="AE7" s="45">
        <f t="shared" si="4"/>
        <v>1276.0769230769231</v>
      </c>
      <c r="AF7" s="45">
        <f t="shared" si="5"/>
        <v>90056.18</v>
      </c>
      <c r="AG7" s="45">
        <f t="shared" si="6"/>
        <v>14727725.489999998</v>
      </c>
      <c r="AH7" s="45">
        <f t="shared" si="7"/>
        <v>3261.2</v>
      </c>
      <c r="AI7" s="45">
        <f t="shared" si="8"/>
        <v>16589</v>
      </c>
    </row>
    <row r="8" spans="1:35" x14ac:dyDescent="0.25">
      <c r="A8" s="43" t="s">
        <v>809</v>
      </c>
      <c r="B8" s="43">
        <v>23514</v>
      </c>
      <c r="C8" t="s">
        <v>269</v>
      </c>
      <c r="D8">
        <v>10619</v>
      </c>
      <c r="E8">
        <v>1</v>
      </c>
      <c r="F8" t="s">
        <v>945</v>
      </c>
      <c r="G8" s="39" t="s">
        <v>933</v>
      </c>
      <c r="H8" s="3" t="s">
        <v>63</v>
      </c>
      <c r="I8" s="8" t="s">
        <v>930</v>
      </c>
      <c r="J8">
        <v>386.8</v>
      </c>
      <c r="K8">
        <v>17538.830000000002</v>
      </c>
      <c r="L8">
        <v>142364.47099999999</v>
      </c>
      <c r="M8">
        <v>42.508299999999998</v>
      </c>
      <c r="N8">
        <v>-78.066100000000006</v>
      </c>
      <c r="O8">
        <v>718</v>
      </c>
      <c r="P8" s="21">
        <v>67</v>
      </c>
      <c r="Q8" s="20">
        <v>35.700000000000003</v>
      </c>
      <c r="R8" s="21">
        <v>62.9</v>
      </c>
      <c r="S8" s="21">
        <v>82.2</v>
      </c>
      <c r="T8" s="20">
        <v>61.4</v>
      </c>
      <c r="U8" s="20">
        <v>63.4</v>
      </c>
      <c r="X8" t="s">
        <v>914</v>
      </c>
      <c r="Y8" s="3" t="s">
        <v>63</v>
      </c>
      <c r="Z8" s="8" t="s">
        <v>930</v>
      </c>
      <c r="AA8" s="44">
        <f t="shared" si="0"/>
        <v>7</v>
      </c>
      <c r="AB8" s="45">
        <f t="shared" si="1"/>
        <v>4271.5871428571427</v>
      </c>
      <c r="AC8" s="45">
        <f t="shared" si="2"/>
        <v>462852.33714285708</v>
      </c>
      <c r="AD8" s="45">
        <f t="shared" si="3"/>
        <v>135.02857142857144</v>
      </c>
      <c r="AE8" s="45">
        <f t="shared" si="4"/>
        <v>607.61428571428564</v>
      </c>
      <c r="AF8" s="45">
        <f t="shared" si="5"/>
        <v>29901.11</v>
      </c>
      <c r="AG8" s="45">
        <f t="shared" si="6"/>
        <v>3239966.3599999994</v>
      </c>
      <c r="AH8" s="45">
        <f t="shared" si="7"/>
        <v>945.2</v>
      </c>
      <c r="AI8" s="45">
        <f t="shared" si="8"/>
        <v>4253.2999999999993</v>
      </c>
    </row>
    <row r="9" spans="1:35" x14ac:dyDescent="0.25">
      <c r="A9" s="43" t="s">
        <v>830</v>
      </c>
      <c r="B9" s="43">
        <v>24024</v>
      </c>
      <c r="C9" t="s">
        <v>274</v>
      </c>
      <c r="D9">
        <v>54593</v>
      </c>
      <c r="E9">
        <v>1</v>
      </c>
      <c r="F9" t="s">
        <v>945</v>
      </c>
      <c r="G9" s="39" t="s">
        <v>933</v>
      </c>
      <c r="H9" s="3" t="s">
        <v>63</v>
      </c>
      <c r="I9" s="8" t="s">
        <v>930</v>
      </c>
      <c r="J9">
        <v>192.19</v>
      </c>
      <c r="K9">
        <v>7047.99</v>
      </c>
      <c r="L9">
        <v>85591.612999999998</v>
      </c>
      <c r="M9">
        <v>42.982799999999997</v>
      </c>
      <c r="N9">
        <v>-78.159199999999998</v>
      </c>
      <c r="O9">
        <v>1676</v>
      </c>
      <c r="P9" s="21">
        <v>67.3</v>
      </c>
      <c r="Q9" s="20">
        <v>35.299999999999997</v>
      </c>
      <c r="R9" s="21">
        <v>57.1</v>
      </c>
      <c r="S9" s="21">
        <v>71.7</v>
      </c>
      <c r="T9" s="20">
        <v>48.8</v>
      </c>
      <c r="U9" s="20">
        <v>60.1</v>
      </c>
      <c r="X9" t="s">
        <v>933</v>
      </c>
      <c r="Y9" s="9" t="s">
        <v>67</v>
      </c>
      <c r="Z9" s="8" t="s">
        <v>930</v>
      </c>
      <c r="AA9" s="44">
        <f t="shared" si="0"/>
        <v>1</v>
      </c>
      <c r="AB9" s="45">
        <f t="shared" si="1"/>
        <v>3711.75</v>
      </c>
      <c r="AC9" s="45">
        <f t="shared" si="2"/>
        <v>130991.75</v>
      </c>
      <c r="AD9" s="45">
        <f t="shared" si="3"/>
        <v>47.3</v>
      </c>
      <c r="AE9" s="45">
        <f t="shared" si="4"/>
        <v>109.8</v>
      </c>
      <c r="AF9" s="45">
        <f t="shared" si="5"/>
        <v>3711.75</v>
      </c>
      <c r="AG9" s="45">
        <f t="shared" si="6"/>
        <v>130991.75</v>
      </c>
      <c r="AH9" s="45">
        <f t="shared" si="7"/>
        <v>47.3</v>
      </c>
      <c r="AI9" s="45">
        <f t="shared" si="8"/>
        <v>109.8</v>
      </c>
    </row>
    <row r="10" spans="1:35" x14ac:dyDescent="0.25">
      <c r="A10" s="43" t="s">
        <v>815</v>
      </c>
      <c r="B10" s="43">
        <v>23768</v>
      </c>
      <c r="C10" t="s">
        <v>182</v>
      </c>
      <c r="D10">
        <v>50449</v>
      </c>
      <c r="E10">
        <v>1</v>
      </c>
      <c r="F10" t="s">
        <v>945</v>
      </c>
      <c r="G10" s="39" t="s">
        <v>933</v>
      </c>
      <c r="H10" s="3" t="s">
        <v>63</v>
      </c>
      <c r="I10" s="8" t="s">
        <v>930</v>
      </c>
      <c r="J10">
        <v>1084.5</v>
      </c>
      <c r="K10">
        <v>44569.5</v>
      </c>
      <c r="L10">
        <v>420542.72499999998</v>
      </c>
      <c r="M10">
        <v>42.654400000000003</v>
      </c>
      <c r="N10">
        <v>-78.077200000000005</v>
      </c>
      <c r="O10">
        <v>570</v>
      </c>
      <c r="P10" s="21">
        <v>56.6</v>
      </c>
      <c r="Q10" s="20">
        <v>78.3</v>
      </c>
      <c r="R10" s="21">
        <v>51.5</v>
      </c>
      <c r="S10" s="21">
        <v>66.099999999999994</v>
      </c>
      <c r="T10" s="20">
        <v>49.5</v>
      </c>
      <c r="U10" s="20">
        <v>63.9</v>
      </c>
      <c r="X10" t="s">
        <v>934</v>
      </c>
      <c r="Y10" s="9" t="s">
        <v>67</v>
      </c>
      <c r="Z10" s="8" t="s">
        <v>930</v>
      </c>
      <c r="AA10" s="44">
        <f t="shared" si="0"/>
        <v>2</v>
      </c>
      <c r="AB10" s="45">
        <f t="shared" si="1"/>
        <v>25.884999999999998</v>
      </c>
      <c r="AC10" s="45">
        <f t="shared" si="2"/>
        <v>674.30499999999995</v>
      </c>
      <c r="AD10" s="45">
        <f t="shared" si="3"/>
        <v>44.2</v>
      </c>
      <c r="AE10" s="45">
        <f t="shared" si="4"/>
        <v>0.4</v>
      </c>
      <c r="AF10" s="45">
        <f t="shared" si="5"/>
        <v>51.769999999999996</v>
      </c>
      <c r="AG10" s="45">
        <f t="shared" si="6"/>
        <v>1348.61</v>
      </c>
      <c r="AH10" s="45">
        <f t="shared" si="7"/>
        <v>88.4</v>
      </c>
      <c r="AI10" s="45">
        <f t="shared" si="8"/>
        <v>0.8</v>
      </c>
    </row>
    <row r="11" spans="1:35" x14ac:dyDescent="0.25">
      <c r="A11" s="43" t="s">
        <v>816</v>
      </c>
      <c r="B11" s="43">
        <v>23783</v>
      </c>
      <c r="C11" t="s">
        <v>177</v>
      </c>
      <c r="D11">
        <v>50450</v>
      </c>
      <c r="E11">
        <v>1</v>
      </c>
      <c r="F11" t="s">
        <v>945</v>
      </c>
      <c r="G11" s="39" t="s">
        <v>933</v>
      </c>
      <c r="H11" s="3" t="s">
        <v>63</v>
      </c>
      <c r="I11" s="8" t="s">
        <v>930</v>
      </c>
      <c r="J11">
        <v>586.75</v>
      </c>
      <c r="K11">
        <v>25770</v>
      </c>
      <c r="L11">
        <v>232865.92499999999</v>
      </c>
      <c r="M11">
        <v>43.468200000000003</v>
      </c>
      <c r="N11">
        <v>-76.496499999999997</v>
      </c>
      <c r="O11">
        <v>850</v>
      </c>
      <c r="P11" s="21">
        <v>57.4</v>
      </c>
      <c r="Q11" s="20">
        <v>63.9</v>
      </c>
      <c r="R11" s="21">
        <v>51.6</v>
      </c>
      <c r="S11" s="21">
        <v>66.7</v>
      </c>
      <c r="T11" s="20">
        <v>49.8</v>
      </c>
      <c r="U11" s="20">
        <v>60</v>
      </c>
      <c r="X11" t="s">
        <v>913</v>
      </c>
      <c r="Y11" s="9" t="s">
        <v>67</v>
      </c>
      <c r="Z11" s="8" t="s">
        <v>930</v>
      </c>
      <c r="AA11" s="44">
        <f t="shared" si="0"/>
        <v>42</v>
      </c>
      <c r="AB11" s="45">
        <f t="shared" si="1"/>
        <v>176.86833333333334</v>
      </c>
      <c r="AC11" s="45">
        <f t="shared" si="2"/>
        <v>6796.2342857142867</v>
      </c>
      <c r="AD11" s="45">
        <f t="shared" si="3"/>
        <v>45.933333333333351</v>
      </c>
      <c r="AE11" s="45">
        <f t="shared" si="4"/>
        <v>10.947619047619051</v>
      </c>
      <c r="AF11" s="45">
        <f t="shared" si="5"/>
        <v>7428.47</v>
      </c>
      <c r="AG11" s="45">
        <f t="shared" si="6"/>
        <v>285441.84000000003</v>
      </c>
      <c r="AH11" s="45">
        <f t="shared" si="7"/>
        <v>1929.2000000000007</v>
      </c>
      <c r="AI11" s="45">
        <f t="shared" si="8"/>
        <v>459.80000000000018</v>
      </c>
    </row>
    <row r="12" spans="1:35" x14ac:dyDescent="0.25">
      <c r="A12" s="43" t="s">
        <v>298</v>
      </c>
      <c r="B12" s="43">
        <v>23970</v>
      </c>
      <c r="C12" s="14" t="s">
        <v>298</v>
      </c>
      <c r="D12" s="14">
        <v>54547</v>
      </c>
      <c r="E12" s="14">
        <v>1</v>
      </c>
      <c r="F12" t="s">
        <v>945</v>
      </c>
      <c r="G12" s="39" t="s">
        <v>933</v>
      </c>
      <c r="H12" s="3" t="s">
        <v>63</v>
      </c>
      <c r="I12" s="8" t="s">
        <v>930</v>
      </c>
      <c r="J12">
        <v>5957.8</v>
      </c>
      <c r="K12">
        <v>1377612.86</v>
      </c>
      <c r="L12">
        <v>9697750.4100000001</v>
      </c>
      <c r="M12">
        <v>43.494999999999997</v>
      </c>
      <c r="N12">
        <v>-76.450800000000001</v>
      </c>
      <c r="O12">
        <v>812</v>
      </c>
      <c r="P12" s="26">
        <v>1254</v>
      </c>
      <c r="Q12" s="27">
        <v>4912.1000000000004</v>
      </c>
      <c r="R12" s="26">
        <v>956.4</v>
      </c>
      <c r="S12" s="26">
        <v>1130.9000000000001</v>
      </c>
      <c r="T12" s="27">
        <v>988</v>
      </c>
      <c r="U12" s="27">
        <v>1130.9000000000001</v>
      </c>
      <c r="X12" t="s">
        <v>914</v>
      </c>
      <c r="Y12" s="9" t="s">
        <v>67</v>
      </c>
      <c r="Z12" s="8" t="s">
        <v>930</v>
      </c>
      <c r="AA12" s="44">
        <f t="shared" si="0"/>
        <v>28</v>
      </c>
      <c r="AB12" s="45">
        <f t="shared" si="1"/>
        <v>886.22750000000008</v>
      </c>
      <c r="AC12" s="45">
        <f t="shared" si="2"/>
        <v>31084.361785714289</v>
      </c>
      <c r="AD12" s="45">
        <f t="shared" si="3"/>
        <v>46.13928571428572</v>
      </c>
      <c r="AE12" s="45">
        <f t="shared" si="4"/>
        <v>27.014285714285709</v>
      </c>
      <c r="AF12" s="45">
        <f t="shared" si="5"/>
        <v>24814.370000000003</v>
      </c>
      <c r="AG12" s="45">
        <f t="shared" si="6"/>
        <v>870362.13000000012</v>
      </c>
      <c r="AH12" s="45">
        <f t="shared" si="7"/>
        <v>1291.9000000000001</v>
      </c>
      <c r="AI12" s="45">
        <f t="shared" si="8"/>
        <v>756.39999999999986</v>
      </c>
    </row>
    <row r="13" spans="1:35" x14ac:dyDescent="0.25">
      <c r="A13" s="43" t="s">
        <v>298</v>
      </c>
      <c r="B13" s="43">
        <v>23971</v>
      </c>
      <c r="C13" s="14" t="s">
        <v>298</v>
      </c>
      <c r="D13" s="14">
        <v>54547</v>
      </c>
      <c r="E13" s="14">
        <v>2</v>
      </c>
      <c r="F13" t="s">
        <v>945</v>
      </c>
      <c r="G13" s="39" t="s">
        <v>933</v>
      </c>
      <c r="H13" s="3" t="s">
        <v>63</v>
      </c>
      <c r="I13" s="8" t="s">
        <v>930</v>
      </c>
      <c r="J13">
        <v>5669.01</v>
      </c>
      <c r="K13">
        <v>1272722.7</v>
      </c>
      <c r="L13">
        <v>8993427.7170000002</v>
      </c>
      <c r="M13">
        <v>43.494999999999997</v>
      </c>
      <c r="N13">
        <v>-76.450800000000001</v>
      </c>
      <c r="O13">
        <v>800</v>
      </c>
      <c r="P13" s="26">
        <v>1254</v>
      </c>
      <c r="Q13" s="27">
        <v>4912.1000000000004</v>
      </c>
      <c r="R13" s="26">
        <v>956.4</v>
      </c>
      <c r="S13" s="26">
        <v>1130.9000000000001</v>
      </c>
      <c r="T13" s="27">
        <v>988</v>
      </c>
      <c r="U13" s="27">
        <v>1130.9000000000001</v>
      </c>
      <c r="X13" t="s">
        <v>914</v>
      </c>
      <c r="Y13" s="9" t="s">
        <v>67</v>
      </c>
      <c r="Z13" s="4" t="s">
        <v>905</v>
      </c>
      <c r="AA13" s="44">
        <f t="shared" si="0"/>
        <v>12</v>
      </c>
      <c r="AB13" s="45">
        <f t="shared" si="1"/>
        <v>119.36</v>
      </c>
      <c r="AC13" s="45">
        <f t="shared" si="2"/>
        <v>3695.5833333333335</v>
      </c>
      <c r="AD13" s="45">
        <f t="shared" si="3"/>
        <v>56.791666666666664</v>
      </c>
      <c r="AE13" s="45">
        <f t="shared" si="4"/>
        <v>6.3916666666666657</v>
      </c>
      <c r="AF13" s="45">
        <f t="shared" si="5"/>
        <v>1432.32</v>
      </c>
      <c r="AG13" s="45">
        <f t="shared" si="6"/>
        <v>44347</v>
      </c>
      <c r="AH13" s="45">
        <f t="shared" si="7"/>
        <v>681.5</v>
      </c>
      <c r="AI13" s="45">
        <f t="shared" si="8"/>
        <v>76.699999999999989</v>
      </c>
    </row>
    <row r="14" spans="1:35" x14ac:dyDescent="0.25">
      <c r="A14" s="43" t="s">
        <v>298</v>
      </c>
      <c r="B14" s="43">
        <v>23972</v>
      </c>
      <c r="C14" s="14" t="s">
        <v>298</v>
      </c>
      <c r="D14" s="14">
        <v>54547</v>
      </c>
      <c r="E14" s="14">
        <v>3</v>
      </c>
      <c r="F14" t="s">
        <v>945</v>
      </c>
      <c r="G14" s="39" t="s">
        <v>933</v>
      </c>
      <c r="H14" s="3" t="s">
        <v>63</v>
      </c>
      <c r="I14" s="8" t="s">
        <v>930</v>
      </c>
      <c r="J14">
        <v>5696.89</v>
      </c>
      <c r="K14">
        <v>1259071.31</v>
      </c>
      <c r="L14">
        <v>8722408.1170000006</v>
      </c>
      <c r="M14">
        <v>43.494999999999997</v>
      </c>
      <c r="N14">
        <v>-76.450800000000001</v>
      </c>
      <c r="O14">
        <v>2156</v>
      </c>
      <c r="P14" s="26">
        <v>1254</v>
      </c>
      <c r="Q14" s="27">
        <v>4912.1000000000004</v>
      </c>
      <c r="R14" s="26">
        <v>956.4</v>
      </c>
      <c r="S14" s="26">
        <v>1130.9000000000001</v>
      </c>
      <c r="T14" s="27">
        <v>988</v>
      </c>
      <c r="U14" s="27">
        <v>1130.9000000000001</v>
      </c>
      <c r="X14" t="s">
        <v>933</v>
      </c>
      <c r="Y14" s="7" t="s">
        <v>925</v>
      </c>
      <c r="Z14" s="12" t="s">
        <v>81</v>
      </c>
      <c r="AA14" s="44">
        <f t="shared" si="0"/>
        <v>3</v>
      </c>
      <c r="AB14" s="45">
        <f t="shared" si="1"/>
        <v>856.91</v>
      </c>
      <c r="AC14" s="45">
        <f t="shared" si="2"/>
        <v>157378.42666666667</v>
      </c>
      <c r="AD14" s="45">
        <f t="shared" si="3"/>
        <v>325.86666666666673</v>
      </c>
      <c r="AE14" s="45">
        <f t="shared" si="4"/>
        <v>230.66666666666666</v>
      </c>
      <c r="AF14" s="45">
        <f t="shared" si="5"/>
        <v>2570.73</v>
      </c>
      <c r="AG14" s="45">
        <f t="shared" si="6"/>
        <v>472135.27999999997</v>
      </c>
      <c r="AH14" s="45">
        <f t="shared" si="7"/>
        <v>977.60000000000014</v>
      </c>
      <c r="AI14" s="45">
        <f t="shared" si="8"/>
        <v>692</v>
      </c>
    </row>
    <row r="15" spans="1:35" x14ac:dyDescent="0.25">
      <c r="A15" s="43" t="s">
        <v>298</v>
      </c>
      <c r="B15" s="43">
        <v>23973</v>
      </c>
      <c r="C15" s="14" t="s">
        <v>298</v>
      </c>
      <c r="D15" s="14">
        <v>54547</v>
      </c>
      <c r="E15" s="14">
        <v>4</v>
      </c>
      <c r="F15" t="s">
        <v>945</v>
      </c>
      <c r="G15" s="39" t="s">
        <v>933</v>
      </c>
      <c r="H15" s="3" t="s">
        <v>63</v>
      </c>
      <c r="I15" s="8" t="s">
        <v>930</v>
      </c>
      <c r="J15">
        <v>5639.2</v>
      </c>
      <c r="K15">
        <v>1228221.8899999999</v>
      </c>
      <c r="L15">
        <v>8630472.2129999995</v>
      </c>
      <c r="M15">
        <v>43.494999999999997</v>
      </c>
      <c r="N15">
        <v>-76.450800000000001</v>
      </c>
      <c r="O15">
        <v>536</v>
      </c>
      <c r="P15" s="26">
        <v>1254</v>
      </c>
      <c r="Q15" s="27">
        <v>4912.1000000000004</v>
      </c>
      <c r="R15" s="26">
        <v>956.4</v>
      </c>
      <c r="S15" s="26">
        <v>1130.9000000000001</v>
      </c>
      <c r="T15" s="27">
        <v>988</v>
      </c>
      <c r="U15" s="27">
        <v>1130.9000000000001</v>
      </c>
      <c r="X15" t="s">
        <v>933</v>
      </c>
      <c r="Y15" s="7" t="s">
        <v>925</v>
      </c>
      <c r="Z15" s="4" t="s">
        <v>905</v>
      </c>
      <c r="AA15" s="44">
        <f t="shared" si="0"/>
        <v>2</v>
      </c>
      <c r="AB15" s="45">
        <f t="shared" si="1"/>
        <v>167.69</v>
      </c>
      <c r="AC15" s="45">
        <f t="shared" si="2"/>
        <v>19496.61</v>
      </c>
      <c r="AD15" s="45">
        <f t="shared" si="3"/>
        <v>901.8</v>
      </c>
      <c r="AE15" s="45">
        <f t="shared" si="4"/>
        <v>24.65</v>
      </c>
      <c r="AF15" s="45">
        <f t="shared" si="5"/>
        <v>335.38</v>
      </c>
      <c r="AG15" s="45">
        <f t="shared" si="6"/>
        <v>38993.22</v>
      </c>
      <c r="AH15" s="45">
        <f t="shared" si="7"/>
        <v>1803.6</v>
      </c>
      <c r="AI15" s="45">
        <f t="shared" si="8"/>
        <v>49.3</v>
      </c>
    </row>
    <row r="16" spans="1:35" x14ac:dyDescent="0.25">
      <c r="A16" s="43" t="s">
        <v>870</v>
      </c>
      <c r="B16" s="43">
        <v>23985</v>
      </c>
      <c r="C16" s="15" t="s">
        <v>252</v>
      </c>
      <c r="D16">
        <v>10621</v>
      </c>
      <c r="E16">
        <v>1</v>
      </c>
      <c r="F16" t="s">
        <v>945</v>
      </c>
      <c r="G16" s="39" t="s">
        <v>933</v>
      </c>
      <c r="H16" s="3" t="s">
        <v>63</v>
      </c>
      <c r="I16" s="8" t="s">
        <v>930</v>
      </c>
      <c r="J16">
        <v>273.32</v>
      </c>
      <c r="K16">
        <v>15092.83</v>
      </c>
      <c r="L16">
        <v>124672.024</v>
      </c>
      <c r="M16">
        <v>43.066699999999997</v>
      </c>
      <c r="N16">
        <v>-76.224599999999995</v>
      </c>
      <c r="O16">
        <v>416</v>
      </c>
      <c r="P16" s="21">
        <v>102.7</v>
      </c>
      <c r="Q16" s="20">
        <v>32.5</v>
      </c>
      <c r="R16" s="21">
        <v>86.8</v>
      </c>
      <c r="S16" s="21">
        <v>107.3</v>
      </c>
      <c r="T16" s="20">
        <v>85.3</v>
      </c>
      <c r="U16" s="20">
        <v>98.9</v>
      </c>
      <c r="X16" t="s">
        <v>933</v>
      </c>
      <c r="Y16" s="7" t="s">
        <v>925</v>
      </c>
      <c r="Z16" s="11" t="s">
        <v>931</v>
      </c>
      <c r="AA16" s="44">
        <f t="shared" si="0"/>
        <v>2</v>
      </c>
      <c r="AB16" s="45">
        <f t="shared" si="1"/>
        <v>1112</v>
      </c>
      <c r="AC16" s="45">
        <f t="shared" si="2"/>
        <v>0</v>
      </c>
      <c r="AD16" s="45">
        <f t="shared" si="3"/>
        <v>25</v>
      </c>
      <c r="AE16" s="45">
        <f t="shared" si="4"/>
        <v>107.2</v>
      </c>
      <c r="AF16" s="45">
        <f t="shared" si="5"/>
        <v>2224</v>
      </c>
      <c r="AG16" s="45">
        <f t="shared" si="6"/>
        <v>0</v>
      </c>
      <c r="AH16" s="45">
        <f t="shared" si="7"/>
        <v>50</v>
      </c>
      <c r="AI16" s="45">
        <f t="shared" si="8"/>
        <v>214.4</v>
      </c>
    </row>
    <row r="17" spans="1:35" x14ac:dyDescent="0.25">
      <c r="A17" s="43" t="s">
        <v>885</v>
      </c>
      <c r="B17" s="43">
        <v>24060</v>
      </c>
      <c r="C17" s="14" t="s">
        <v>131</v>
      </c>
      <c r="D17" s="14">
        <v>50978</v>
      </c>
      <c r="E17" s="14" t="s">
        <v>132</v>
      </c>
      <c r="F17" t="s">
        <v>945</v>
      </c>
      <c r="G17" s="39" t="s">
        <v>933</v>
      </c>
      <c r="H17" s="3" t="s">
        <v>63</v>
      </c>
      <c r="I17" s="8" t="s">
        <v>930</v>
      </c>
      <c r="J17">
        <v>710.69</v>
      </c>
      <c r="K17">
        <v>19721.46</v>
      </c>
      <c r="L17">
        <v>243712.58499999999</v>
      </c>
      <c r="M17">
        <v>43.061100000000003</v>
      </c>
      <c r="N17">
        <v>-76.081900000000005</v>
      </c>
      <c r="O17">
        <v>1531</v>
      </c>
      <c r="P17" s="26">
        <v>122.6</v>
      </c>
      <c r="Q17" s="27">
        <v>150.5</v>
      </c>
      <c r="R17" s="26">
        <v>89</v>
      </c>
      <c r="S17" s="26">
        <v>116.8</v>
      </c>
      <c r="T17" s="27">
        <v>93.2</v>
      </c>
      <c r="U17" s="27">
        <v>106.1</v>
      </c>
      <c r="X17" t="s">
        <v>933</v>
      </c>
      <c r="Y17" s="7" t="s">
        <v>925</v>
      </c>
      <c r="Z17" t="s">
        <v>47</v>
      </c>
      <c r="AA17" s="44">
        <f t="shared" si="0"/>
        <v>3</v>
      </c>
      <c r="AB17" s="45">
        <f t="shared" si="1"/>
        <v>8024.68</v>
      </c>
      <c r="AC17" s="45">
        <f t="shared" si="2"/>
        <v>0</v>
      </c>
      <c r="AD17" s="45">
        <f t="shared" si="3"/>
        <v>55.5</v>
      </c>
      <c r="AE17" s="45">
        <f t="shared" si="4"/>
        <v>203.4</v>
      </c>
      <c r="AF17" s="45">
        <f t="shared" si="5"/>
        <v>24074.04</v>
      </c>
      <c r="AG17" s="45">
        <f t="shared" si="6"/>
        <v>0</v>
      </c>
      <c r="AH17" s="45">
        <f t="shared" si="7"/>
        <v>166.5</v>
      </c>
      <c r="AI17" s="45">
        <f t="shared" si="8"/>
        <v>610.20000000000005</v>
      </c>
    </row>
    <row r="18" spans="1:35" x14ac:dyDescent="0.25">
      <c r="A18" s="43" t="s">
        <v>885</v>
      </c>
      <c r="B18" s="43">
        <v>24061</v>
      </c>
      <c r="C18" s="14" t="s">
        <v>131</v>
      </c>
      <c r="D18" s="14">
        <v>50978</v>
      </c>
      <c r="E18" s="14" t="s">
        <v>139</v>
      </c>
      <c r="F18" t="s">
        <v>945</v>
      </c>
      <c r="G18" s="39" t="s">
        <v>933</v>
      </c>
      <c r="H18" s="3" t="s">
        <v>63</v>
      </c>
      <c r="I18" s="8" t="s">
        <v>930</v>
      </c>
      <c r="J18">
        <v>706.09</v>
      </c>
      <c r="K18">
        <v>19578.080000000002</v>
      </c>
      <c r="L18">
        <v>247726.848</v>
      </c>
      <c r="M18">
        <v>43.061100000000003</v>
      </c>
      <c r="N18">
        <v>-76.081900000000005</v>
      </c>
      <c r="O18">
        <v>789</v>
      </c>
      <c r="P18" s="26">
        <v>122.6</v>
      </c>
      <c r="Q18" s="27">
        <v>150.5</v>
      </c>
      <c r="R18" s="26">
        <v>89</v>
      </c>
      <c r="S18" s="26">
        <v>116.8</v>
      </c>
      <c r="T18" s="27">
        <v>93.2</v>
      </c>
      <c r="U18" s="27">
        <v>106.1</v>
      </c>
      <c r="X18" t="s">
        <v>934</v>
      </c>
      <c r="Y18" s="7" t="s">
        <v>925</v>
      </c>
      <c r="Z18" s="4" t="s">
        <v>905</v>
      </c>
      <c r="AA18" s="44">
        <f t="shared" si="0"/>
        <v>2</v>
      </c>
      <c r="AB18" s="45">
        <f t="shared" si="1"/>
        <v>420.87</v>
      </c>
      <c r="AC18" s="45">
        <f t="shared" si="2"/>
        <v>77419.929999999993</v>
      </c>
      <c r="AD18" s="45">
        <f t="shared" si="3"/>
        <v>621</v>
      </c>
      <c r="AE18" s="45">
        <f t="shared" si="4"/>
        <v>258.25</v>
      </c>
      <c r="AF18" s="45">
        <f t="shared" si="5"/>
        <v>841.74</v>
      </c>
      <c r="AG18" s="45">
        <f t="shared" si="6"/>
        <v>154839.85999999999</v>
      </c>
      <c r="AH18" s="45">
        <f t="shared" si="7"/>
        <v>1242</v>
      </c>
      <c r="AI18" s="45">
        <f t="shared" si="8"/>
        <v>516.5</v>
      </c>
    </row>
    <row r="19" spans="1:35" x14ac:dyDescent="0.25">
      <c r="A19" s="43" t="s">
        <v>869</v>
      </c>
      <c r="B19" s="43">
        <v>23793</v>
      </c>
      <c r="C19" s="14" t="s">
        <v>316</v>
      </c>
      <c r="D19" s="14">
        <v>54574</v>
      </c>
      <c r="E19" s="14">
        <v>1</v>
      </c>
      <c r="F19" t="s">
        <v>945</v>
      </c>
      <c r="G19" s="39" t="s">
        <v>933</v>
      </c>
      <c r="H19" s="3" t="s">
        <v>63</v>
      </c>
      <c r="I19" s="8" t="s">
        <v>930</v>
      </c>
      <c r="J19">
        <v>686.88</v>
      </c>
      <c r="K19">
        <v>72748.62</v>
      </c>
      <c r="L19">
        <v>658762.97900000005</v>
      </c>
      <c r="M19">
        <v>44.713200000000001</v>
      </c>
      <c r="N19">
        <v>-73.455699999999993</v>
      </c>
      <c r="O19">
        <v>583</v>
      </c>
      <c r="P19" s="26">
        <v>285.60000000000002</v>
      </c>
      <c r="Q19" s="27">
        <v>70.8</v>
      </c>
      <c r="R19" s="26">
        <v>253.7</v>
      </c>
      <c r="S19" s="26">
        <v>298.39999999999998</v>
      </c>
      <c r="T19" s="27">
        <v>249.8</v>
      </c>
      <c r="U19" s="27">
        <v>276.2</v>
      </c>
      <c r="X19" t="s">
        <v>934</v>
      </c>
      <c r="Y19" s="7" t="s">
        <v>925</v>
      </c>
      <c r="Z19" s="8" t="s">
        <v>930</v>
      </c>
      <c r="AA19" s="44">
        <f t="shared" si="0"/>
        <v>6</v>
      </c>
      <c r="AB19" s="45">
        <f t="shared" si="1"/>
        <v>227.40666666666664</v>
      </c>
      <c r="AC19" s="45">
        <f t="shared" si="2"/>
        <v>51819.72</v>
      </c>
      <c r="AD19" s="45">
        <f t="shared" si="3"/>
        <v>295.66666666666669</v>
      </c>
      <c r="AE19" s="45">
        <f t="shared" si="4"/>
        <v>83.033333333333331</v>
      </c>
      <c r="AF19" s="45">
        <f t="shared" si="5"/>
        <v>1364.4399999999998</v>
      </c>
      <c r="AG19" s="45">
        <f t="shared" si="6"/>
        <v>310918.32</v>
      </c>
      <c r="AH19" s="45">
        <f t="shared" si="7"/>
        <v>1774</v>
      </c>
      <c r="AI19" s="45">
        <f t="shared" si="8"/>
        <v>498.2</v>
      </c>
    </row>
    <row r="20" spans="1:35" x14ac:dyDescent="0.25">
      <c r="A20" s="43" t="s">
        <v>869</v>
      </c>
      <c r="B20" s="43">
        <v>23794</v>
      </c>
      <c r="C20" s="14" t="s">
        <v>316</v>
      </c>
      <c r="D20" s="14">
        <v>54574</v>
      </c>
      <c r="E20" s="14">
        <v>2</v>
      </c>
      <c r="F20" t="s">
        <v>945</v>
      </c>
      <c r="G20" s="39" t="s">
        <v>933</v>
      </c>
      <c r="H20" s="3" t="s">
        <v>63</v>
      </c>
      <c r="I20" s="8" t="s">
        <v>930</v>
      </c>
      <c r="J20">
        <v>112.06</v>
      </c>
      <c r="K20">
        <v>12395.39</v>
      </c>
      <c r="L20">
        <v>111039.749</v>
      </c>
      <c r="M20">
        <v>44.713200000000001</v>
      </c>
      <c r="N20">
        <v>-73.455699999999993</v>
      </c>
      <c r="O20">
        <v>551</v>
      </c>
      <c r="P20" s="26">
        <v>285.60000000000002</v>
      </c>
      <c r="Q20" s="27">
        <v>70.8</v>
      </c>
      <c r="R20" s="26">
        <v>253.7</v>
      </c>
      <c r="S20" s="26">
        <v>298.39999999999998</v>
      </c>
      <c r="T20" s="27">
        <v>249.8</v>
      </c>
      <c r="U20" s="27">
        <v>276.2</v>
      </c>
      <c r="X20" t="s">
        <v>913</v>
      </c>
      <c r="Y20" s="7" t="s">
        <v>925</v>
      </c>
      <c r="Z20" s="4" t="s">
        <v>905</v>
      </c>
      <c r="AA20" s="44">
        <f t="shared" si="0"/>
        <v>7</v>
      </c>
      <c r="AB20" s="45">
        <f t="shared" si="1"/>
        <v>2819.9557142857143</v>
      </c>
      <c r="AC20" s="45">
        <f t="shared" si="2"/>
        <v>324119.34142857144</v>
      </c>
      <c r="AD20" s="45">
        <f t="shared" si="3"/>
        <v>479</v>
      </c>
      <c r="AE20" s="45">
        <f t="shared" si="4"/>
        <v>586.44285714285706</v>
      </c>
      <c r="AF20" s="45">
        <f t="shared" si="5"/>
        <v>19739.689999999999</v>
      </c>
      <c r="AG20" s="45">
        <f t="shared" si="6"/>
        <v>2268835.39</v>
      </c>
      <c r="AH20" s="45">
        <f t="shared" si="7"/>
        <v>3353</v>
      </c>
      <c r="AI20" s="45">
        <f t="shared" si="8"/>
        <v>4105.0999999999995</v>
      </c>
    </row>
    <row r="21" spans="1:35" x14ac:dyDescent="0.25">
      <c r="A21" s="43" t="s">
        <v>829</v>
      </c>
      <c r="B21" s="43">
        <v>23902</v>
      </c>
      <c r="C21" t="s">
        <v>208</v>
      </c>
      <c r="D21">
        <v>54592</v>
      </c>
      <c r="E21">
        <v>1</v>
      </c>
      <c r="F21" t="s">
        <v>945</v>
      </c>
      <c r="G21" s="39" t="s">
        <v>933</v>
      </c>
      <c r="H21" s="3" t="s">
        <v>63</v>
      </c>
      <c r="I21" s="8" t="s">
        <v>930</v>
      </c>
      <c r="J21">
        <v>23.41</v>
      </c>
      <c r="K21">
        <v>956.03</v>
      </c>
      <c r="L21">
        <v>13519.895</v>
      </c>
      <c r="M21">
        <v>44.950299999999999</v>
      </c>
      <c r="N21">
        <v>-74.892799999999994</v>
      </c>
      <c r="O21">
        <v>585</v>
      </c>
      <c r="P21" s="21">
        <v>102.1</v>
      </c>
      <c r="Q21" s="20">
        <v>1.7</v>
      </c>
      <c r="R21" s="21">
        <v>82.2</v>
      </c>
      <c r="S21" s="21">
        <v>107.9</v>
      </c>
      <c r="T21" s="20">
        <v>81.2</v>
      </c>
      <c r="U21" s="20">
        <v>92.3</v>
      </c>
      <c r="X21" t="s">
        <v>913</v>
      </c>
      <c r="Y21" s="7" t="s">
        <v>925</v>
      </c>
      <c r="Z21" s="8" t="s">
        <v>930</v>
      </c>
      <c r="AA21" s="44">
        <f t="shared" si="0"/>
        <v>5</v>
      </c>
      <c r="AB21" s="45">
        <f t="shared" si="1"/>
        <v>3665.0259999999994</v>
      </c>
      <c r="AC21" s="45">
        <f t="shared" si="2"/>
        <v>193064.12799999997</v>
      </c>
      <c r="AD21" s="45">
        <f t="shared" si="3"/>
        <v>289.58000000000004</v>
      </c>
      <c r="AE21" s="45">
        <f t="shared" si="4"/>
        <v>344.49999999999994</v>
      </c>
      <c r="AF21" s="45">
        <f t="shared" si="5"/>
        <v>18325.129999999997</v>
      </c>
      <c r="AG21" s="45">
        <f t="shared" si="6"/>
        <v>965320.6399999999</v>
      </c>
      <c r="AH21" s="45">
        <f t="shared" si="7"/>
        <v>1447.9</v>
      </c>
      <c r="AI21" s="45">
        <f t="shared" si="8"/>
        <v>1722.4999999999998</v>
      </c>
    </row>
    <row r="22" spans="1:35" x14ac:dyDescent="0.25">
      <c r="A22" s="43" t="s">
        <v>821</v>
      </c>
      <c r="B22" s="43">
        <v>23777</v>
      </c>
      <c r="C22" t="s">
        <v>323</v>
      </c>
      <c r="D22">
        <v>50744</v>
      </c>
      <c r="E22">
        <v>1</v>
      </c>
      <c r="F22" t="s">
        <v>945</v>
      </c>
      <c r="G22" s="39" t="s">
        <v>933</v>
      </c>
      <c r="H22" s="3" t="s">
        <v>63</v>
      </c>
      <c r="I22" s="8" t="s">
        <v>930</v>
      </c>
      <c r="J22">
        <v>162.46</v>
      </c>
      <c r="K22">
        <v>5512.7</v>
      </c>
      <c r="L22">
        <v>63452.529000000002</v>
      </c>
      <c r="M22">
        <v>43.080300000000001</v>
      </c>
      <c r="N22">
        <v>-75.600300000000004</v>
      </c>
      <c r="O22">
        <v>551</v>
      </c>
      <c r="P22" s="21">
        <v>65.3</v>
      </c>
      <c r="Q22" s="20">
        <v>26.2</v>
      </c>
      <c r="R22" s="21">
        <v>57.4</v>
      </c>
      <c r="S22" s="21">
        <v>72.099999999999994</v>
      </c>
      <c r="T22" s="20">
        <v>50.9</v>
      </c>
      <c r="U22" s="20">
        <v>62.5</v>
      </c>
      <c r="X22" t="s">
        <v>914</v>
      </c>
      <c r="Y22" s="7" t="s">
        <v>925</v>
      </c>
      <c r="Z22" s="4" t="s">
        <v>905</v>
      </c>
      <c r="AA22" s="44">
        <f t="shared" si="0"/>
        <v>2</v>
      </c>
      <c r="AB22" s="45">
        <f t="shared" si="1"/>
        <v>1772.375</v>
      </c>
      <c r="AC22" s="45">
        <f t="shared" si="2"/>
        <v>150550.25</v>
      </c>
      <c r="AD22" s="45">
        <f t="shared" si="3"/>
        <v>188</v>
      </c>
      <c r="AE22" s="45">
        <f t="shared" si="4"/>
        <v>163.95</v>
      </c>
      <c r="AF22" s="45">
        <f t="shared" si="5"/>
        <v>3544.75</v>
      </c>
      <c r="AG22" s="45">
        <f t="shared" si="6"/>
        <v>301100.5</v>
      </c>
      <c r="AH22" s="45">
        <f t="shared" si="7"/>
        <v>376</v>
      </c>
      <c r="AI22" s="45">
        <f t="shared" si="8"/>
        <v>327.9</v>
      </c>
    </row>
    <row r="23" spans="1:35" x14ac:dyDescent="0.25">
      <c r="A23" s="43" t="s">
        <v>142</v>
      </c>
      <c r="B23" s="43">
        <v>23857</v>
      </c>
      <c r="C23" t="s">
        <v>142</v>
      </c>
      <c r="D23">
        <v>10620</v>
      </c>
      <c r="E23">
        <v>1</v>
      </c>
      <c r="F23" t="s">
        <v>945</v>
      </c>
      <c r="G23" s="39" t="s">
        <v>933</v>
      </c>
      <c r="H23" s="3" t="s">
        <v>63</v>
      </c>
      <c r="I23" s="8" t="s">
        <v>930</v>
      </c>
      <c r="J23">
        <v>78.08</v>
      </c>
      <c r="K23">
        <v>3207.75</v>
      </c>
      <c r="L23">
        <v>29396.528999999999</v>
      </c>
      <c r="M23">
        <v>43.984200000000001</v>
      </c>
      <c r="N23">
        <v>-75.622500000000002</v>
      </c>
      <c r="O23">
        <v>628</v>
      </c>
      <c r="P23" s="21">
        <v>62.9</v>
      </c>
      <c r="Q23" s="20">
        <v>19.899999999999999</v>
      </c>
      <c r="R23" s="21">
        <v>59</v>
      </c>
      <c r="S23" s="21">
        <v>70.599999999999994</v>
      </c>
      <c r="T23" s="20">
        <v>56.3</v>
      </c>
      <c r="U23" s="20">
        <v>64.5</v>
      </c>
      <c r="X23" t="s">
        <v>914</v>
      </c>
      <c r="Y23" s="7" t="s">
        <v>925</v>
      </c>
      <c r="Z23" s="8" t="s">
        <v>930</v>
      </c>
      <c r="AA23" s="44">
        <f t="shared" si="0"/>
        <v>6</v>
      </c>
      <c r="AB23" s="45">
        <f t="shared" si="1"/>
        <v>3648.2916666666665</v>
      </c>
      <c r="AC23" s="45">
        <f t="shared" si="2"/>
        <v>601193.375</v>
      </c>
      <c r="AD23" s="45">
        <f t="shared" si="3"/>
        <v>320.66666666666669</v>
      </c>
      <c r="AE23" s="45">
        <f t="shared" si="4"/>
        <v>662.0333333333333</v>
      </c>
      <c r="AF23" s="45">
        <f t="shared" si="5"/>
        <v>21889.75</v>
      </c>
      <c r="AG23" s="45">
        <f t="shared" si="6"/>
        <v>3607160.25</v>
      </c>
      <c r="AH23" s="45">
        <f t="shared" si="7"/>
        <v>1924</v>
      </c>
      <c r="AI23" s="45">
        <f t="shared" si="8"/>
        <v>3972.2</v>
      </c>
    </row>
    <row r="24" spans="1:35" x14ac:dyDescent="0.25">
      <c r="A24" s="43" t="s">
        <v>808</v>
      </c>
      <c r="B24" s="43">
        <v>23983</v>
      </c>
      <c r="C24" t="s">
        <v>100</v>
      </c>
      <c r="D24">
        <v>10617</v>
      </c>
      <c r="E24">
        <v>1</v>
      </c>
      <c r="F24" t="s">
        <v>945</v>
      </c>
      <c r="G24" s="39" t="s">
        <v>933</v>
      </c>
      <c r="H24" s="3" t="s">
        <v>63</v>
      </c>
      <c r="I24" s="8" t="s">
        <v>930</v>
      </c>
      <c r="J24">
        <v>33</v>
      </c>
      <c r="K24">
        <v>2166.1</v>
      </c>
      <c r="L24">
        <v>18357.198</v>
      </c>
      <c r="M24">
        <v>43.886099999999999</v>
      </c>
      <c r="N24">
        <v>-75.434200000000004</v>
      </c>
      <c r="O24">
        <v>2133</v>
      </c>
      <c r="P24" s="21">
        <v>107.8</v>
      </c>
      <c r="Q24" s="20">
        <v>10.8</v>
      </c>
      <c r="R24" s="21">
        <v>80.2</v>
      </c>
      <c r="S24" s="21">
        <v>94.9</v>
      </c>
      <c r="T24" s="20">
        <v>81.3</v>
      </c>
      <c r="U24" s="20">
        <v>91.7</v>
      </c>
      <c r="AA24" s="44">
        <f>SUM(AA5:AA23)</f>
        <v>182</v>
      </c>
    </row>
    <row r="25" spans="1:35" x14ac:dyDescent="0.25">
      <c r="A25" s="43" t="s">
        <v>848</v>
      </c>
      <c r="B25" s="43">
        <v>23668</v>
      </c>
      <c r="C25" t="s">
        <v>88</v>
      </c>
      <c r="D25">
        <v>55405</v>
      </c>
      <c r="E25">
        <v>1</v>
      </c>
      <c r="F25" t="s">
        <v>945</v>
      </c>
      <c r="G25" s="39" t="s">
        <v>933</v>
      </c>
      <c r="H25" s="3" t="s">
        <v>63</v>
      </c>
      <c r="I25" s="8" t="s">
        <v>930</v>
      </c>
      <c r="J25">
        <v>3854.4</v>
      </c>
      <c r="K25">
        <v>1175512.28</v>
      </c>
      <c r="L25">
        <v>8092731.9390000002</v>
      </c>
      <c r="M25">
        <v>42.272799999999997</v>
      </c>
      <c r="N25">
        <v>-73.849199999999996</v>
      </c>
      <c r="O25">
        <v>3165</v>
      </c>
      <c r="P25" s="21">
        <v>441</v>
      </c>
      <c r="Q25" s="20">
        <v>1450.1</v>
      </c>
      <c r="R25" s="21">
        <v>316.60000000000002</v>
      </c>
      <c r="S25" s="21">
        <v>399.9</v>
      </c>
      <c r="T25" s="20">
        <v>331</v>
      </c>
      <c r="U25" s="20">
        <v>395.1</v>
      </c>
    </row>
    <row r="26" spans="1:35" x14ac:dyDescent="0.25">
      <c r="A26" s="43" t="s">
        <v>849</v>
      </c>
      <c r="B26" s="43">
        <v>23670</v>
      </c>
      <c r="C26" t="s">
        <v>88</v>
      </c>
      <c r="D26">
        <v>55405</v>
      </c>
      <c r="E26">
        <v>2</v>
      </c>
      <c r="F26" t="s">
        <v>945</v>
      </c>
      <c r="G26" s="39" t="s">
        <v>933</v>
      </c>
      <c r="H26" s="3" t="s">
        <v>63</v>
      </c>
      <c r="I26" s="8" t="s">
        <v>930</v>
      </c>
      <c r="J26">
        <v>2042.53</v>
      </c>
      <c r="K26">
        <v>594985.43000000005</v>
      </c>
      <c r="L26">
        <v>4165772.2609999999</v>
      </c>
      <c r="M26">
        <v>42.272799999999997</v>
      </c>
      <c r="N26">
        <v>-73.849199999999996</v>
      </c>
      <c r="O26">
        <v>3165</v>
      </c>
      <c r="P26" s="21">
        <v>441</v>
      </c>
      <c r="Q26" s="20">
        <v>879.8</v>
      </c>
      <c r="R26" s="21">
        <v>315.60000000000002</v>
      </c>
      <c r="S26" s="21">
        <v>398.6</v>
      </c>
      <c r="T26" s="20">
        <v>328.8</v>
      </c>
      <c r="U26" s="20">
        <v>399</v>
      </c>
      <c r="AB26" s="54" t="s">
        <v>940</v>
      </c>
      <c r="AC26" s="54"/>
      <c r="AD26" s="54"/>
      <c r="AE26" s="54"/>
      <c r="AF26" s="54" t="s">
        <v>939</v>
      </c>
      <c r="AG26" s="54"/>
      <c r="AH26" s="54"/>
      <c r="AI26" s="54"/>
    </row>
    <row r="27" spans="1:35" x14ac:dyDescent="0.25">
      <c r="A27" s="43" t="s">
        <v>850</v>
      </c>
      <c r="B27" s="43">
        <v>23677</v>
      </c>
      <c r="C27" t="s">
        <v>88</v>
      </c>
      <c r="D27">
        <v>55405</v>
      </c>
      <c r="E27">
        <v>3</v>
      </c>
      <c r="F27" t="s">
        <v>945</v>
      </c>
      <c r="G27" s="39" t="s">
        <v>933</v>
      </c>
      <c r="H27" s="3" t="s">
        <v>63</v>
      </c>
      <c r="I27" s="8" t="s">
        <v>930</v>
      </c>
      <c r="J27">
        <v>3933.51</v>
      </c>
      <c r="K27">
        <v>1218293.56</v>
      </c>
      <c r="L27">
        <v>8701527.5590000004</v>
      </c>
      <c r="M27">
        <v>42.272799999999997</v>
      </c>
      <c r="N27">
        <v>-73.849199999999996</v>
      </c>
      <c r="O27">
        <v>554</v>
      </c>
      <c r="P27" s="21">
        <v>441</v>
      </c>
      <c r="Q27" s="20">
        <v>1292.0999999999999</v>
      </c>
      <c r="R27" s="21">
        <v>312.8</v>
      </c>
      <c r="S27" s="21">
        <v>395.1</v>
      </c>
      <c r="T27" s="20">
        <v>329</v>
      </c>
      <c r="U27" s="20">
        <v>395</v>
      </c>
      <c r="Y27" t="s">
        <v>912</v>
      </c>
      <c r="Z27" t="s">
        <v>53</v>
      </c>
      <c r="AA27" t="s">
        <v>54</v>
      </c>
      <c r="AB27" t="s">
        <v>935</v>
      </c>
      <c r="AC27" t="s">
        <v>936</v>
      </c>
      <c r="AD27" t="s">
        <v>937</v>
      </c>
      <c r="AE27" t="s">
        <v>938</v>
      </c>
      <c r="AF27" t="s">
        <v>935</v>
      </c>
      <c r="AG27" t="s">
        <v>936</v>
      </c>
      <c r="AH27" t="s">
        <v>937</v>
      </c>
      <c r="AI27" t="s">
        <v>938</v>
      </c>
    </row>
    <row r="28" spans="1:35" x14ac:dyDescent="0.25">
      <c r="A28" s="43" t="s">
        <v>823</v>
      </c>
      <c r="B28" s="43">
        <v>23796</v>
      </c>
      <c r="C28" t="s">
        <v>233</v>
      </c>
      <c r="D28">
        <v>54034</v>
      </c>
      <c r="E28" t="s">
        <v>234</v>
      </c>
      <c r="F28" t="s">
        <v>945</v>
      </c>
      <c r="G28" s="39" t="s">
        <v>933</v>
      </c>
      <c r="H28" s="3" t="s">
        <v>63</v>
      </c>
      <c r="I28" s="8" t="s">
        <v>930</v>
      </c>
      <c r="J28">
        <v>48.02</v>
      </c>
      <c r="K28">
        <v>3466.1</v>
      </c>
      <c r="L28">
        <v>30699.642</v>
      </c>
      <c r="M28">
        <v>42.63</v>
      </c>
      <c r="N28">
        <v>-73.75</v>
      </c>
      <c r="O28">
        <v>2550</v>
      </c>
      <c r="P28" s="21">
        <v>96.9</v>
      </c>
      <c r="Q28" s="20">
        <v>4.2</v>
      </c>
      <c r="R28" s="21">
        <v>79</v>
      </c>
      <c r="S28" s="21">
        <v>79</v>
      </c>
      <c r="T28" s="20">
        <v>77</v>
      </c>
      <c r="U28" s="20">
        <v>82.7</v>
      </c>
      <c r="X28" s="51" t="s">
        <v>945</v>
      </c>
      <c r="Y28" s="15" t="s">
        <v>933</v>
      </c>
      <c r="Z28" s="46" t="s">
        <v>63</v>
      </c>
      <c r="AA28" s="44">
        <f t="shared" ref="AA28:AA39" si="9">COUNTIFS($G$2:$G$184,$Y28,$H$2:$H$184,$Z28)</f>
        <v>37</v>
      </c>
      <c r="AB28" s="45">
        <f t="shared" ref="AB28:AB39" si="10">AVERAGEIFS($J$2:$J$184,$G$2:$G$184,$Y28,$H$2:$H$184,$Z28)</f>
        <v>2260.1372972972968</v>
      </c>
      <c r="AC28" s="45">
        <f t="shared" ref="AC28:AC39" si="11">AVERAGEIFS($K$2:$K$184,$G$2:$G$184,$Y28,$H$2:$H$184,$Z28)</f>
        <v>407441.92810810806</v>
      </c>
      <c r="AD28" s="45">
        <f t="shared" ref="AD28:AD39" si="12">AVERAGEIFS($P$2:$P$184,$G$2:$G$184,$Y28,$H$2:$H$184,$Z28)</f>
        <v>356.14594594594598</v>
      </c>
      <c r="AE28" s="45">
        <f t="shared" ref="AE28:AE39" si="13">AVERAGEIFS($Q$2:$Q$184,$G$2:$G$184,$Y28,$H$2:$H$184,$Z28)</f>
        <v>1211.3864864864863</v>
      </c>
      <c r="AF28" s="45">
        <f t="shared" ref="AF28:AF39" si="14">SUMIFS($J$2:$J$184,$G$2:$G$184,$Y28,$H$2:$H$184,$Z28)</f>
        <v>83625.079999999987</v>
      </c>
      <c r="AG28" s="45">
        <f t="shared" ref="AG28:AG39" si="15">SUMIFS($K$2:$K$184,$G$2:$G$184,$Y28,$H$2:$H$184,$Z28)</f>
        <v>15075351.339999998</v>
      </c>
      <c r="AH28" s="45">
        <f t="shared" ref="AH28:AH39" si="16">SUMIFS($P$2:$P$184,$G$2:$G$184,$Y28,$H$2:$H$184,$Z28)</f>
        <v>13177.400000000001</v>
      </c>
      <c r="AI28" s="45">
        <f t="shared" ref="AI28:AI39" si="17">SUMIFS($Q$2:$Q$184,$G$2:$G$184,$Y28,$H$2:$H$184,$Z28)</f>
        <v>44821.299999999996</v>
      </c>
    </row>
    <row r="29" spans="1:35" x14ac:dyDescent="0.25">
      <c r="A29" s="43" t="s">
        <v>810</v>
      </c>
      <c r="B29" s="43">
        <v>23799</v>
      </c>
      <c r="C29" s="14" t="s">
        <v>241</v>
      </c>
      <c r="D29" s="14">
        <v>10725</v>
      </c>
      <c r="E29" s="14" t="s">
        <v>246</v>
      </c>
      <c r="F29" t="s">
        <v>945</v>
      </c>
      <c r="G29" s="39" t="s">
        <v>933</v>
      </c>
      <c r="H29" s="3" t="s">
        <v>63</v>
      </c>
      <c r="I29" s="8" t="s">
        <v>930</v>
      </c>
      <c r="J29">
        <v>613.66999999999996</v>
      </c>
      <c r="K29">
        <v>67241.600000000006</v>
      </c>
      <c r="L29">
        <v>565267.55599999998</v>
      </c>
      <c r="M29">
        <v>42.574399999999997</v>
      </c>
      <c r="N29">
        <v>-73.859200000000001</v>
      </c>
      <c r="O29">
        <v>2550</v>
      </c>
      <c r="P29" s="26">
        <v>338.8</v>
      </c>
      <c r="Q29" s="27">
        <v>389.2</v>
      </c>
      <c r="R29" s="26">
        <v>291.3</v>
      </c>
      <c r="S29" s="26">
        <v>380.5</v>
      </c>
      <c r="T29" s="27">
        <v>281</v>
      </c>
      <c r="U29" s="27">
        <v>333.1</v>
      </c>
      <c r="X29" s="52" t="s">
        <v>948</v>
      </c>
      <c r="Y29" s="15" t="s">
        <v>934</v>
      </c>
      <c r="Z29" s="46" t="s">
        <v>63</v>
      </c>
      <c r="AA29" s="44">
        <f t="shared" si="9"/>
        <v>2</v>
      </c>
      <c r="AB29" s="45">
        <f t="shared" si="10"/>
        <v>6795.8600000000006</v>
      </c>
      <c r="AC29" s="45">
        <f t="shared" si="11"/>
        <v>2068270.35</v>
      </c>
      <c r="AD29" s="45">
        <f t="shared" si="12"/>
        <v>385</v>
      </c>
      <c r="AE29" s="45">
        <f t="shared" si="13"/>
        <v>677.05</v>
      </c>
      <c r="AF29" s="45">
        <f t="shared" si="14"/>
        <v>13591.720000000001</v>
      </c>
      <c r="AG29" s="45">
        <f t="shared" si="15"/>
        <v>4136540.7</v>
      </c>
      <c r="AH29" s="45">
        <f t="shared" si="16"/>
        <v>770</v>
      </c>
      <c r="AI29" s="45">
        <f t="shared" si="17"/>
        <v>1354.1</v>
      </c>
    </row>
    <row r="30" spans="1:35" x14ac:dyDescent="0.25">
      <c r="A30" s="43" t="s">
        <v>810</v>
      </c>
      <c r="B30" s="43">
        <v>23800</v>
      </c>
      <c r="C30" s="14" t="s">
        <v>241</v>
      </c>
      <c r="D30" s="14">
        <v>10725</v>
      </c>
      <c r="E30" s="14" t="s">
        <v>249</v>
      </c>
      <c r="F30" t="s">
        <v>945</v>
      </c>
      <c r="G30" s="39" t="s">
        <v>933</v>
      </c>
      <c r="H30" s="3" t="s">
        <v>63</v>
      </c>
      <c r="I30" s="8" t="s">
        <v>930</v>
      </c>
      <c r="J30">
        <v>519.01</v>
      </c>
      <c r="K30">
        <v>53030.43</v>
      </c>
      <c r="L30">
        <v>445271.76799999998</v>
      </c>
      <c r="M30">
        <v>42.574399999999997</v>
      </c>
      <c r="N30">
        <v>-73.859200000000001</v>
      </c>
      <c r="O30">
        <v>1279</v>
      </c>
      <c r="P30" s="26">
        <v>338.8</v>
      </c>
      <c r="Q30" s="27">
        <v>389.2</v>
      </c>
      <c r="R30" s="26">
        <v>291.3</v>
      </c>
      <c r="S30" s="26">
        <v>380.5</v>
      </c>
      <c r="T30" s="27">
        <v>281</v>
      </c>
      <c r="U30" s="27">
        <v>333.1</v>
      </c>
      <c r="X30" s="51" t="s">
        <v>946</v>
      </c>
      <c r="Y30" s="15" t="s">
        <v>913</v>
      </c>
      <c r="Z30" s="46" t="s">
        <v>63</v>
      </c>
      <c r="AA30" s="44">
        <f t="shared" si="9"/>
        <v>13</v>
      </c>
      <c r="AB30" s="45">
        <f t="shared" si="10"/>
        <v>6927.3984615384607</v>
      </c>
      <c r="AC30" s="45">
        <f t="shared" si="11"/>
        <v>1132901.9607692307</v>
      </c>
      <c r="AD30" s="45">
        <f t="shared" si="12"/>
        <v>250.86153846153846</v>
      </c>
      <c r="AE30" s="45">
        <f t="shared" si="13"/>
        <v>1276.0769230769231</v>
      </c>
      <c r="AF30" s="45">
        <f t="shared" si="14"/>
        <v>90056.18</v>
      </c>
      <c r="AG30" s="45">
        <f t="shared" si="15"/>
        <v>14727725.489999998</v>
      </c>
      <c r="AH30" s="45">
        <f t="shared" si="16"/>
        <v>3261.2</v>
      </c>
      <c r="AI30" s="45">
        <f t="shared" si="17"/>
        <v>16589</v>
      </c>
    </row>
    <row r="31" spans="1:35" x14ac:dyDescent="0.25">
      <c r="A31" s="43" t="s">
        <v>811</v>
      </c>
      <c r="B31" s="43">
        <v>23801</v>
      </c>
      <c r="C31" t="s">
        <v>241</v>
      </c>
      <c r="D31">
        <v>10725</v>
      </c>
      <c r="E31" t="s">
        <v>242</v>
      </c>
      <c r="F31" t="s">
        <v>945</v>
      </c>
      <c r="G31" s="39" t="s">
        <v>933</v>
      </c>
      <c r="H31" s="3" t="s">
        <v>63</v>
      </c>
      <c r="I31" s="8" t="s">
        <v>930</v>
      </c>
      <c r="J31">
        <v>206.67</v>
      </c>
      <c r="K31">
        <v>22212.41</v>
      </c>
      <c r="L31">
        <v>180260.147</v>
      </c>
      <c r="M31">
        <v>42.574399999999997</v>
      </c>
      <c r="N31">
        <v>-73.859200000000001</v>
      </c>
      <c r="O31">
        <v>2550</v>
      </c>
      <c r="P31" s="21">
        <v>107.2</v>
      </c>
      <c r="Q31" s="20">
        <v>25.1</v>
      </c>
      <c r="R31" s="21">
        <v>82.1</v>
      </c>
      <c r="S31" s="21">
        <v>107.2</v>
      </c>
      <c r="T31" s="20">
        <v>80.3</v>
      </c>
      <c r="U31" s="20">
        <v>105.5</v>
      </c>
      <c r="X31" s="52" t="s">
        <v>947</v>
      </c>
      <c r="Y31" s="15" t="s">
        <v>914</v>
      </c>
      <c r="Z31" s="46" t="s">
        <v>63</v>
      </c>
      <c r="AA31" s="44">
        <f t="shared" si="9"/>
        <v>7</v>
      </c>
      <c r="AB31" s="45">
        <f t="shared" si="10"/>
        <v>4271.5871428571427</v>
      </c>
      <c r="AC31" s="45">
        <f t="shared" si="11"/>
        <v>462852.33714285708</v>
      </c>
      <c r="AD31" s="45">
        <f t="shared" si="12"/>
        <v>135.02857142857144</v>
      </c>
      <c r="AE31" s="45">
        <f t="shared" si="13"/>
        <v>607.61428571428564</v>
      </c>
      <c r="AF31" s="45">
        <f t="shared" si="14"/>
        <v>29901.11</v>
      </c>
      <c r="AG31" s="45">
        <f t="shared" si="15"/>
        <v>3239966.3599999994</v>
      </c>
      <c r="AH31" s="45">
        <f t="shared" si="16"/>
        <v>945.2</v>
      </c>
      <c r="AI31" s="45">
        <f t="shared" si="17"/>
        <v>4253.2999999999993</v>
      </c>
    </row>
    <row r="32" spans="1:35" x14ac:dyDescent="0.25">
      <c r="A32" s="43" t="s">
        <v>818</v>
      </c>
      <c r="B32" s="43">
        <v>23802</v>
      </c>
      <c r="C32" t="s">
        <v>167</v>
      </c>
      <c r="D32">
        <v>50458</v>
      </c>
      <c r="E32">
        <v>1</v>
      </c>
      <c r="F32" t="s">
        <v>945</v>
      </c>
      <c r="G32" s="39" t="s">
        <v>933</v>
      </c>
      <c r="H32" s="3" t="s">
        <v>63</v>
      </c>
      <c r="I32" s="8" t="s">
        <v>930</v>
      </c>
      <c r="J32">
        <v>4519.25</v>
      </c>
      <c r="K32">
        <v>583751.25</v>
      </c>
      <c r="L32">
        <v>4748012.8250000002</v>
      </c>
      <c r="M32">
        <v>43.25</v>
      </c>
      <c r="N32">
        <v>-73.8125</v>
      </c>
      <c r="O32">
        <v>3100</v>
      </c>
      <c r="P32" s="21">
        <v>147</v>
      </c>
      <c r="Q32" s="20">
        <v>694.2</v>
      </c>
      <c r="R32" s="21">
        <v>131.19999999999999</v>
      </c>
      <c r="S32" s="21">
        <v>134</v>
      </c>
      <c r="T32" s="20">
        <v>130.69999999999999</v>
      </c>
      <c r="U32" s="20">
        <v>135.19999999999999</v>
      </c>
      <c r="X32" s="52" t="s">
        <v>951</v>
      </c>
      <c r="Y32" s="15" t="s">
        <v>933</v>
      </c>
      <c r="Z32" s="47" t="s">
        <v>67</v>
      </c>
      <c r="AA32" s="44">
        <f t="shared" si="9"/>
        <v>1</v>
      </c>
      <c r="AB32" s="45">
        <f t="shared" si="10"/>
        <v>3711.75</v>
      </c>
      <c r="AC32" s="45">
        <f t="shared" si="11"/>
        <v>130991.75</v>
      </c>
      <c r="AD32" s="45">
        <f t="shared" si="12"/>
        <v>47.3</v>
      </c>
      <c r="AE32" s="45">
        <f t="shared" si="13"/>
        <v>109.8</v>
      </c>
      <c r="AF32" s="45">
        <f t="shared" si="14"/>
        <v>3711.75</v>
      </c>
      <c r="AG32" s="45">
        <f t="shared" si="15"/>
        <v>130991.75</v>
      </c>
      <c r="AH32" s="45">
        <f t="shared" si="16"/>
        <v>47.3</v>
      </c>
      <c r="AI32" s="45">
        <f t="shared" si="17"/>
        <v>109.8</v>
      </c>
    </row>
    <row r="33" spans="1:36" x14ac:dyDescent="0.25">
      <c r="A33" s="43" t="s">
        <v>806</v>
      </c>
      <c r="B33" s="43">
        <v>23900</v>
      </c>
      <c r="C33" t="s">
        <v>148</v>
      </c>
      <c r="D33">
        <v>10190</v>
      </c>
      <c r="E33">
        <v>1</v>
      </c>
      <c r="F33" t="s">
        <v>945</v>
      </c>
      <c r="G33" s="39" t="s">
        <v>933</v>
      </c>
      <c r="H33" s="3" t="s">
        <v>63</v>
      </c>
      <c r="I33" s="8" t="s">
        <v>930</v>
      </c>
      <c r="J33">
        <v>2372.31</v>
      </c>
      <c r="K33">
        <v>135263.35999999999</v>
      </c>
      <c r="L33">
        <v>1216663.4820000001</v>
      </c>
      <c r="M33">
        <v>42.537500000000001</v>
      </c>
      <c r="N33">
        <v>-73.743300000000005</v>
      </c>
      <c r="O33">
        <v>2650</v>
      </c>
      <c r="P33" s="21">
        <v>72</v>
      </c>
      <c r="Q33" s="20">
        <v>131.19999999999999</v>
      </c>
      <c r="R33" s="21">
        <v>69</v>
      </c>
      <c r="S33" s="21">
        <v>86.6</v>
      </c>
      <c r="T33" s="20">
        <v>68.3</v>
      </c>
      <c r="U33" s="20">
        <v>78.7</v>
      </c>
      <c r="X33" s="52" t="s">
        <v>952</v>
      </c>
      <c r="Y33" s="15" t="s">
        <v>934</v>
      </c>
      <c r="Z33" s="47" t="s">
        <v>67</v>
      </c>
      <c r="AA33" s="44">
        <f t="shared" si="9"/>
        <v>2</v>
      </c>
      <c r="AB33" s="45">
        <f t="shared" si="10"/>
        <v>25.884999999999998</v>
      </c>
      <c r="AC33" s="45">
        <f t="shared" si="11"/>
        <v>674.30499999999995</v>
      </c>
      <c r="AD33" s="45">
        <f t="shared" si="12"/>
        <v>44.2</v>
      </c>
      <c r="AE33" s="45">
        <f t="shared" si="13"/>
        <v>0.4</v>
      </c>
      <c r="AF33" s="45">
        <f t="shared" si="14"/>
        <v>51.769999999999996</v>
      </c>
      <c r="AG33" s="45">
        <f t="shared" si="15"/>
        <v>1348.61</v>
      </c>
      <c r="AH33" s="45">
        <f t="shared" si="16"/>
        <v>88.4</v>
      </c>
      <c r="AI33" s="45">
        <f t="shared" si="17"/>
        <v>0.8</v>
      </c>
    </row>
    <row r="34" spans="1:36" x14ac:dyDescent="0.25">
      <c r="A34" s="43" t="s">
        <v>767</v>
      </c>
      <c r="B34" s="43">
        <v>323570</v>
      </c>
      <c r="C34" s="14" t="s">
        <v>107</v>
      </c>
      <c r="D34" s="14">
        <v>2539</v>
      </c>
      <c r="E34" s="14">
        <v>10001</v>
      </c>
      <c r="F34" t="s">
        <v>945</v>
      </c>
      <c r="G34" s="39" t="s">
        <v>933</v>
      </c>
      <c r="H34" s="3" t="s">
        <v>63</v>
      </c>
      <c r="I34" s="8" t="s">
        <v>930</v>
      </c>
      <c r="J34">
        <v>5755.07</v>
      </c>
      <c r="K34">
        <v>882464.97</v>
      </c>
      <c r="L34">
        <v>9124371.6349999998</v>
      </c>
      <c r="M34">
        <v>42.590499999999999</v>
      </c>
      <c r="N34">
        <v>-73.763599999999997</v>
      </c>
      <c r="O34">
        <v>2133</v>
      </c>
      <c r="P34" s="26">
        <v>893.1</v>
      </c>
      <c r="Q34" s="27">
        <v>5142.1000000000004</v>
      </c>
      <c r="R34" s="26">
        <v>835</v>
      </c>
      <c r="S34" s="26">
        <v>924.8</v>
      </c>
      <c r="T34" s="27">
        <v>814.6</v>
      </c>
      <c r="U34" s="27">
        <v>908.5</v>
      </c>
      <c r="X34" s="51" t="s">
        <v>949</v>
      </c>
      <c r="Y34" s="15" t="s">
        <v>913</v>
      </c>
      <c r="Z34" s="47" t="s">
        <v>67</v>
      </c>
      <c r="AA34" s="44">
        <f t="shared" si="9"/>
        <v>42</v>
      </c>
      <c r="AB34" s="45">
        <f t="shared" si="10"/>
        <v>176.86833333333334</v>
      </c>
      <c r="AC34" s="45">
        <f t="shared" si="11"/>
        <v>6796.2342857142867</v>
      </c>
      <c r="AD34" s="45">
        <f t="shared" si="12"/>
        <v>45.933333333333351</v>
      </c>
      <c r="AE34" s="45">
        <f t="shared" si="13"/>
        <v>10.947619047619051</v>
      </c>
      <c r="AF34" s="45">
        <f t="shared" si="14"/>
        <v>7428.47</v>
      </c>
      <c r="AG34" s="45">
        <f t="shared" si="15"/>
        <v>285441.84000000003</v>
      </c>
      <c r="AH34" s="45">
        <f t="shared" si="16"/>
        <v>1929.2000000000007</v>
      </c>
      <c r="AI34" s="45">
        <f t="shared" si="17"/>
        <v>459.80000000000018</v>
      </c>
    </row>
    <row r="35" spans="1:36" x14ac:dyDescent="0.25">
      <c r="A35" s="43" t="s">
        <v>767</v>
      </c>
      <c r="B35" s="43">
        <v>323570</v>
      </c>
      <c r="C35" s="14" t="s">
        <v>107</v>
      </c>
      <c r="D35" s="14">
        <v>2539</v>
      </c>
      <c r="E35" s="14">
        <v>10002</v>
      </c>
      <c r="F35" t="s">
        <v>945</v>
      </c>
      <c r="G35" s="39" t="s">
        <v>933</v>
      </c>
      <c r="H35" s="3" t="s">
        <v>63</v>
      </c>
      <c r="I35" s="8" t="s">
        <v>930</v>
      </c>
      <c r="J35">
        <v>5455.54</v>
      </c>
      <c r="K35">
        <v>781227.31</v>
      </c>
      <c r="L35">
        <v>8658709.0140000004</v>
      </c>
      <c r="M35">
        <v>42.590499999999999</v>
      </c>
      <c r="N35">
        <v>-73.763599999999997</v>
      </c>
      <c r="O35">
        <v>2133</v>
      </c>
      <c r="P35" s="26">
        <v>893.1</v>
      </c>
      <c r="Q35" s="27">
        <v>5142.1000000000004</v>
      </c>
      <c r="R35" s="26">
        <v>835</v>
      </c>
      <c r="S35" s="26">
        <v>924.8</v>
      </c>
      <c r="T35" s="27">
        <v>814.6</v>
      </c>
      <c r="U35" s="27">
        <v>908.5</v>
      </c>
      <c r="X35" s="51" t="s">
        <v>950</v>
      </c>
      <c r="Y35" s="15" t="s">
        <v>914</v>
      </c>
      <c r="Z35" s="47" t="s">
        <v>67</v>
      </c>
      <c r="AA35" s="44">
        <f t="shared" si="9"/>
        <v>40</v>
      </c>
      <c r="AB35" s="45">
        <f t="shared" si="10"/>
        <v>656.16725000000019</v>
      </c>
      <c r="AC35" s="45">
        <f t="shared" si="11"/>
        <v>22867.728250000004</v>
      </c>
      <c r="AD35" s="45">
        <f t="shared" si="12"/>
        <v>49.335000000000001</v>
      </c>
      <c r="AE35" s="45">
        <f t="shared" si="13"/>
        <v>20.827500000000004</v>
      </c>
      <c r="AF35" s="45">
        <f t="shared" si="14"/>
        <v>26246.690000000006</v>
      </c>
      <c r="AG35" s="45">
        <f t="shared" si="15"/>
        <v>914709.13000000012</v>
      </c>
      <c r="AH35" s="45">
        <f t="shared" si="16"/>
        <v>1973.4</v>
      </c>
      <c r="AI35" s="45">
        <f t="shared" si="17"/>
        <v>833.10000000000014</v>
      </c>
    </row>
    <row r="36" spans="1:36" x14ac:dyDescent="0.25">
      <c r="A36" s="43" t="s">
        <v>767</v>
      </c>
      <c r="B36" s="43">
        <v>323570</v>
      </c>
      <c r="C36" s="14" t="s">
        <v>107</v>
      </c>
      <c r="D36" s="14">
        <v>2539</v>
      </c>
      <c r="E36" s="14">
        <v>10003</v>
      </c>
      <c r="F36" t="s">
        <v>945</v>
      </c>
      <c r="G36" s="39" t="s">
        <v>933</v>
      </c>
      <c r="H36" s="3" t="s">
        <v>63</v>
      </c>
      <c r="I36" s="8" t="s">
        <v>930</v>
      </c>
      <c r="J36">
        <v>8382.36</v>
      </c>
      <c r="K36">
        <v>1328452.77</v>
      </c>
      <c r="L36" s="1">
        <v>13800000</v>
      </c>
      <c r="M36">
        <v>42.590499999999999</v>
      </c>
      <c r="N36">
        <v>-73.763599999999997</v>
      </c>
      <c r="O36">
        <v>2133</v>
      </c>
      <c r="P36" s="26">
        <v>893.1</v>
      </c>
      <c r="Q36" s="27">
        <v>5142.1000000000004</v>
      </c>
      <c r="R36" s="26">
        <v>835</v>
      </c>
      <c r="S36" s="26">
        <v>924.8</v>
      </c>
      <c r="T36" s="27">
        <v>814.6</v>
      </c>
      <c r="U36" s="27">
        <v>908.5</v>
      </c>
      <c r="X36" s="51" t="s">
        <v>953</v>
      </c>
      <c r="Y36" s="15" t="s">
        <v>933</v>
      </c>
      <c r="Z36" s="37" t="s">
        <v>925</v>
      </c>
      <c r="AA36" s="44">
        <f t="shared" si="9"/>
        <v>11</v>
      </c>
      <c r="AB36" s="45">
        <f t="shared" si="10"/>
        <v>2757.0918181818179</v>
      </c>
      <c r="AC36" s="45">
        <f t="shared" si="11"/>
        <v>51948.280909090907</v>
      </c>
      <c r="AD36" s="45">
        <f t="shared" si="12"/>
        <v>282.74545454545455</v>
      </c>
      <c r="AE36" s="45">
        <f t="shared" si="13"/>
        <v>160.75454545454548</v>
      </c>
      <c r="AF36" s="45">
        <f t="shared" si="14"/>
        <v>30328.01</v>
      </c>
      <c r="AG36" s="45">
        <f t="shared" si="15"/>
        <v>571431.09</v>
      </c>
      <c r="AH36" s="45">
        <f t="shared" si="16"/>
        <v>3110.2</v>
      </c>
      <c r="AI36" s="45">
        <f t="shared" si="17"/>
        <v>1768.3000000000002</v>
      </c>
    </row>
    <row r="37" spans="1:36" x14ac:dyDescent="0.25">
      <c r="A37" s="43" t="s">
        <v>865</v>
      </c>
      <c r="B37" s="43">
        <v>323656</v>
      </c>
      <c r="C37" t="s">
        <v>153</v>
      </c>
      <c r="D37">
        <v>56259</v>
      </c>
      <c r="E37" t="s">
        <v>154</v>
      </c>
      <c r="F37" t="s">
        <v>945</v>
      </c>
      <c r="G37" s="39" t="s">
        <v>933</v>
      </c>
      <c r="H37" s="3" t="s">
        <v>63</v>
      </c>
      <c r="I37" s="8" t="s">
        <v>930</v>
      </c>
      <c r="J37">
        <v>5492.93</v>
      </c>
      <c r="K37">
        <v>1272080.1200000001</v>
      </c>
      <c r="L37">
        <v>9114781.466</v>
      </c>
      <c r="M37">
        <v>42.629600000000003</v>
      </c>
      <c r="N37">
        <v>-73.748999999999995</v>
      </c>
      <c r="O37">
        <v>540</v>
      </c>
      <c r="P37" s="21">
        <v>335</v>
      </c>
      <c r="Q37" s="20">
        <v>1355.4</v>
      </c>
      <c r="R37" s="21">
        <v>294.2</v>
      </c>
      <c r="S37" s="21">
        <v>360.2</v>
      </c>
      <c r="T37" s="20">
        <v>299.8</v>
      </c>
      <c r="U37" s="20">
        <v>333</v>
      </c>
      <c r="X37" s="51" t="s">
        <v>954</v>
      </c>
      <c r="Y37" s="15" t="s">
        <v>934</v>
      </c>
      <c r="Z37" s="37" t="s">
        <v>925</v>
      </c>
      <c r="AA37" s="44">
        <f t="shared" si="9"/>
        <v>8</v>
      </c>
      <c r="AB37" s="45">
        <f t="shared" si="10"/>
        <v>275.77250000000004</v>
      </c>
      <c r="AC37" s="45">
        <f t="shared" si="11"/>
        <v>58219.772499999999</v>
      </c>
      <c r="AD37" s="45">
        <f t="shared" si="12"/>
        <v>377</v>
      </c>
      <c r="AE37" s="45">
        <f t="shared" si="13"/>
        <v>126.83750000000001</v>
      </c>
      <c r="AF37" s="45">
        <f t="shared" si="14"/>
        <v>2206.1800000000003</v>
      </c>
      <c r="AG37" s="45">
        <f t="shared" si="15"/>
        <v>465758.18</v>
      </c>
      <c r="AH37" s="45">
        <f t="shared" si="16"/>
        <v>3016</v>
      </c>
      <c r="AI37" s="45">
        <f t="shared" si="17"/>
        <v>1014.7</v>
      </c>
    </row>
    <row r="38" spans="1:36" x14ac:dyDescent="0.25">
      <c r="A38" s="43" t="s">
        <v>866</v>
      </c>
      <c r="B38" s="43">
        <v>323658</v>
      </c>
      <c r="C38" t="s">
        <v>153</v>
      </c>
      <c r="D38">
        <v>56259</v>
      </c>
      <c r="E38" t="s">
        <v>158</v>
      </c>
      <c r="F38" t="s">
        <v>945</v>
      </c>
      <c r="G38" s="39" t="s">
        <v>933</v>
      </c>
      <c r="H38" s="3" t="s">
        <v>63</v>
      </c>
      <c r="I38" s="8" t="s">
        <v>930</v>
      </c>
      <c r="J38">
        <v>5466.4</v>
      </c>
      <c r="K38">
        <v>1263947.01</v>
      </c>
      <c r="L38">
        <v>8996661.5950000007</v>
      </c>
      <c r="M38">
        <v>42.629600000000003</v>
      </c>
      <c r="N38">
        <v>-73.748999999999995</v>
      </c>
      <c r="O38">
        <v>900</v>
      </c>
      <c r="P38" s="21">
        <v>335</v>
      </c>
      <c r="Q38" s="20">
        <v>843.1</v>
      </c>
      <c r="R38" s="21">
        <v>298.2</v>
      </c>
      <c r="S38" s="21">
        <v>365.1</v>
      </c>
      <c r="T38" s="20">
        <v>299.8</v>
      </c>
      <c r="U38" s="20">
        <v>333</v>
      </c>
      <c r="X38" s="51" t="s">
        <v>955</v>
      </c>
      <c r="Y38" s="15" t="s">
        <v>913</v>
      </c>
      <c r="Z38" s="37" t="s">
        <v>925</v>
      </c>
      <c r="AA38" s="44">
        <f t="shared" si="9"/>
        <v>12</v>
      </c>
      <c r="AB38" s="45">
        <f t="shared" si="10"/>
        <v>3172.0683333333332</v>
      </c>
      <c r="AC38" s="45">
        <f t="shared" si="11"/>
        <v>269513.0025</v>
      </c>
      <c r="AD38" s="45">
        <f t="shared" si="12"/>
        <v>400.07499999999999</v>
      </c>
      <c r="AE38" s="45">
        <f t="shared" si="13"/>
        <v>485.63333333333338</v>
      </c>
      <c r="AF38" s="45">
        <f t="shared" si="14"/>
        <v>38064.82</v>
      </c>
      <c r="AG38" s="45">
        <f t="shared" si="15"/>
        <v>3234156.03</v>
      </c>
      <c r="AH38" s="45">
        <f t="shared" si="16"/>
        <v>4800.8999999999996</v>
      </c>
      <c r="AI38" s="45">
        <f t="shared" si="17"/>
        <v>5827.6</v>
      </c>
    </row>
    <row r="39" spans="1:36" x14ac:dyDescent="0.25">
      <c r="A39" s="43" t="s">
        <v>898</v>
      </c>
      <c r="B39" s="43">
        <v>323721</v>
      </c>
      <c r="C39" t="s">
        <v>255</v>
      </c>
      <c r="D39">
        <v>56940</v>
      </c>
      <c r="E39">
        <v>1</v>
      </c>
      <c r="F39" t="s">
        <v>959</v>
      </c>
      <c r="G39" s="40" t="s">
        <v>934</v>
      </c>
      <c r="H39" s="3" t="s">
        <v>63</v>
      </c>
      <c r="I39" s="8" t="s">
        <v>930</v>
      </c>
      <c r="J39">
        <v>6770.29</v>
      </c>
      <c r="K39">
        <v>2059962.43</v>
      </c>
      <c r="L39" s="1">
        <v>14100000</v>
      </c>
      <c r="M39">
        <v>41.412999999999997</v>
      </c>
      <c r="N39">
        <v>-74.435000000000002</v>
      </c>
      <c r="O39">
        <v>416</v>
      </c>
      <c r="P39" s="21">
        <v>385</v>
      </c>
      <c r="Q39" s="20">
        <v>686.8</v>
      </c>
      <c r="R39" s="21">
        <v>340</v>
      </c>
      <c r="S39" s="21">
        <v>380.5</v>
      </c>
      <c r="T39" s="20">
        <v>309.3</v>
      </c>
      <c r="U39" s="20">
        <v>377.8</v>
      </c>
      <c r="X39" s="51" t="s">
        <v>956</v>
      </c>
      <c r="Y39" s="15" t="s">
        <v>914</v>
      </c>
      <c r="Z39" s="37" t="s">
        <v>925</v>
      </c>
      <c r="AA39" s="44">
        <f t="shared" si="9"/>
        <v>8</v>
      </c>
      <c r="AB39" s="45">
        <f t="shared" si="10"/>
        <v>3179.3125</v>
      </c>
      <c r="AC39" s="45">
        <f t="shared" si="11"/>
        <v>488532.59375</v>
      </c>
      <c r="AD39" s="45">
        <f t="shared" si="12"/>
        <v>287.5</v>
      </c>
      <c r="AE39" s="45">
        <f t="shared" si="13"/>
        <v>537.51249999999993</v>
      </c>
      <c r="AF39" s="45">
        <f t="shared" si="14"/>
        <v>25434.5</v>
      </c>
      <c r="AG39" s="45">
        <f t="shared" si="15"/>
        <v>3908260.75</v>
      </c>
      <c r="AH39" s="45">
        <f t="shared" si="16"/>
        <v>2300</v>
      </c>
      <c r="AI39" s="45">
        <f t="shared" si="17"/>
        <v>4300.0999999999995</v>
      </c>
    </row>
    <row r="40" spans="1:36" x14ac:dyDescent="0.25">
      <c r="A40" s="43" t="s">
        <v>899</v>
      </c>
      <c r="B40" s="43">
        <v>323722</v>
      </c>
      <c r="C40" t="s">
        <v>255</v>
      </c>
      <c r="D40">
        <v>56940</v>
      </c>
      <c r="E40">
        <v>2</v>
      </c>
      <c r="F40" t="s">
        <v>959</v>
      </c>
      <c r="G40" s="40" t="s">
        <v>934</v>
      </c>
      <c r="H40" s="3" t="s">
        <v>63</v>
      </c>
      <c r="I40" s="8" t="s">
        <v>930</v>
      </c>
      <c r="J40">
        <v>6821.43</v>
      </c>
      <c r="K40">
        <v>2076578.27</v>
      </c>
      <c r="L40" s="1">
        <v>14200000</v>
      </c>
      <c r="M40">
        <v>41.412999999999997</v>
      </c>
      <c r="N40">
        <v>-74.435000000000002</v>
      </c>
      <c r="O40">
        <v>730</v>
      </c>
      <c r="P40" s="21">
        <v>385</v>
      </c>
      <c r="Q40" s="20">
        <v>667.3</v>
      </c>
      <c r="R40" s="21">
        <v>340</v>
      </c>
      <c r="S40" s="21">
        <v>380.5</v>
      </c>
      <c r="T40" s="20">
        <v>312.39999999999998</v>
      </c>
      <c r="U40" s="20">
        <v>377.2</v>
      </c>
    </row>
    <row r="41" spans="1:36" x14ac:dyDescent="0.25">
      <c r="A41" s="43" t="s">
        <v>831</v>
      </c>
      <c r="B41" s="43">
        <v>23515</v>
      </c>
      <c r="C41" s="14" t="s">
        <v>117</v>
      </c>
      <c r="D41" s="14">
        <v>54914</v>
      </c>
      <c r="E41" s="14">
        <v>1</v>
      </c>
      <c r="F41" s="15" t="s">
        <v>946</v>
      </c>
      <c r="G41" s="41" t="s">
        <v>913</v>
      </c>
      <c r="H41" s="3" t="s">
        <v>63</v>
      </c>
      <c r="I41" s="8" t="s">
        <v>930</v>
      </c>
      <c r="J41">
        <v>8004.59</v>
      </c>
      <c r="K41">
        <v>802921.1</v>
      </c>
      <c r="L41">
        <v>9240785.8880000003</v>
      </c>
      <c r="M41">
        <v>40.699399999999997</v>
      </c>
      <c r="N41">
        <v>-73.975800000000007</v>
      </c>
      <c r="O41">
        <v>670</v>
      </c>
      <c r="P41" s="26">
        <v>322</v>
      </c>
      <c r="Q41" s="27">
        <v>1964.7</v>
      </c>
      <c r="R41" s="26">
        <v>266.89999999999998</v>
      </c>
      <c r="S41" s="26">
        <v>348.6</v>
      </c>
      <c r="T41" s="27">
        <v>266.8</v>
      </c>
      <c r="U41" s="27">
        <v>311.3</v>
      </c>
    </row>
    <row r="42" spans="1:36" x14ac:dyDescent="0.25">
      <c r="A42" s="43" t="s">
        <v>831</v>
      </c>
      <c r="B42" s="43">
        <v>23515</v>
      </c>
      <c r="C42" s="14" t="s">
        <v>117</v>
      </c>
      <c r="D42" s="14">
        <v>54914</v>
      </c>
      <c r="E42" s="14">
        <v>2</v>
      </c>
      <c r="F42" s="15" t="s">
        <v>946</v>
      </c>
      <c r="G42" s="41" t="s">
        <v>913</v>
      </c>
      <c r="H42" s="3" t="s">
        <v>63</v>
      </c>
      <c r="I42" s="8" t="s">
        <v>930</v>
      </c>
      <c r="J42">
        <v>7657.7</v>
      </c>
      <c r="K42">
        <v>790177.24</v>
      </c>
      <c r="L42">
        <v>8956621.8249999993</v>
      </c>
      <c r="M42">
        <v>40.699399999999997</v>
      </c>
      <c r="N42">
        <v>-73.975800000000007</v>
      </c>
      <c r="O42">
        <v>1531</v>
      </c>
      <c r="P42" s="26">
        <v>322</v>
      </c>
      <c r="Q42" s="27">
        <v>1964.7</v>
      </c>
      <c r="R42" s="26">
        <v>266.89999999999998</v>
      </c>
      <c r="S42" s="26">
        <v>348.6</v>
      </c>
      <c r="T42" s="27">
        <v>266.8</v>
      </c>
      <c r="U42" s="27">
        <v>311.3</v>
      </c>
      <c r="AB42" s="54" t="s">
        <v>939</v>
      </c>
      <c r="AC42" s="54"/>
      <c r="AD42" s="54"/>
      <c r="AE42" s="54" t="s">
        <v>943</v>
      </c>
      <c r="AF42" s="54"/>
      <c r="AG42" s="54"/>
      <c r="AH42" s="54" t="s">
        <v>957</v>
      </c>
      <c r="AI42" s="54"/>
      <c r="AJ42" s="54"/>
    </row>
    <row r="43" spans="1:36" x14ac:dyDescent="0.25">
      <c r="A43" s="43" t="s">
        <v>825</v>
      </c>
      <c r="B43" s="43">
        <v>23816</v>
      </c>
      <c r="C43" t="s">
        <v>192</v>
      </c>
      <c r="D43">
        <v>54114</v>
      </c>
      <c r="E43" t="s">
        <v>193</v>
      </c>
      <c r="F43" s="15" t="s">
        <v>946</v>
      </c>
      <c r="G43" s="41" t="s">
        <v>913</v>
      </c>
      <c r="H43" s="3" t="s">
        <v>63</v>
      </c>
      <c r="I43" s="8" t="s">
        <v>930</v>
      </c>
      <c r="J43">
        <v>4186.16</v>
      </c>
      <c r="K43">
        <v>184571.88</v>
      </c>
      <c r="L43">
        <v>1826754.9620000001</v>
      </c>
      <c r="M43">
        <v>40.6417</v>
      </c>
      <c r="N43">
        <v>-73.777799999999999</v>
      </c>
      <c r="O43">
        <v>2080</v>
      </c>
      <c r="P43" s="21">
        <v>60.6</v>
      </c>
      <c r="Q43" s="22">
        <f>603.1/2</f>
        <v>301.55</v>
      </c>
      <c r="R43" s="21">
        <v>58.7</v>
      </c>
      <c r="S43" s="21">
        <v>58.7</v>
      </c>
      <c r="T43" s="20">
        <v>57.5</v>
      </c>
      <c r="U43" s="20">
        <v>60.8</v>
      </c>
      <c r="X43" t="s">
        <v>960</v>
      </c>
      <c r="Y43" t="s">
        <v>912</v>
      </c>
      <c r="Z43" t="s">
        <v>53</v>
      </c>
      <c r="AA43" t="s">
        <v>54</v>
      </c>
      <c r="AB43" t="s">
        <v>936</v>
      </c>
      <c r="AC43" t="s">
        <v>937</v>
      </c>
      <c r="AD43" t="s">
        <v>938</v>
      </c>
      <c r="AE43" t="s">
        <v>941</v>
      </c>
      <c r="AF43" t="s">
        <v>942</v>
      </c>
      <c r="AG43" t="s">
        <v>944</v>
      </c>
      <c r="AH43" t="s">
        <v>941</v>
      </c>
      <c r="AI43" t="s">
        <v>942</v>
      </c>
      <c r="AJ43" t="s">
        <v>944</v>
      </c>
    </row>
    <row r="44" spans="1:36" x14ac:dyDescent="0.25">
      <c r="A44" s="43" t="s">
        <v>826</v>
      </c>
      <c r="B44" s="43">
        <v>23817</v>
      </c>
      <c r="C44" t="s">
        <v>192</v>
      </c>
      <c r="D44">
        <v>54114</v>
      </c>
      <c r="E44" t="s">
        <v>197</v>
      </c>
      <c r="F44" s="15" t="s">
        <v>946</v>
      </c>
      <c r="G44" s="41" t="s">
        <v>913</v>
      </c>
      <c r="H44" s="3" t="s">
        <v>63</v>
      </c>
      <c r="I44" s="8" t="s">
        <v>930</v>
      </c>
      <c r="J44">
        <v>6665.37</v>
      </c>
      <c r="K44">
        <v>278665.19</v>
      </c>
      <c r="L44">
        <v>2709653.1839999999</v>
      </c>
      <c r="M44">
        <v>40.6417</v>
      </c>
      <c r="N44">
        <v>-73.777799999999999</v>
      </c>
      <c r="O44">
        <v>2041</v>
      </c>
      <c r="P44" s="21">
        <v>60.6</v>
      </c>
      <c r="Q44" s="22">
        <f>603.1/2</f>
        <v>301.55</v>
      </c>
      <c r="R44" s="21">
        <v>58.3</v>
      </c>
      <c r="S44" s="21">
        <v>58.3</v>
      </c>
      <c r="T44" s="20">
        <v>56.4</v>
      </c>
      <c r="U44" s="20">
        <v>59.4</v>
      </c>
      <c r="X44" t="s">
        <v>945</v>
      </c>
      <c r="Y44" s="15" t="s">
        <v>933</v>
      </c>
      <c r="Z44" s="48" t="s">
        <v>63</v>
      </c>
      <c r="AA44" s="44">
        <f t="shared" ref="AA44:AA51" si="18">COUNTIFS($G$2:$G$184,$Y44,$H$2:$H$184,$Z44)</f>
        <v>37</v>
      </c>
      <c r="AB44" s="45">
        <f t="shared" ref="AB44:AB51" si="19">SUMIFS($K$2:$K$184,$G$2:$G$184,$Y44,$H$2:$H$184,$Z44)</f>
        <v>15075351.339999998</v>
      </c>
      <c r="AC44" s="45">
        <f t="shared" ref="AC44:AC51" si="20">SUMIFS($P$2:$P$184,$G$2:$G$184,$Y44,$H$2:$H$184,$Z44)</f>
        <v>13177.400000000001</v>
      </c>
      <c r="AD44" s="45">
        <f t="shared" ref="AD44:AD51" si="21">SUMIFS($Q$2:$Q$184,$G$2:$G$184,$Y44,$H$2:$H$184,$Z44)</f>
        <v>44821.299999999996</v>
      </c>
      <c r="AE44">
        <v>5300</v>
      </c>
      <c r="AF44">
        <v>530</v>
      </c>
      <c r="AG44">
        <v>14.13</v>
      </c>
      <c r="AH44">
        <v>4517</v>
      </c>
      <c r="AI44">
        <v>48</v>
      </c>
      <c r="AJ44">
        <v>20.059999999999999</v>
      </c>
    </row>
    <row r="45" spans="1:36" x14ac:dyDescent="0.25">
      <c r="A45" s="43" t="s">
        <v>736</v>
      </c>
      <c r="B45" s="43">
        <v>23820</v>
      </c>
      <c r="C45" t="s">
        <v>227</v>
      </c>
      <c r="D45">
        <v>2500</v>
      </c>
      <c r="E45" t="s">
        <v>228</v>
      </c>
      <c r="F45" s="15" t="s">
        <v>946</v>
      </c>
      <c r="G45" s="41" t="s">
        <v>913</v>
      </c>
      <c r="H45" s="3" t="s">
        <v>63</v>
      </c>
      <c r="I45" s="8" t="s">
        <v>930</v>
      </c>
      <c r="J45">
        <v>6890.63</v>
      </c>
      <c r="K45">
        <v>1594237.21</v>
      </c>
      <c r="L45" s="1">
        <v>11800000</v>
      </c>
      <c r="M45">
        <v>40.758499999999998</v>
      </c>
      <c r="N45">
        <v>-73.945099999999996</v>
      </c>
      <c r="O45">
        <v>786.8</v>
      </c>
      <c r="P45" s="21">
        <v>250</v>
      </c>
      <c r="Q45" s="20">
        <v>1347.4</v>
      </c>
      <c r="R45" s="21">
        <v>231.2</v>
      </c>
      <c r="S45" s="21">
        <v>276.7</v>
      </c>
      <c r="T45" s="20">
        <v>221.8</v>
      </c>
      <c r="U45" s="20">
        <v>272.5</v>
      </c>
      <c r="X45" t="s">
        <v>946</v>
      </c>
      <c r="Y45" s="15" t="s">
        <v>913</v>
      </c>
      <c r="Z45" s="48" t="s">
        <v>63</v>
      </c>
      <c r="AA45" s="44">
        <f t="shared" si="18"/>
        <v>13</v>
      </c>
      <c r="AB45" s="45">
        <f t="shared" si="19"/>
        <v>14727725.489999998</v>
      </c>
      <c r="AC45" s="45">
        <f t="shared" si="20"/>
        <v>3261.2</v>
      </c>
      <c r="AD45" s="45">
        <f t="shared" si="21"/>
        <v>16589</v>
      </c>
      <c r="AE45">
        <v>3300</v>
      </c>
      <c r="AF45">
        <v>330</v>
      </c>
      <c r="AG45">
        <v>8.8000000000000007</v>
      </c>
      <c r="AH45">
        <v>2147</v>
      </c>
      <c r="AI45">
        <v>11</v>
      </c>
      <c r="AJ45">
        <v>17.52</v>
      </c>
    </row>
    <row r="46" spans="1:36" x14ac:dyDescent="0.25">
      <c r="A46" s="43" t="s">
        <v>731</v>
      </c>
      <c r="B46" s="43">
        <v>323558</v>
      </c>
      <c r="C46" t="s">
        <v>290</v>
      </c>
      <c r="D46">
        <v>2493</v>
      </c>
      <c r="E46">
        <v>1</v>
      </c>
      <c r="F46" s="15" t="s">
        <v>946</v>
      </c>
      <c r="G46" s="41" t="s">
        <v>913</v>
      </c>
      <c r="H46" s="3" t="s">
        <v>63</v>
      </c>
      <c r="I46" s="8" t="s">
        <v>930</v>
      </c>
      <c r="J46">
        <v>7902.5</v>
      </c>
      <c r="K46">
        <v>1293232</v>
      </c>
      <c r="L46" s="1">
        <v>13500000</v>
      </c>
      <c r="M46">
        <v>40.728099999999998</v>
      </c>
      <c r="N46">
        <v>-73.974199999999996</v>
      </c>
      <c r="O46">
        <v>1259</v>
      </c>
      <c r="P46" s="21">
        <v>185</v>
      </c>
      <c r="Q46" s="20">
        <v>1141.4000000000001</v>
      </c>
      <c r="R46" s="21">
        <v>160.5</v>
      </c>
      <c r="S46" s="21">
        <v>199</v>
      </c>
      <c r="T46" s="20">
        <v>154.69999999999999</v>
      </c>
      <c r="U46" s="20">
        <v>200.3</v>
      </c>
      <c r="X46" t="s">
        <v>949</v>
      </c>
      <c r="Y46" s="15" t="s">
        <v>913</v>
      </c>
      <c r="Z46" s="49" t="s">
        <v>67</v>
      </c>
      <c r="AA46" s="44">
        <f t="shared" si="18"/>
        <v>42</v>
      </c>
      <c r="AB46" s="45">
        <f t="shared" si="19"/>
        <v>285441.84000000003</v>
      </c>
      <c r="AC46" s="45">
        <f t="shared" si="20"/>
        <v>1929.2000000000007</v>
      </c>
      <c r="AD46" s="45">
        <f t="shared" si="21"/>
        <v>459.80000000000018</v>
      </c>
      <c r="AE46">
        <v>2600</v>
      </c>
      <c r="AF46">
        <v>65</v>
      </c>
      <c r="AG46">
        <v>17.329999999999998</v>
      </c>
      <c r="AH46">
        <v>911</v>
      </c>
      <c r="AI46">
        <v>539</v>
      </c>
      <c r="AJ46">
        <v>1.43</v>
      </c>
    </row>
    <row r="47" spans="1:36" x14ac:dyDescent="0.25">
      <c r="A47" s="43" t="s">
        <v>732</v>
      </c>
      <c r="B47" s="43">
        <v>323559</v>
      </c>
      <c r="C47" t="s">
        <v>290</v>
      </c>
      <c r="D47">
        <v>2493</v>
      </c>
      <c r="E47">
        <v>2</v>
      </c>
      <c r="F47" s="15" t="s">
        <v>946</v>
      </c>
      <c r="G47" s="41" t="s">
        <v>913</v>
      </c>
      <c r="H47" s="3" t="s">
        <v>63</v>
      </c>
      <c r="I47" s="8" t="s">
        <v>930</v>
      </c>
      <c r="J47">
        <v>6633.5</v>
      </c>
      <c r="K47">
        <v>1054034.25</v>
      </c>
      <c r="L47" s="1">
        <v>11000000</v>
      </c>
      <c r="M47">
        <v>40.728099999999998</v>
      </c>
      <c r="N47">
        <v>-73.974199999999996</v>
      </c>
      <c r="O47">
        <v>1250</v>
      </c>
      <c r="P47" s="21">
        <v>185</v>
      </c>
      <c r="Q47" s="20">
        <v>1092.8</v>
      </c>
      <c r="R47" s="21">
        <v>162.4</v>
      </c>
      <c r="S47" s="21">
        <v>201.4</v>
      </c>
      <c r="T47" s="20">
        <v>153.1</v>
      </c>
      <c r="U47" s="20">
        <v>197.3</v>
      </c>
      <c r="X47" t="s">
        <v>950</v>
      </c>
      <c r="Y47" s="15" t="s">
        <v>914</v>
      </c>
      <c r="Z47" s="49" t="s">
        <v>67</v>
      </c>
      <c r="AA47" s="44">
        <f t="shared" si="18"/>
        <v>40</v>
      </c>
      <c r="AB47" s="45">
        <f t="shared" si="19"/>
        <v>914709.13000000012</v>
      </c>
      <c r="AC47" s="45">
        <f t="shared" si="20"/>
        <v>1973.4</v>
      </c>
      <c r="AD47" s="45">
        <f t="shared" si="21"/>
        <v>833.10000000000014</v>
      </c>
      <c r="AE47">
        <v>2377</v>
      </c>
      <c r="AF47">
        <v>59.424999999999997</v>
      </c>
      <c r="AG47">
        <v>15.85</v>
      </c>
      <c r="AH47">
        <v>1095</v>
      </c>
      <c r="AI47">
        <v>303</v>
      </c>
      <c r="AJ47">
        <v>1.86</v>
      </c>
    </row>
    <row r="48" spans="1:36" x14ac:dyDescent="0.25">
      <c r="A48" s="43" t="s">
        <v>860</v>
      </c>
      <c r="B48" s="43">
        <v>323568</v>
      </c>
      <c r="C48" t="s">
        <v>219</v>
      </c>
      <c r="D48">
        <v>56196</v>
      </c>
      <c r="E48" t="s">
        <v>220</v>
      </c>
      <c r="F48" s="15" t="s">
        <v>946</v>
      </c>
      <c r="G48" s="41" t="s">
        <v>913</v>
      </c>
      <c r="H48" s="3" t="s">
        <v>63</v>
      </c>
      <c r="I48" s="8" t="s">
        <v>930</v>
      </c>
      <c r="J48">
        <v>6989.14</v>
      </c>
      <c r="K48">
        <v>1245011.55</v>
      </c>
      <c r="L48">
        <v>9042359.0500000007</v>
      </c>
      <c r="M48">
        <v>40.7881</v>
      </c>
      <c r="N48">
        <v>-73.905600000000007</v>
      </c>
      <c r="O48">
        <v>2450</v>
      </c>
      <c r="P48" s="21">
        <v>288</v>
      </c>
      <c r="Q48" s="22">
        <f>2140.4/2</f>
        <v>1070.2</v>
      </c>
      <c r="R48" s="21">
        <v>246.2</v>
      </c>
      <c r="S48" s="21">
        <v>270.2</v>
      </c>
      <c r="T48" s="20">
        <v>235.4</v>
      </c>
      <c r="U48" s="20">
        <v>260</v>
      </c>
      <c r="X48" t="s">
        <v>953</v>
      </c>
      <c r="Y48" s="15" t="s">
        <v>933</v>
      </c>
      <c r="Z48" s="50" t="s">
        <v>925</v>
      </c>
      <c r="AA48" s="44">
        <f t="shared" si="18"/>
        <v>11</v>
      </c>
      <c r="AB48" s="45">
        <f t="shared" si="19"/>
        <v>571431.09</v>
      </c>
      <c r="AC48" s="45">
        <f t="shared" si="20"/>
        <v>3110.2</v>
      </c>
      <c r="AD48" s="45">
        <f t="shared" si="21"/>
        <v>1768.3000000000002</v>
      </c>
      <c r="AE48">
        <v>2800</v>
      </c>
      <c r="AF48">
        <v>420</v>
      </c>
      <c r="AG48">
        <f>1.56*2</f>
        <v>3.12</v>
      </c>
      <c r="AH48">
        <v>1882</v>
      </c>
      <c r="AI48">
        <v>1001</v>
      </c>
      <c r="AJ48">
        <v>1.6</v>
      </c>
    </row>
    <row r="49" spans="1:36" x14ac:dyDescent="0.25">
      <c r="A49" s="43" t="s">
        <v>861</v>
      </c>
      <c r="B49" s="43">
        <v>323569</v>
      </c>
      <c r="C49" t="s">
        <v>219</v>
      </c>
      <c r="D49">
        <v>56196</v>
      </c>
      <c r="E49" t="s">
        <v>224</v>
      </c>
      <c r="F49" s="15" t="s">
        <v>946</v>
      </c>
      <c r="G49" s="41" t="s">
        <v>913</v>
      </c>
      <c r="H49" s="3" t="s">
        <v>63</v>
      </c>
      <c r="I49" s="8" t="s">
        <v>930</v>
      </c>
      <c r="J49">
        <v>6999.55</v>
      </c>
      <c r="K49">
        <v>1270138.22</v>
      </c>
      <c r="L49">
        <v>9147395.9489999991</v>
      </c>
      <c r="M49">
        <v>40.7881</v>
      </c>
      <c r="N49">
        <v>-73.905600000000007</v>
      </c>
      <c r="O49">
        <v>2450</v>
      </c>
      <c r="P49" s="21">
        <v>288</v>
      </c>
      <c r="Q49" s="22">
        <f>2140.4/2</f>
        <v>1070.2</v>
      </c>
      <c r="R49" s="21">
        <v>246.2</v>
      </c>
      <c r="S49" s="21">
        <v>270.2</v>
      </c>
      <c r="T49" s="20">
        <v>235.4</v>
      </c>
      <c r="U49" s="20">
        <v>260</v>
      </c>
      <c r="X49" t="s">
        <v>954</v>
      </c>
      <c r="Y49" s="15" t="s">
        <v>934</v>
      </c>
      <c r="Z49" s="50" t="s">
        <v>925</v>
      </c>
      <c r="AA49" s="44">
        <f t="shared" si="18"/>
        <v>8</v>
      </c>
      <c r="AB49" s="45">
        <f t="shared" si="19"/>
        <v>465758.18</v>
      </c>
      <c r="AC49" s="45">
        <f t="shared" si="20"/>
        <v>3016</v>
      </c>
      <c r="AD49" s="45">
        <f t="shared" si="21"/>
        <v>1014.7</v>
      </c>
      <c r="AE49">
        <v>2900</v>
      </c>
      <c r="AF49">
        <v>435</v>
      </c>
      <c r="AG49">
        <v>3.22</v>
      </c>
      <c r="AH49">
        <v>1831</v>
      </c>
      <c r="AI49">
        <v>733</v>
      </c>
      <c r="AJ49">
        <v>1.48</v>
      </c>
    </row>
    <row r="50" spans="1:36" x14ac:dyDescent="0.25">
      <c r="A50" s="43" t="s">
        <v>894</v>
      </c>
      <c r="B50" s="43">
        <v>323581</v>
      </c>
      <c r="C50" t="s">
        <v>68</v>
      </c>
      <c r="D50">
        <v>55375</v>
      </c>
      <c r="E50" t="s">
        <v>69</v>
      </c>
      <c r="F50" s="15" t="s">
        <v>946</v>
      </c>
      <c r="G50" s="41" t="s">
        <v>913</v>
      </c>
      <c r="H50" s="3" t="s">
        <v>63</v>
      </c>
      <c r="I50" s="8" t="s">
        <v>930</v>
      </c>
      <c r="J50">
        <v>7855.44</v>
      </c>
      <c r="K50">
        <v>1743215.03</v>
      </c>
      <c r="L50" s="1">
        <v>12100000</v>
      </c>
      <c r="M50">
        <v>40.782499999999999</v>
      </c>
      <c r="N50">
        <v>-73.8964</v>
      </c>
      <c r="O50">
        <v>2750</v>
      </c>
      <c r="P50" s="21">
        <v>320</v>
      </c>
      <c r="Q50" s="22">
        <f>3584.2/2</f>
        <v>1792.1</v>
      </c>
      <c r="R50" s="21">
        <v>292.60000000000002</v>
      </c>
      <c r="S50" s="21">
        <v>355.3</v>
      </c>
      <c r="T50" s="20">
        <v>290.10000000000002</v>
      </c>
      <c r="U50" s="20">
        <v>332.5</v>
      </c>
      <c r="X50" t="s">
        <v>955</v>
      </c>
      <c r="Y50" s="15" t="s">
        <v>913</v>
      </c>
      <c r="Z50" s="50" t="s">
        <v>925</v>
      </c>
      <c r="AA50" s="44">
        <f t="shared" si="18"/>
        <v>12</v>
      </c>
      <c r="AB50" s="45">
        <f t="shared" si="19"/>
        <v>3234156.03</v>
      </c>
      <c r="AC50" s="45">
        <f t="shared" si="20"/>
        <v>4800.8999999999996</v>
      </c>
      <c r="AD50" s="45">
        <f t="shared" si="21"/>
        <v>5827.6</v>
      </c>
      <c r="AE50">
        <v>3900</v>
      </c>
      <c r="AF50">
        <v>585</v>
      </c>
      <c r="AG50">
        <v>4.33</v>
      </c>
      <c r="AH50">
        <v>4013</v>
      </c>
      <c r="AI50">
        <v>7</v>
      </c>
      <c r="AJ50">
        <v>7.07</v>
      </c>
    </row>
    <row r="51" spans="1:36" x14ac:dyDescent="0.25">
      <c r="A51" s="43" t="s">
        <v>895</v>
      </c>
      <c r="B51" s="43">
        <v>323582</v>
      </c>
      <c r="C51" t="s">
        <v>68</v>
      </c>
      <c r="D51">
        <v>55375</v>
      </c>
      <c r="E51" t="s">
        <v>77</v>
      </c>
      <c r="F51" s="15" t="s">
        <v>946</v>
      </c>
      <c r="G51" s="41" t="s">
        <v>913</v>
      </c>
      <c r="H51" s="3" t="s">
        <v>63</v>
      </c>
      <c r="I51" s="8" t="s">
        <v>930</v>
      </c>
      <c r="J51">
        <v>7134.28</v>
      </c>
      <c r="K51">
        <v>1572399.89</v>
      </c>
      <c r="L51" s="1">
        <v>11300000</v>
      </c>
      <c r="M51">
        <v>40.782499999999999</v>
      </c>
      <c r="N51">
        <v>-73.8964</v>
      </c>
      <c r="O51">
        <v>2750</v>
      </c>
      <c r="P51" s="21">
        <v>320</v>
      </c>
      <c r="Q51" s="22">
        <f>3584.2/2</f>
        <v>1792.1</v>
      </c>
      <c r="R51" s="21">
        <v>292.60000000000002</v>
      </c>
      <c r="S51" s="21">
        <v>355.3</v>
      </c>
      <c r="T51" s="20">
        <v>290.10000000000002</v>
      </c>
      <c r="U51" s="20">
        <v>332.5</v>
      </c>
      <c r="X51" t="s">
        <v>956</v>
      </c>
      <c r="Y51" s="15" t="s">
        <v>914</v>
      </c>
      <c r="Z51" s="50" t="s">
        <v>925</v>
      </c>
      <c r="AA51" s="44">
        <f t="shared" si="18"/>
        <v>8</v>
      </c>
      <c r="AB51" s="45">
        <f t="shared" si="19"/>
        <v>3908260.75</v>
      </c>
      <c r="AC51" s="45">
        <f t="shared" si="20"/>
        <v>2300</v>
      </c>
      <c r="AD51" s="45">
        <f t="shared" si="21"/>
        <v>4300.0999999999995</v>
      </c>
      <c r="AE51">
        <v>2000</v>
      </c>
      <c r="AF51">
        <v>390</v>
      </c>
      <c r="AG51">
        <v>2.89</v>
      </c>
      <c r="AH51">
        <v>2188</v>
      </c>
      <c r="AI51">
        <v>31</v>
      </c>
      <c r="AJ51">
        <v>5.13</v>
      </c>
    </row>
    <row r="52" spans="1:36" x14ac:dyDescent="0.25">
      <c r="A52" s="43" t="s">
        <v>896</v>
      </c>
      <c r="B52" s="43">
        <v>323677</v>
      </c>
      <c r="C52" t="s">
        <v>68</v>
      </c>
      <c r="D52">
        <v>55375</v>
      </c>
      <c r="E52" t="s">
        <v>82</v>
      </c>
      <c r="F52" s="15" t="s">
        <v>946</v>
      </c>
      <c r="G52" s="41" t="s">
        <v>913</v>
      </c>
      <c r="H52" s="3" t="s">
        <v>63</v>
      </c>
      <c r="I52" s="8" t="s">
        <v>930</v>
      </c>
      <c r="J52">
        <v>6464.95</v>
      </c>
      <c r="K52">
        <v>1428442.95</v>
      </c>
      <c r="L52" s="1">
        <v>10800000</v>
      </c>
      <c r="M52">
        <v>40.782499999999999</v>
      </c>
      <c r="N52">
        <v>-73.8964</v>
      </c>
      <c r="O52">
        <v>1503</v>
      </c>
      <c r="P52" s="21">
        <v>330</v>
      </c>
      <c r="Q52" s="22">
        <f>2750.3/2</f>
        <v>1375.15</v>
      </c>
      <c r="R52" s="21">
        <v>288</v>
      </c>
      <c r="S52" s="21">
        <v>376.3</v>
      </c>
      <c r="T52" s="20">
        <v>286.5</v>
      </c>
      <c r="U52" s="20">
        <v>331.8</v>
      </c>
      <c r="X52" t="s">
        <v>961</v>
      </c>
      <c r="Y52" s="15" t="s">
        <v>933</v>
      </c>
      <c r="Z52" s="50" t="s">
        <v>963</v>
      </c>
      <c r="AA52" s="44">
        <v>4</v>
      </c>
      <c r="AB52" s="45" t="s">
        <v>959</v>
      </c>
      <c r="AC52" s="53">
        <v>3536.8</v>
      </c>
      <c r="AD52" s="53">
        <v>26669.1</v>
      </c>
      <c r="AE52">
        <v>3500</v>
      </c>
      <c r="AF52">
        <v>2626</v>
      </c>
      <c r="AG52">
        <v>0.01</v>
      </c>
      <c r="AH52">
        <v>3500</v>
      </c>
      <c r="AI52">
        <v>2626</v>
      </c>
      <c r="AJ52">
        <v>0.01</v>
      </c>
    </row>
    <row r="53" spans="1:36" x14ac:dyDescent="0.25">
      <c r="A53" s="43" t="s">
        <v>897</v>
      </c>
      <c r="B53" s="43">
        <v>323678</v>
      </c>
      <c r="C53" t="s">
        <v>68</v>
      </c>
      <c r="D53">
        <v>55375</v>
      </c>
      <c r="E53" t="s">
        <v>85</v>
      </c>
      <c r="F53" s="15" t="s">
        <v>946</v>
      </c>
      <c r="G53" s="41" t="s">
        <v>913</v>
      </c>
      <c r="H53" s="3" t="s">
        <v>63</v>
      </c>
      <c r="I53" s="8" t="s">
        <v>930</v>
      </c>
      <c r="J53">
        <v>6672.37</v>
      </c>
      <c r="K53">
        <v>1470678.98</v>
      </c>
      <c r="L53" s="1">
        <v>11000000</v>
      </c>
      <c r="M53">
        <v>40.782499999999999</v>
      </c>
      <c r="N53">
        <v>-73.8964</v>
      </c>
      <c r="O53">
        <v>1503</v>
      </c>
      <c r="P53" s="21">
        <v>330</v>
      </c>
      <c r="Q53" s="22">
        <f>2750.3/2</f>
        <v>1375.15</v>
      </c>
      <c r="R53" s="21">
        <v>288</v>
      </c>
      <c r="S53" s="21">
        <v>376.3</v>
      </c>
      <c r="T53" s="20">
        <v>286.5</v>
      </c>
      <c r="U53" s="20">
        <v>331.8</v>
      </c>
      <c r="X53" t="s">
        <v>962</v>
      </c>
      <c r="Y53" s="15" t="s">
        <v>934</v>
      </c>
      <c r="Z53" s="50" t="s">
        <v>963</v>
      </c>
      <c r="AA53" s="44">
        <v>2</v>
      </c>
      <c r="AB53" s="45" t="s">
        <v>959</v>
      </c>
      <c r="AC53" s="53">
        <v>2311</v>
      </c>
      <c r="AD53" s="53">
        <v>16334</v>
      </c>
      <c r="AE53">
        <v>2200</v>
      </c>
      <c r="AF53">
        <f>825*2</f>
        <v>1650</v>
      </c>
      <c r="AG53">
        <v>0.01</v>
      </c>
      <c r="AH53">
        <v>2200</v>
      </c>
      <c r="AI53">
        <f>825*2</f>
        <v>1650</v>
      </c>
      <c r="AJ53">
        <v>0.01</v>
      </c>
    </row>
    <row r="54" spans="1:36" x14ac:dyDescent="0.25">
      <c r="A54" s="43" t="s">
        <v>780</v>
      </c>
      <c r="B54" s="43">
        <v>23794</v>
      </c>
      <c r="C54" t="s">
        <v>238</v>
      </c>
      <c r="D54">
        <v>7314</v>
      </c>
      <c r="E54">
        <v>1</v>
      </c>
      <c r="F54" s="15" t="s">
        <v>959</v>
      </c>
      <c r="G54" s="42" t="s">
        <v>914</v>
      </c>
      <c r="H54" s="3" t="s">
        <v>63</v>
      </c>
      <c r="I54" s="8" t="s">
        <v>930</v>
      </c>
      <c r="J54">
        <v>3358.92</v>
      </c>
      <c r="K54">
        <v>258380.92</v>
      </c>
      <c r="L54">
        <v>3307903.8369999998</v>
      </c>
      <c r="M54">
        <v>40.815300000000001</v>
      </c>
      <c r="N54">
        <v>-73.064400000000006</v>
      </c>
      <c r="O54">
        <v>2550</v>
      </c>
      <c r="P54" s="21">
        <v>170</v>
      </c>
      <c r="Q54" s="20">
        <v>636.1</v>
      </c>
      <c r="R54" s="21">
        <v>135.5</v>
      </c>
      <c r="S54" s="21">
        <v>168.4</v>
      </c>
      <c r="T54" s="20">
        <v>138.6</v>
      </c>
      <c r="U54" s="20">
        <v>162.69999999999999</v>
      </c>
    </row>
    <row r="55" spans="1:36" x14ac:dyDescent="0.25">
      <c r="A55" s="43" t="s">
        <v>812</v>
      </c>
      <c r="B55" s="43">
        <v>23823</v>
      </c>
      <c r="C55" s="14" t="s">
        <v>279</v>
      </c>
      <c r="D55" s="14">
        <v>50292</v>
      </c>
      <c r="E55" s="14" t="s">
        <v>193</v>
      </c>
      <c r="F55" s="15" t="s">
        <v>959</v>
      </c>
      <c r="G55" s="42" t="s">
        <v>914</v>
      </c>
      <c r="H55" s="3" t="s">
        <v>63</v>
      </c>
      <c r="I55" s="8" t="s">
        <v>930</v>
      </c>
      <c r="J55">
        <v>3781.53</v>
      </c>
      <c r="K55">
        <v>97011.41</v>
      </c>
      <c r="L55">
        <v>740376.48699999996</v>
      </c>
      <c r="M55">
        <v>40.746899999999997</v>
      </c>
      <c r="N55">
        <v>-73.499399999999994</v>
      </c>
      <c r="O55">
        <v>1676</v>
      </c>
      <c r="P55" s="26">
        <v>83.6</v>
      </c>
      <c r="Q55" s="27">
        <v>262</v>
      </c>
      <c r="R55" s="26">
        <v>54.9</v>
      </c>
      <c r="S55" s="26">
        <v>55.1</v>
      </c>
      <c r="T55" s="27">
        <v>51.5</v>
      </c>
      <c r="U55" s="27">
        <v>59.7</v>
      </c>
    </row>
    <row r="56" spans="1:36" x14ac:dyDescent="0.25">
      <c r="A56" s="43" t="s">
        <v>812</v>
      </c>
      <c r="B56" s="43">
        <v>23824</v>
      </c>
      <c r="C56" s="14" t="s">
        <v>279</v>
      </c>
      <c r="D56" s="14">
        <v>50292</v>
      </c>
      <c r="E56" s="14" t="s">
        <v>197</v>
      </c>
      <c r="F56" s="15" t="s">
        <v>959</v>
      </c>
      <c r="G56" s="42" t="s">
        <v>914</v>
      </c>
      <c r="H56" s="3" t="s">
        <v>63</v>
      </c>
      <c r="I56" s="8" t="s">
        <v>930</v>
      </c>
      <c r="J56">
        <v>4029.46</v>
      </c>
      <c r="K56">
        <v>105120.43</v>
      </c>
      <c r="L56">
        <v>834316.57900000003</v>
      </c>
      <c r="M56">
        <v>40.746899999999997</v>
      </c>
      <c r="N56">
        <v>-73.499399999999994</v>
      </c>
      <c r="O56">
        <v>633</v>
      </c>
      <c r="P56" s="26">
        <v>83.6</v>
      </c>
      <c r="Q56" s="27">
        <v>262</v>
      </c>
      <c r="R56" s="26">
        <v>54.9</v>
      </c>
      <c r="S56" s="26">
        <v>55.1</v>
      </c>
      <c r="T56" s="27">
        <v>51.5</v>
      </c>
      <c r="U56" s="27">
        <v>59.7</v>
      </c>
    </row>
    <row r="57" spans="1:36" x14ac:dyDescent="0.25">
      <c r="A57" s="43" t="s">
        <v>859</v>
      </c>
      <c r="B57" s="43">
        <v>323563</v>
      </c>
      <c r="C57" t="s">
        <v>264</v>
      </c>
      <c r="D57">
        <v>56188</v>
      </c>
      <c r="E57">
        <v>1</v>
      </c>
      <c r="F57" s="15" t="s">
        <v>959</v>
      </c>
      <c r="G57" s="42" t="s">
        <v>914</v>
      </c>
      <c r="H57" s="3" t="s">
        <v>63</v>
      </c>
      <c r="I57" s="8" t="s">
        <v>930</v>
      </c>
      <c r="J57">
        <v>1315.86</v>
      </c>
      <c r="K57">
        <v>72993.86</v>
      </c>
      <c r="L57">
        <v>597748.36600000004</v>
      </c>
      <c r="M57">
        <v>40.735799999999998</v>
      </c>
      <c r="N57">
        <v>-73.388099999999994</v>
      </c>
      <c r="O57">
        <v>718</v>
      </c>
      <c r="P57" s="21">
        <v>82</v>
      </c>
      <c r="Q57" s="20">
        <v>162.19999999999999</v>
      </c>
      <c r="R57" s="21">
        <v>78</v>
      </c>
      <c r="S57" s="21">
        <v>78</v>
      </c>
      <c r="T57" s="20">
        <v>75.5</v>
      </c>
      <c r="U57" s="20">
        <v>77.900000000000006</v>
      </c>
    </row>
    <row r="58" spans="1:36" x14ac:dyDescent="0.25">
      <c r="A58" s="43" t="s">
        <v>813</v>
      </c>
      <c r="B58" s="43">
        <v>323564</v>
      </c>
      <c r="C58" t="s">
        <v>279</v>
      </c>
      <c r="D58">
        <v>50292</v>
      </c>
      <c r="E58" t="s">
        <v>286</v>
      </c>
      <c r="F58" s="15" t="s">
        <v>959</v>
      </c>
      <c r="G58" s="42" t="s">
        <v>914</v>
      </c>
      <c r="H58" s="3" t="s">
        <v>63</v>
      </c>
      <c r="I58" s="8" t="s">
        <v>930</v>
      </c>
      <c r="J58">
        <v>1900.23</v>
      </c>
      <c r="K58">
        <v>117701.37</v>
      </c>
      <c r="L58">
        <v>985092.67</v>
      </c>
      <c r="M58">
        <v>40.746899999999997</v>
      </c>
      <c r="N58">
        <v>-73.499399999999994</v>
      </c>
      <c r="O58">
        <v>1215</v>
      </c>
      <c r="P58" s="21">
        <v>96</v>
      </c>
      <c r="Q58" s="20">
        <v>121.8</v>
      </c>
      <c r="R58" s="21">
        <v>79.900000000000006</v>
      </c>
      <c r="S58" s="21">
        <v>91.4</v>
      </c>
      <c r="T58" s="20">
        <v>76.5</v>
      </c>
      <c r="U58" s="20">
        <v>77.900000000000006</v>
      </c>
    </row>
    <row r="59" spans="1:36" x14ac:dyDescent="0.25">
      <c r="A59" s="43" t="s">
        <v>862</v>
      </c>
      <c r="B59" s="43">
        <v>323624</v>
      </c>
      <c r="C59" t="s">
        <v>124</v>
      </c>
      <c r="D59">
        <v>56234</v>
      </c>
      <c r="E59">
        <v>1</v>
      </c>
      <c r="F59" s="15" t="s">
        <v>959</v>
      </c>
      <c r="G59" s="42" t="s">
        <v>914</v>
      </c>
      <c r="H59" s="3" t="s">
        <v>63</v>
      </c>
      <c r="I59" s="8" t="s">
        <v>930</v>
      </c>
      <c r="J59">
        <v>7308.93</v>
      </c>
      <c r="K59">
        <v>2264238.36</v>
      </c>
      <c r="L59" s="1">
        <v>15100000</v>
      </c>
      <c r="M59">
        <v>40.8142</v>
      </c>
      <c r="N59">
        <v>-72.940299999999993</v>
      </c>
      <c r="O59">
        <v>1531</v>
      </c>
      <c r="P59" s="21">
        <v>375</v>
      </c>
      <c r="Q59" s="20">
        <v>2478.1999999999998</v>
      </c>
      <c r="R59" s="21">
        <v>315.60000000000002</v>
      </c>
      <c r="S59" s="21">
        <v>389.8</v>
      </c>
      <c r="T59" s="20">
        <v>325.89999999999998</v>
      </c>
      <c r="U59" s="20">
        <v>362.3</v>
      </c>
    </row>
    <row r="60" spans="1:36" x14ac:dyDescent="0.25">
      <c r="A60" s="43" t="s">
        <v>214</v>
      </c>
      <c r="B60" s="43">
        <v>323695</v>
      </c>
      <c r="C60" t="s">
        <v>214</v>
      </c>
      <c r="D60">
        <v>52056</v>
      </c>
      <c r="E60">
        <v>4</v>
      </c>
      <c r="F60" s="15" t="s">
        <v>959</v>
      </c>
      <c r="G60" s="42" t="s">
        <v>914</v>
      </c>
      <c r="H60" s="3" t="s">
        <v>63</v>
      </c>
      <c r="I60" s="8" t="s">
        <v>930</v>
      </c>
      <c r="J60">
        <v>8206.18</v>
      </c>
      <c r="K60">
        <v>324520.01</v>
      </c>
      <c r="L60">
        <v>3571380.24</v>
      </c>
      <c r="M60">
        <v>40.725900000000003</v>
      </c>
      <c r="N60">
        <v>-73.588499999999996</v>
      </c>
      <c r="O60">
        <v>2450</v>
      </c>
      <c r="P60" s="21">
        <v>55</v>
      </c>
      <c r="Q60" s="20">
        <v>331</v>
      </c>
      <c r="R60" s="21">
        <v>51.6</v>
      </c>
      <c r="S60" s="21">
        <v>60.1</v>
      </c>
      <c r="T60" s="20">
        <v>43.7</v>
      </c>
      <c r="U60" s="20">
        <v>53.9</v>
      </c>
    </row>
    <row r="61" spans="1:36" x14ac:dyDescent="0.25">
      <c r="A61" s="43" t="s">
        <v>775</v>
      </c>
      <c r="B61" s="43">
        <v>1659</v>
      </c>
      <c r="C61" t="s">
        <v>310</v>
      </c>
      <c r="D61">
        <v>2682</v>
      </c>
      <c r="E61">
        <v>20</v>
      </c>
      <c r="F61" s="15" t="s">
        <v>959</v>
      </c>
      <c r="G61" s="39" t="s">
        <v>933</v>
      </c>
      <c r="H61" s="9" t="s">
        <v>67</v>
      </c>
      <c r="I61" s="8" t="s">
        <v>930</v>
      </c>
      <c r="J61">
        <v>3711.75</v>
      </c>
      <c r="K61">
        <v>130991.75</v>
      </c>
      <c r="L61">
        <v>1455550.5249999999</v>
      </c>
      <c r="M61">
        <v>42.091700000000003</v>
      </c>
      <c r="N61">
        <v>-79.241699999999994</v>
      </c>
      <c r="O61">
        <v>254</v>
      </c>
      <c r="P61" s="21">
        <v>47.3</v>
      </c>
      <c r="Q61" s="20">
        <v>109.8</v>
      </c>
      <c r="R61" s="21">
        <v>40</v>
      </c>
      <c r="S61" s="21">
        <v>40</v>
      </c>
      <c r="T61" s="20">
        <v>40.9</v>
      </c>
      <c r="U61" s="20">
        <v>46.2</v>
      </c>
    </row>
    <row r="62" spans="1:36" x14ac:dyDescent="0.25">
      <c r="A62" s="43" t="s">
        <v>772</v>
      </c>
      <c r="B62" s="43">
        <v>23639</v>
      </c>
      <c r="C62" t="s">
        <v>486</v>
      </c>
      <c r="D62">
        <v>2628</v>
      </c>
      <c r="E62">
        <v>1</v>
      </c>
      <c r="F62" s="15" t="s">
        <v>959</v>
      </c>
      <c r="G62" s="40" t="s">
        <v>934</v>
      </c>
      <c r="H62" s="9" t="s">
        <v>67</v>
      </c>
      <c r="I62" s="8" t="s">
        <v>930</v>
      </c>
      <c r="J62">
        <v>12.48</v>
      </c>
      <c r="K62">
        <v>298.56</v>
      </c>
      <c r="L62">
        <v>5493.2659999999996</v>
      </c>
      <c r="M62">
        <v>41.126899999999999</v>
      </c>
      <c r="N62">
        <v>-74.165300000000002</v>
      </c>
      <c r="O62">
        <v>430</v>
      </c>
      <c r="P62" s="21">
        <v>46.5</v>
      </c>
      <c r="Q62" s="20">
        <v>0.4</v>
      </c>
      <c r="R62" s="21">
        <v>37.9</v>
      </c>
      <c r="S62" s="21">
        <v>51.8</v>
      </c>
      <c r="T62" s="20">
        <v>35.4</v>
      </c>
      <c r="U62" s="20">
        <v>45.1</v>
      </c>
    </row>
    <row r="63" spans="1:36" x14ac:dyDescent="0.25">
      <c r="A63" s="43" t="s">
        <v>773</v>
      </c>
      <c r="B63" s="43">
        <v>23640</v>
      </c>
      <c r="C63" t="s">
        <v>525</v>
      </c>
      <c r="D63">
        <v>2632</v>
      </c>
      <c r="E63">
        <v>1</v>
      </c>
      <c r="F63" s="15" t="s">
        <v>959</v>
      </c>
      <c r="G63" s="40" t="s">
        <v>934</v>
      </c>
      <c r="H63" s="9" t="s">
        <v>67</v>
      </c>
      <c r="I63" s="8" t="s">
        <v>930</v>
      </c>
      <c r="J63">
        <v>39.29</v>
      </c>
      <c r="K63">
        <v>1050.05</v>
      </c>
      <c r="L63">
        <v>19563.077000000001</v>
      </c>
      <c r="M63">
        <v>41.427799999999998</v>
      </c>
      <c r="N63">
        <v>-74.418599999999998</v>
      </c>
      <c r="O63">
        <v>524</v>
      </c>
      <c r="P63" s="21">
        <v>41.9</v>
      </c>
      <c r="Q63" s="20">
        <v>0.4</v>
      </c>
      <c r="R63" s="21">
        <v>33.1</v>
      </c>
      <c r="S63" s="21">
        <v>45.2</v>
      </c>
      <c r="T63" s="20">
        <v>32.700000000000003</v>
      </c>
      <c r="U63" s="20">
        <v>40.799999999999997</v>
      </c>
    </row>
    <row r="64" spans="1:36" x14ac:dyDescent="0.25">
      <c r="A64" s="43" t="s">
        <v>791</v>
      </c>
      <c r="B64" s="43">
        <v>24152</v>
      </c>
      <c r="C64" t="s">
        <v>565</v>
      </c>
      <c r="D64">
        <v>7915</v>
      </c>
      <c r="E64" t="s">
        <v>566</v>
      </c>
      <c r="F64" s="15" t="s">
        <v>949</v>
      </c>
      <c r="G64" s="41" t="s">
        <v>913</v>
      </c>
      <c r="H64" s="9" t="s">
        <v>67</v>
      </c>
      <c r="I64" s="8" t="s">
        <v>930</v>
      </c>
      <c r="J64">
        <v>754.12</v>
      </c>
      <c r="K64">
        <v>33613.53</v>
      </c>
      <c r="L64">
        <v>341197.42599999998</v>
      </c>
      <c r="M64">
        <v>40.716799999999999</v>
      </c>
      <c r="N64">
        <v>-73.966499999999996</v>
      </c>
      <c r="O64">
        <v>457</v>
      </c>
      <c r="P64" s="21">
        <v>47</v>
      </c>
      <c r="Q64" s="20">
        <v>53.5</v>
      </c>
      <c r="R64" s="21">
        <v>46.9</v>
      </c>
      <c r="S64" s="21">
        <v>46.9</v>
      </c>
      <c r="T64" s="20">
        <v>45.9</v>
      </c>
      <c r="U64" s="20">
        <v>46.6</v>
      </c>
    </row>
    <row r="65" spans="1:21" x14ac:dyDescent="0.25">
      <c r="A65" s="43" t="s">
        <v>802</v>
      </c>
      <c r="B65" s="43">
        <v>24155</v>
      </c>
      <c r="C65" t="s">
        <v>569</v>
      </c>
      <c r="D65">
        <v>8053</v>
      </c>
      <c r="E65" t="s">
        <v>570</v>
      </c>
      <c r="F65" s="15" t="s">
        <v>949</v>
      </c>
      <c r="G65" s="41" t="s">
        <v>913</v>
      </c>
      <c r="H65" s="9" t="s">
        <v>67</v>
      </c>
      <c r="I65" s="8" t="s">
        <v>930</v>
      </c>
      <c r="J65">
        <v>1173.05</v>
      </c>
      <c r="K65">
        <v>52945.52</v>
      </c>
      <c r="L65">
        <v>537918.90500000003</v>
      </c>
      <c r="M65">
        <v>40.6188</v>
      </c>
      <c r="N65">
        <v>-74.069000000000003</v>
      </c>
      <c r="O65">
        <v>457</v>
      </c>
      <c r="P65" s="21">
        <v>47</v>
      </c>
      <c r="Q65" s="20">
        <v>59.9</v>
      </c>
      <c r="R65" s="21">
        <v>47.1</v>
      </c>
      <c r="S65" s="21">
        <v>47.1</v>
      </c>
      <c r="T65" s="20">
        <v>45.6</v>
      </c>
      <c r="U65" s="20">
        <v>46</v>
      </c>
    </row>
    <row r="66" spans="1:21" x14ac:dyDescent="0.25">
      <c r="A66" s="43" t="s">
        <v>785</v>
      </c>
      <c r="B66" s="43">
        <v>24156</v>
      </c>
      <c r="C66" t="s">
        <v>528</v>
      </c>
      <c r="D66">
        <v>7910</v>
      </c>
      <c r="E66">
        <v>2301</v>
      </c>
      <c r="F66" s="15" t="s">
        <v>949</v>
      </c>
      <c r="G66" s="41" t="s">
        <v>913</v>
      </c>
      <c r="H66" s="9" t="s">
        <v>67</v>
      </c>
      <c r="I66" s="8" t="s">
        <v>930</v>
      </c>
      <c r="J66">
        <v>1107.4100000000001</v>
      </c>
      <c r="K66">
        <v>45779.839999999997</v>
      </c>
      <c r="L66">
        <v>459403.16</v>
      </c>
      <c r="M66">
        <v>40.662999999999997</v>
      </c>
      <c r="N66">
        <v>-74</v>
      </c>
      <c r="O66">
        <v>524</v>
      </c>
      <c r="P66" s="21">
        <v>47</v>
      </c>
      <c r="Q66" s="20">
        <v>71.7</v>
      </c>
      <c r="R66" s="21">
        <v>45.4</v>
      </c>
      <c r="S66" s="21">
        <v>45.4</v>
      </c>
      <c r="T66" s="20">
        <v>40</v>
      </c>
      <c r="U66" s="20">
        <v>40</v>
      </c>
    </row>
    <row r="67" spans="1:21" x14ac:dyDescent="0.25">
      <c r="A67" s="43" t="s">
        <v>786</v>
      </c>
      <c r="B67" s="43">
        <v>24157</v>
      </c>
      <c r="C67" t="s">
        <v>528</v>
      </c>
      <c r="D67">
        <v>7910</v>
      </c>
      <c r="E67">
        <v>2302</v>
      </c>
      <c r="F67" s="15" t="s">
        <v>949</v>
      </c>
      <c r="G67" s="41" t="s">
        <v>913</v>
      </c>
      <c r="H67" s="9" t="s">
        <v>67</v>
      </c>
      <c r="I67" s="8" t="s">
        <v>930</v>
      </c>
      <c r="J67">
        <v>871.46</v>
      </c>
      <c r="K67">
        <v>35913.339999999997</v>
      </c>
      <c r="L67">
        <v>366949.48</v>
      </c>
      <c r="M67">
        <v>40.662999999999997</v>
      </c>
      <c r="N67">
        <v>-74</v>
      </c>
      <c r="O67">
        <v>650</v>
      </c>
      <c r="P67" s="21">
        <v>47</v>
      </c>
      <c r="Q67" s="20">
        <v>48.9</v>
      </c>
      <c r="R67" s="21">
        <v>46.1</v>
      </c>
      <c r="S67" s="21">
        <v>46.1</v>
      </c>
      <c r="T67" s="20">
        <v>39.9</v>
      </c>
      <c r="U67" s="20">
        <v>39.9</v>
      </c>
    </row>
    <row r="68" spans="1:21" x14ac:dyDescent="0.25">
      <c r="A68" s="43" t="s">
        <v>787</v>
      </c>
      <c r="B68" s="43">
        <v>24158</v>
      </c>
      <c r="C68" t="s">
        <v>558</v>
      </c>
      <c r="D68">
        <v>7913</v>
      </c>
      <c r="E68" t="s">
        <v>559</v>
      </c>
      <c r="F68" s="15" t="s">
        <v>949</v>
      </c>
      <c r="G68" s="41" t="s">
        <v>913</v>
      </c>
      <c r="H68" s="9" t="s">
        <v>67</v>
      </c>
      <c r="I68" s="8" t="s">
        <v>930</v>
      </c>
      <c r="J68">
        <v>463.15</v>
      </c>
      <c r="K68">
        <v>18355.98</v>
      </c>
      <c r="L68">
        <v>184488.76199999999</v>
      </c>
      <c r="M68">
        <v>40.7988</v>
      </c>
      <c r="N68">
        <v>-73.909300000000002</v>
      </c>
      <c r="O68">
        <v>270</v>
      </c>
      <c r="P68" s="21">
        <v>47</v>
      </c>
      <c r="Q68" s="20">
        <v>26.2</v>
      </c>
      <c r="R68" s="21">
        <v>45</v>
      </c>
      <c r="S68" s="21">
        <v>45</v>
      </c>
      <c r="T68" s="20">
        <v>39.9</v>
      </c>
      <c r="U68" s="20">
        <v>39.9</v>
      </c>
    </row>
    <row r="69" spans="1:21" x14ac:dyDescent="0.25">
      <c r="A69" s="43" t="s">
        <v>788</v>
      </c>
      <c r="B69" s="43">
        <v>24159</v>
      </c>
      <c r="C69" t="s">
        <v>558</v>
      </c>
      <c r="D69">
        <v>7913</v>
      </c>
      <c r="E69" t="s">
        <v>562</v>
      </c>
      <c r="F69" s="15" t="s">
        <v>949</v>
      </c>
      <c r="G69" s="41" t="s">
        <v>913</v>
      </c>
      <c r="H69" s="9" t="s">
        <v>67</v>
      </c>
      <c r="I69" s="8" t="s">
        <v>930</v>
      </c>
      <c r="J69">
        <v>307.37</v>
      </c>
      <c r="K69">
        <v>12092.64</v>
      </c>
      <c r="L69">
        <v>129754.01</v>
      </c>
      <c r="M69">
        <v>40.7988</v>
      </c>
      <c r="N69">
        <v>-73.909300000000002</v>
      </c>
      <c r="O69">
        <v>270</v>
      </c>
      <c r="P69" s="21">
        <v>47</v>
      </c>
      <c r="Q69" s="20">
        <v>14</v>
      </c>
      <c r="R69" s="21">
        <v>45</v>
      </c>
      <c r="S69" s="21">
        <v>45</v>
      </c>
      <c r="T69" s="20">
        <v>40</v>
      </c>
      <c r="U69" s="20">
        <v>40</v>
      </c>
    </row>
    <row r="70" spans="1:21" x14ac:dyDescent="0.25">
      <c r="A70" s="43" t="s">
        <v>789</v>
      </c>
      <c r="B70" s="43">
        <v>24160</v>
      </c>
      <c r="C70" t="s">
        <v>550</v>
      </c>
      <c r="D70">
        <v>7914</v>
      </c>
      <c r="E70" t="s">
        <v>551</v>
      </c>
      <c r="F70" s="15" t="s">
        <v>949</v>
      </c>
      <c r="G70" s="41" t="s">
        <v>913</v>
      </c>
      <c r="H70" s="9" t="s">
        <v>67</v>
      </c>
      <c r="I70" s="8" t="s">
        <v>930</v>
      </c>
      <c r="J70">
        <v>469.87</v>
      </c>
      <c r="K70">
        <v>18534.66</v>
      </c>
      <c r="L70">
        <v>190972.95600000001</v>
      </c>
      <c r="M70">
        <v>40.798900000000003</v>
      </c>
      <c r="N70">
        <v>-73.914699999999996</v>
      </c>
      <c r="O70">
        <v>270</v>
      </c>
      <c r="P70" s="21">
        <v>47</v>
      </c>
      <c r="Q70" s="20">
        <v>26.4</v>
      </c>
      <c r="R70" s="21">
        <v>46</v>
      </c>
      <c r="S70" s="21">
        <v>46</v>
      </c>
      <c r="T70" s="20">
        <v>39.9</v>
      </c>
      <c r="U70" s="20">
        <v>39.9</v>
      </c>
    </row>
    <row r="71" spans="1:21" x14ac:dyDescent="0.25">
      <c r="A71" s="43" t="s">
        <v>790</v>
      </c>
      <c r="B71" s="43">
        <v>24161</v>
      </c>
      <c r="C71" t="s">
        <v>550</v>
      </c>
      <c r="D71">
        <v>7914</v>
      </c>
      <c r="E71" t="s">
        <v>555</v>
      </c>
      <c r="F71" s="15" t="s">
        <v>949</v>
      </c>
      <c r="G71" s="41" t="s">
        <v>913</v>
      </c>
      <c r="H71" s="9" t="s">
        <v>67</v>
      </c>
      <c r="I71" s="8" t="s">
        <v>930</v>
      </c>
      <c r="J71">
        <v>307.14</v>
      </c>
      <c r="K71">
        <v>12348.17</v>
      </c>
      <c r="L71">
        <v>123000.963</v>
      </c>
      <c r="M71">
        <v>40.798900000000003</v>
      </c>
      <c r="N71">
        <v>-73.914699999999996</v>
      </c>
      <c r="O71">
        <v>270</v>
      </c>
      <c r="P71" s="21">
        <v>47</v>
      </c>
      <c r="Q71" s="20">
        <v>15.1</v>
      </c>
      <c r="R71" s="21">
        <v>45.2</v>
      </c>
      <c r="S71" s="21">
        <v>45.2</v>
      </c>
      <c r="T71" s="20">
        <v>40</v>
      </c>
      <c r="U71" s="20">
        <v>40</v>
      </c>
    </row>
    <row r="72" spans="1:21" x14ac:dyDescent="0.25">
      <c r="A72" s="43" t="s">
        <v>783</v>
      </c>
      <c r="B72" s="43">
        <v>24162</v>
      </c>
      <c r="C72" t="s">
        <v>574</v>
      </c>
      <c r="D72">
        <v>7909</v>
      </c>
      <c r="E72" t="s">
        <v>575</v>
      </c>
      <c r="F72" s="15" t="s">
        <v>949</v>
      </c>
      <c r="G72" s="41" t="s">
        <v>913</v>
      </c>
      <c r="H72" s="9" t="s">
        <v>67</v>
      </c>
      <c r="I72" s="8" t="s">
        <v>930</v>
      </c>
      <c r="J72">
        <v>380.9</v>
      </c>
      <c r="K72">
        <v>14635.77</v>
      </c>
      <c r="L72">
        <v>144159.06700000001</v>
      </c>
      <c r="M72">
        <v>40.753900000000002</v>
      </c>
      <c r="N72">
        <v>-73.950599999999994</v>
      </c>
      <c r="O72">
        <v>480</v>
      </c>
      <c r="P72" s="21">
        <v>47</v>
      </c>
      <c r="Q72" s="20">
        <v>40.4</v>
      </c>
      <c r="R72" s="21">
        <v>46.2</v>
      </c>
      <c r="S72" s="21">
        <v>46.2</v>
      </c>
      <c r="T72" s="20">
        <v>40</v>
      </c>
      <c r="U72" s="20">
        <v>40</v>
      </c>
    </row>
    <row r="73" spans="1:21" x14ac:dyDescent="0.25">
      <c r="A73" s="43" t="s">
        <v>784</v>
      </c>
      <c r="B73" s="43">
        <v>24163</v>
      </c>
      <c r="C73" t="s">
        <v>574</v>
      </c>
      <c r="D73">
        <v>7909</v>
      </c>
      <c r="E73" t="s">
        <v>578</v>
      </c>
      <c r="F73" s="15" t="s">
        <v>949</v>
      </c>
      <c r="G73" s="41" t="s">
        <v>913</v>
      </c>
      <c r="H73" s="9" t="s">
        <v>67</v>
      </c>
      <c r="I73" s="8" t="s">
        <v>930</v>
      </c>
      <c r="J73">
        <v>582.72</v>
      </c>
      <c r="K73">
        <v>22668.47</v>
      </c>
      <c r="L73">
        <v>219708.79500000001</v>
      </c>
      <c r="M73">
        <v>40.753900000000002</v>
      </c>
      <c r="N73">
        <v>-73.950599999999994</v>
      </c>
      <c r="O73">
        <v>457</v>
      </c>
      <c r="P73" s="21">
        <v>47</v>
      </c>
      <c r="Q73" s="20">
        <v>23.7</v>
      </c>
      <c r="R73" s="21">
        <v>43.8</v>
      </c>
      <c r="S73" s="21">
        <v>43.8</v>
      </c>
      <c r="T73" s="20">
        <v>39.9</v>
      </c>
      <c r="U73" s="20">
        <v>39.9</v>
      </c>
    </row>
    <row r="74" spans="1:21" x14ac:dyDescent="0.25">
      <c r="A74" s="43" t="s">
        <v>832</v>
      </c>
      <c r="B74" s="43">
        <v>24094</v>
      </c>
      <c r="C74" s="14" t="s">
        <v>407</v>
      </c>
      <c r="D74" s="14">
        <v>55243</v>
      </c>
      <c r="E74" s="14" t="s">
        <v>408</v>
      </c>
      <c r="F74" s="15" t="s">
        <v>949</v>
      </c>
      <c r="G74" s="41" t="s">
        <v>913</v>
      </c>
      <c r="H74" s="9" t="s">
        <v>67</v>
      </c>
      <c r="I74" s="8" t="s">
        <v>930</v>
      </c>
      <c r="J74">
        <v>33.200000000000003</v>
      </c>
      <c r="K74">
        <v>645.29999999999995</v>
      </c>
      <c r="L74">
        <v>8822.4</v>
      </c>
      <c r="M74">
        <v>40.7864</v>
      </c>
      <c r="N74">
        <v>-73.913300000000007</v>
      </c>
      <c r="O74">
        <v>255</v>
      </c>
      <c r="P74" s="26">
        <v>46.5</v>
      </c>
      <c r="Q74" s="27">
        <v>7</v>
      </c>
      <c r="R74" s="26">
        <v>41.2</v>
      </c>
      <c r="S74" s="26">
        <v>50.7</v>
      </c>
      <c r="T74" s="27">
        <v>36.299999999999997</v>
      </c>
      <c r="U74" s="27">
        <v>45.1</v>
      </c>
    </row>
    <row r="75" spans="1:21" x14ac:dyDescent="0.25">
      <c r="A75" s="43" t="s">
        <v>832</v>
      </c>
      <c r="B75" s="43">
        <v>24094</v>
      </c>
      <c r="C75" s="14" t="s">
        <v>407</v>
      </c>
      <c r="D75" s="14">
        <v>55243</v>
      </c>
      <c r="E75" s="14" t="s">
        <v>412</v>
      </c>
      <c r="F75" s="15" t="s">
        <v>949</v>
      </c>
      <c r="G75" s="41" t="s">
        <v>913</v>
      </c>
      <c r="H75" s="9" t="s">
        <v>67</v>
      </c>
      <c r="I75" s="8" t="s">
        <v>930</v>
      </c>
      <c r="J75">
        <v>33.200000000000003</v>
      </c>
      <c r="K75">
        <v>645.29999999999995</v>
      </c>
      <c r="L75">
        <v>8822.4</v>
      </c>
      <c r="M75">
        <v>40.7864</v>
      </c>
      <c r="N75">
        <v>-73.913300000000007</v>
      </c>
      <c r="O75">
        <v>255</v>
      </c>
      <c r="P75" s="26">
        <v>46.5</v>
      </c>
      <c r="Q75" s="27">
        <v>7</v>
      </c>
      <c r="R75" s="26">
        <v>41.2</v>
      </c>
      <c r="S75" s="26">
        <v>50.7</v>
      </c>
      <c r="T75" s="27">
        <v>36.299999999999997</v>
      </c>
      <c r="U75" s="27">
        <v>45.1</v>
      </c>
    </row>
    <row r="76" spans="1:21" x14ac:dyDescent="0.25">
      <c r="A76" s="43" t="s">
        <v>833</v>
      </c>
      <c r="B76" s="43">
        <v>24095</v>
      </c>
      <c r="C76" s="14" t="s">
        <v>407</v>
      </c>
      <c r="D76" s="14">
        <v>55243</v>
      </c>
      <c r="E76" s="14" t="s">
        <v>415</v>
      </c>
      <c r="F76" s="15" t="s">
        <v>949</v>
      </c>
      <c r="G76" s="41" t="s">
        <v>913</v>
      </c>
      <c r="H76" s="9" t="s">
        <v>67</v>
      </c>
      <c r="I76" s="8" t="s">
        <v>930</v>
      </c>
      <c r="J76">
        <v>46.31</v>
      </c>
      <c r="K76">
        <v>854.98</v>
      </c>
      <c r="L76">
        <v>11656.1</v>
      </c>
      <c r="M76">
        <v>40.7864</v>
      </c>
      <c r="N76">
        <v>-73.913300000000007</v>
      </c>
      <c r="O76">
        <v>255</v>
      </c>
      <c r="P76" s="26">
        <v>46.5</v>
      </c>
      <c r="Q76" s="27">
        <v>1.9</v>
      </c>
      <c r="R76" s="26">
        <v>42.4</v>
      </c>
      <c r="S76" s="26">
        <v>52.2</v>
      </c>
      <c r="T76" s="27">
        <v>34.799999999999997</v>
      </c>
      <c r="U76" s="27">
        <v>44.9</v>
      </c>
    </row>
    <row r="77" spans="1:21" x14ac:dyDescent="0.25">
      <c r="A77" s="43" t="s">
        <v>833</v>
      </c>
      <c r="B77" s="43">
        <v>24095</v>
      </c>
      <c r="C77" s="14" t="s">
        <v>407</v>
      </c>
      <c r="D77" s="14">
        <v>55243</v>
      </c>
      <c r="E77" s="14" t="s">
        <v>418</v>
      </c>
      <c r="F77" s="15" t="s">
        <v>949</v>
      </c>
      <c r="G77" s="41" t="s">
        <v>913</v>
      </c>
      <c r="H77" s="9" t="s">
        <v>67</v>
      </c>
      <c r="I77" s="8" t="s">
        <v>930</v>
      </c>
      <c r="J77">
        <v>46.31</v>
      </c>
      <c r="K77">
        <v>854.98</v>
      </c>
      <c r="L77">
        <v>11656.1</v>
      </c>
      <c r="M77">
        <v>40.7864</v>
      </c>
      <c r="N77">
        <v>-73.913300000000007</v>
      </c>
      <c r="O77">
        <v>255</v>
      </c>
      <c r="P77" s="26">
        <v>46.5</v>
      </c>
      <c r="Q77" s="27">
        <v>1.9</v>
      </c>
      <c r="R77" s="26">
        <v>42.4</v>
      </c>
      <c r="S77" s="26">
        <v>52.2</v>
      </c>
      <c r="T77" s="27">
        <v>34.799999999999997</v>
      </c>
      <c r="U77" s="27">
        <v>44.9</v>
      </c>
    </row>
    <row r="78" spans="1:21" x14ac:dyDescent="0.25">
      <c r="A78" s="43" t="s">
        <v>834</v>
      </c>
      <c r="B78" s="43">
        <v>24096</v>
      </c>
      <c r="C78" s="14" t="s">
        <v>407</v>
      </c>
      <c r="D78" s="14">
        <v>55243</v>
      </c>
      <c r="E78" s="14" t="s">
        <v>421</v>
      </c>
      <c r="F78" s="15" t="s">
        <v>949</v>
      </c>
      <c r="G78" s="41" t="s">
        <v>913</v>
      </c>
      <c r="H78" s="9" t="s">
        <v>67</v>
      </c>
      <c r="I78" s="8" t="s">
        <v>930</v>
      </c>
      <c r="J78">
        <v>63.19</v>
      </c>
      <c r="K78">
        <v>1155.44</v>
      </c>
      <c r="L78">
        <v>15889.1</v>
      </c>
      <c r="M78">
        <v>40.7864</v>
      </c>
      <c r="N78">
        <v>-73.913300000000007</v>
      </c>
      <c r="O78">
        <v>255</v>
      </c>
      <c r="P78" s="26">
        <v>46.5</v>
      </c>
      <c r="Q78" s="27">
        <v>2.5</v>
      </c>
      <c r="R78" s="26">
        <v>41.2</v>
      </c>
      <c r="S78" s="26">
        <v>50.7</v>
      </c>
      <c r="T78" s="27">
        <v>35.9</v>
      </c>
      <c r="U78" s="27">
        <v>46.1</v>
      </c>
    </row>
    <row r="79" spans="1:21" x14ac:dyDescent="0.25">
      <c r="A79" s="43" t="s">
        <v>834</v>
      </c>
      <c r="B79" s="43">
        <v>24096</v>
      </c>
      <c r="C79" s="14" t="s">
        <v>407</v>
      </c>
      <c r="D79" s="14">
        <v>55243</v>
      </c>
      <c r="E79" s="14" t="s">
        <v>424</v>
      </c>
      <c r="F79" s="15" t="s">
        <v>949</v>
      </c>
      <c r="G79" s="41" t="s">
        <v>913</v>
      </c>
      <c r="H79" s="9" t="s">
        <v>67</v>
      </c>
      <c r="I79" s="8" t="s">
        <v>930</v>
      </c>
      <c r="J79">
        <v>63.19</v>
      </c>
      <c r="K79">
        <v>1155.44</v>
      </c>
      <c r="L79">
        <v>15889.1</v>
      </c>
      <c r="M79">
        <v>40.7864</v>
      </c>
      <c r="N79">
        <v>-73.913300000000007</v>
      </c>
      <c r="O79">
        <v>255</v>
      </c>
      <c r="P79" s="26">
        <v>46.5</v>
      </c>
      <c r="Q79" s="27">
        <v>2.5</v>
      </c>
      <c r="R79" s="26">
        <v>41.2</v>
      </c>
      <c r="S79" s="26">
        <v>50.7</v>
      </c>
      <c r="T79" s="27">
        <v>35.9</v>
      </c>
      <c r="U79" s="27">
        <v>46.1</v>
      </c>
    </row>
    <row r="80" spans="1:21" x14ac:dyDescent="0.25">
      <c r="A80" s="43" t="s">
        <v>835</v>
      </c>
      <c r="B80" s="43">
        <v>24097</v>
      </c>
      <c r="C80" s="14" t="s">
        <v>407</v>
      </c>
      <c r="D80" s="14">
        <v>55243</v>
      </c>
      <c r="E80" s="14" t="s">
        <v>425</v>
      </c>
      <c r="F80" s="15" t="s">
        <v>949</v>
      </c>
      <c r="G80" s="41" t="s">
        <v>913</v>
      </c>
      <c r="H80" s="9" t="s">
        <v>67</v>
      </c>
      <c r="I80" s="8" t="s">
        <v>930</v>
      </c>
      <c r="J80">
        <v>42.05</v>
      </c>
      <c r="K80">
        <v>802.87</v>
      </c>
      <c r="L80">
        <v>10832.3</v>
      </c>
      <c r="M80">
        <v>40.7864</v>
      </c>
      <c r="N80">
        <v>-73.913300000000007</v>
      </c>
      <c r="O80">
        <v>255</v>
      </c>
      <c r="P80" s="26">
        <v>46.5</v>
      </c>
      <c r="Q80" s="27">
        <v>4.5999999999999996</v>
      </c>
      <c r="R80" s="26">
        <v>41</v>
      </c>
      <c r="S80" s="26">
        <v>50.5</v>
      </c>
      <c r="T80" s="27">
        <v>35.799999999999997</v>
      </c>
      <c r="U80" s="27">
        <v>47.4</v>
      </c>
    </row>
    <row r="81" spans="1:21" x14ac:dyDescent="0.25">
      <c r="A81" s="43" t="s">
        <v>835</v>
      </c>
      <c r="B81" s="43">
        <v>24097</v>
      </c>
      <c r="C81" s="14" t="s">
        <v>407</v>
      </c>
      <c r="D81" s="14">
        <v>55243</v>
      </c>
      <c r="E81" s="14" t="s">
        <v>428</v>
      </c>
      <c r="F81" s="15" t="s">
        <v>949</v>
      </c>
      <c r="G81" s="41" t="s">
        <v>913</v>
      </c>
      <c r="H81" s="9" t="s">
        <v>67</v>
      </c>
      <c r="I81" s="8" t="s">
        <v>930</v>
      </c>
      <c r="J81">
        <v>42.05</v>
      </c>
      <c r="K81">
        <v>802.87</v>
      </c>
      <c r="L81">
        <v>10832.3</v>
      </c>
      <c r="M81">
        <v>40.7864</v>
      </c>
      <c r="N81">
        <v>-73.913300000000007</v>
      </c>
      <c r="O81">
        <v>255</v>
      </c>
      <c r="P81" s="26">
        <v>46.5</v>
      </c>
      <c r="Q81" s="27">
        <v>4.5999999999999996</v>
      </c>
      <c r="R81" s="26">
        <v>41</v>
      </c>
      <c r="S81" s="26">
        <v>50.5</v>
      </c>
      <c r="T81" s="27">
        <v>35.799999999999997</v>
      </c>
      <c r="U81" s="27">
        <v>47.4</v>
      </c>
    </row>
    <row r="82" spans="1:21" x14ac:dyDescent="0.25">
      <c r="A82" s="43" t="s">
        <v>836</v>
      </c>
      <c r="B82" s="43">
        <v>24098</v>
      </c>
      <c r="C82" s="14" t="s">
        <v>407</v>
      </c>
      <c r="D82" s="14">
        <v>55243</v>
      </c>
      <c r="E82" s="14" t="s">
        <v>429</v>
      </c>
      <c r="F82" s="15" t="s">
        <v>949</v>
      </c>
      <c r="G82" s="41" t="s">
        <v>913</v>
      </c>
      <c r="H82" s="9" t="s">
        <v>67</v>
      </c>
      <c r="I82" s="8" t="s">
        <v>930</v>
      </c>
      <c r="J82">
        <v>16.149999999999999</v>
      </c>
      <c r="K82">
        <v>301.06</v>
      </c>
      <c r="L82">
        <v>4016.2</v>
      </c>
      <c r="M82">
        <v>40.7864</v>
      </c>
      <c r="N82">
        <v>-73.913300000000007</v>
      </c>
      <c r="O82">
        <v>255</v>
      </c>
      <c r="P82" s="26">
        <v>46.5</v>
      </c>
      <c r="Q82" s="27">
        <v>2.6</v>
      </c>
      <c r="R82" s="26">
        <v>41.2</v>
      </c>
      <c r="S82" s="26">
        <v>50.7</v>
      </c>
      <c r="T82" s="27">
        <v>34.1</v>
      </c>
      <c r="U82" s="27">
        <v>45.2</v>
      </c>
    </row>
    <row r="83" spans="1:21" x14ac:dyDescent="0.25">
      <c r="A83" s="43" t="s">
        <v>836</v>
      </c>
      <c r="B83" s="43">
        <v>24098</v>
      </c>
      <c r="C83" s="14" t="s">
        <v>407</v>
      </c>
      <c r="D83" s="14">
        <v>55243</v>
      </c>
      <c r="E83" s="14" t="s">
        <v>431</v>
      </c>
      <c r="F83" s="15" t="s">
        <v>949</v>
      </c>
      <c r="G83" s="41" t="s">
        <v>913</v>
      </c>
      <c r="H83" s="9" t="s">
        <v>67</v>
      </c>
      <c r="I83" s="8" t="s">
        <v>930</v>
      </c>
      <c r="J83">
        <v>16.149999999999999</v>
      </c>
      <c r="K83">
        <v>301.06</v>
      </c>
      <c r="L83">
        <v>4016.2</v>
      </c>
      <c r="M83">
        <v>40.7864</v>
      </c>
      <c r="N83">
        <v>-73.913300000000007</v>
      </c>
      <c r="O83">
        <v>255</v>
      </c>
      <c r="P83" s="26">
        <v>46.5</v>
      </c>
      <c r="Q83" s="27">
        <v>2.6</v>
      </c>
      <c r="R83" s="26">
        <v>41.2</v>
      </c>
      <c r="S83" s="26">
        <v>50.7</v>
      </c>
      <c r="T83" s="27">
        <v>34.1</v>
      </c>
      <c r="U83" s="27">
        <v>45.2</v>
      </c>
    </row>
    <row r="84" spans="1:21" x14ac:dyDescent="0.25">
      <c r="A84" s="43" t="s">
        <v>837</v>
      </c>
      <c r="B84" s="43">
        <v>24099</v>
      </c>
      <c r="C84" s="14" t="s">
        <v>407</v>
      </c>
      <c r="D84" s="14">
        <v>55243</v>
      </c>
      <c r="E84" s="14" t="s">
        <v>434</v>
      </c>
      <c r="F84" s="15" t="s">
        <v>949</v>
      </c>
      <c r="G84" s="41" t="s">
        <v>913</v>
      </c>
      <c r="H84" s="9" t="s">
        <v>67</v>
      </c>
      <c r="I84" s="8" t="s">
        <v>930</v>
      </c>
      <c r="J84">
        <v>36.24</v>
      </c>
      <c r="K84">
        <v>685.55</v>
      </c>
      <c r="L84">
        <v>9425.9</v>
      </c>
      <c r="M84">
        <v>40.7864</v>
      </c>
      <c r="N84">
        <v>-73.913300000000007</v>
      </c>
      <c r="O84">
        <v>255</v>
      </c>
      <c r="P84" s="26">
        <v>46.5</v>
      </c>
      <c r="Q84" s="27">
        <v>2.2999999999999998</v>
      </c>
      <c r="R84" s="26">
        <v>43.5</v>
      </c>
      <c r="S84" s="26">
        <v>53.5</v>
      </c>
      <c r="T84" s="27">
        <v>35.799999999999997</v>
      </c>
      <c r="U84" s="27">
        <v>44.8</v>
      </c>
    </row>
    <row r="85" spans="1:21" x14ac:dyDescent="0.25">
      <c r="A85" s="43" t="s">
        <v>837</v>
      </c>
      <c r="B85" s="43">
        <v>24099</v>
      </c>
      <c r="C85" s="14" t="s">
        <v>407</v>
      </c>
      <c r="D85" s="14">
        <v>55243</v>
      </c>
      <c r="E85" s="14" t="s">
        <v>437</v>
      </c>
      <c r="F85" s="15" t="s">
        <v>949</v>
      </c>
      <c r="G85" s="41" t="s">
        <v>913</v>
      </c>
      <c r="H85" s="9" t="s">
        <v>67</v>
      </c>
      <c r="I85" s="8" t="s">
        <v>930</v>
      </c>
      <c r="J85">
        <v>36.24</v>
      </c>
      <c r="K85">
        <v>685.55</v>
      </c>
      <c r="L85">
        <v>9425.9</v>
      </c>
      <c r="M85">
        <v>40.7864</v>
      </c>
      <c r="N85">
        <v>-73.913300000000007</v>
      </c>
      <c r="O85">
        <v>255</v>
      </c>
      <c r="P85" s="26">
        <v>46.5</v>
      </c>
      <c r="Q85" s="27">
        <v>2.2999999999999998</v>
      </c>
      <c r="R85" s="26">
        <v>43.5</v>
      </c>
      <c r="S85" s="26">
        <v>53.5</v>
      </c>
      <c r="T85" s="27">
        <v>35.799999999999997</v>
      </c>
      <c r="U85" s="27">
        <v>44.8</v>
      </c>
    </row>
    <row r="86" spans="1:21" x14ac:dyDescent="0.25">
      <c r="A86" s="43" t="s">
        <v>838</v>
      </c>
      <c r="B86" s="43">
        <v>24100</v>
      </c>
      <c r="C86" s="14" t="s">
        <v>407</v>
      </c>
      <c r="D86" s="14">
        <v>55243</v>
      </c>
      <c r="E86" s="14" t="s">
        <v>440</v>
      </c>
      <c r="F86" s="15" t="s">
        <v>949</v>
      </c>
      <c r="G86" s="41" t="s">
        <v>913</v>
      </c>
      <c r="H86" s="9" t="s">
        <v>67</v>
      </c>
      <c r="I86" s="8" t="s">
        <v>930</v>
      </c>
      <c r="J86">
        <v>18.309999999999999</v>
      </c>
      <c r="K86">
        <v>345.88</v>
      </c>
      <c r="L86">
        <v>4607.6000000000004</v>
      </c>
      <c r="M86">
        <v>40.7864</v>
      </c>
      <c r="N86">
        <v>-73.913300000000007</v>
      </c>
      <c r="O86">
        <v>255</v>
      </c>
      <c r="P86" s="26">
        <v>46.5</v>
      </c>
      <c r="Q86" s="27">
        <v>1.8</v>
      </c>
      <c r="R86" s="26">
        <v>43</v>
      </c>
      <c r="S86" s="26">
        <v>52.9</v>
      </c>
      <c r="T86" s="27">
        <v>35.299999999999997</v>
      </c>
      <c r="U86" s="27">
        <v>45.4</v>
      </c>
    </row>
    <row r="87" spans="1:21" x14ac:dyDescent="0.25">
      <c r="A87" s="43" t="s">
        <v>838</v>
      </c>
      <c r="B87" s="43">
        <v>24100</v>
      </c>
      <c r="C87" s="14" t="s">
        <v>407</v>
      </c>
      <c r="D87" s="14">
        <v>55243</v>
      </c>
      <c r="E87" s="14" t="s">
        <v>443</v>
      </c>
      <c r="F87" s="15" t="s">
        <v>949</v>
      </c>
      <c r="G87" s="41" t="s">
        <v>913</v>
      </c>
      <c r="H87" s="9" t="s">
        <v>67</v>
      </c>
      <c r="I87" s="8" t="s">
        <v>930</v>
      </c>
      <c r="J87">
        <v>18.309999999999999</v>
      </c>
      <c r="K87">
        <v>345.88</v>
      </c>
      <c r="L87">
        <v>4607.6000000000004</v>
      </c>
      <c r="M87">
        <v>40.7864</v>
      </c>
      <c r="N87">
        <v>-73.913300000000007</v>
      </c>
      <c r="O87">
        <v>255</v>
      </c>
      <c r="P87" s="26">
        <v>46.5</v>
      </c>
      <c r="Q87" s="27">
        <v>1.8</v>
      </c>
      <c r="R87" s="26">
        <v>43</v>
      </c>
      <c r="S87" s="26">
        <v>52.9</v>
      </c>
      <c r="T87" s="27">
        <v>35.299999999999997</v>
      </c>
      <c r="U87" s="27">
        <v>45.4</v>
      </c>
    </row>
    <row r="88" spans="1:21" x14ac:dyDescent="0.25">
      <c r="A88" s="43" t="s">
        <v>839</v>
      </c>
      <c r="B88" s="43">
        <v>24101</v>
      </c>
      <c r="C88" s="14" t="s">
        <v>407</v>
      </c>
      <c r="D88" s="14">
        <v>55243</v>
      </c>
      <c r="E88" s="14" t="s">
        <v>444</v>
      </c>
      <c r="F88" s="15" t="s">
        <v>949</v>
      </c>
      <c r="G88" s="41" t="s">
        <v>913</v>
      </c>
      <c r="H88" s="9" t="s">
        <v>67</v>
      </c>
      <c r="I88" s="8" t="s">
        <v>930</v>
      </c>
      <c r="J88">
        <v>67.61</v>
      </c>
      <c r="K88">
        <v>1294.28</v>
      </c>
      <c r="L88">
        <v>17371.8</v>
      </c>
      <c r="M88">
        <v>40.7864</v>
      </c>
      <c r="N88">
        <v>-73.913300000000007</v>
      </c>
      <c r="O88">
        <v>255</v>
      </c>
      <c r="P88" s="26">
        <v>46.5</v>
      </c>
      <c r="Q88" s="27">
        <v>2.5</v>
      </c>
      <c r="R88" s="26">
        <v>43</v>
      </c>
      <c r="S88" s="26">
        <v>52.9</v>
      </c>
      <c r="T88" s="27">
        <v>36.799999999999997</v>
      </c>
      <c r="U88" s="27">
        <v>46.2</v>
      </c>
    </row>
    <row r="89" spans="1:21" x14ac:dyDescent="0.25">
      <c r="A89" s="43" t="s">
        <v>839</v>
      </c>
      <c r="B89" s="43">
        <v>24101</v>
      </c>
      <c r="C89" s="14" t="s">
        <v>407</v>
      </c>
      <c r="D89" s="14">
        <v>55243</v>
      </c>
      <c r="E89" s="14" t="s">
        <v>447</v>
      </c>
      <c r="F89" s="15" t="s">
        <v>949</v>
      </c>
      <c r="G89" s="41" t="s">
        <v>913</v>
      </c>
      <c r="H89" s="9" t="s">
        <v>67</v>
      </c>
      <c r="I89" s="8" t="s">
        <v>930</v>
      </c>
      <c r="J89">
        <v>67.61</v>
      </c>
      <c r="K89">
        <v>1294.28</v>
      </c>
      <c r="L89">
        <v>17371.8</v>
      </c>
      <c r="M89">
        <v>40.7864</v>
      </c>
      <c r="N89">
        <v>-73.913300000000007</v>
      </c>
      <c r="O89">
        <v>255</v>
      </c>
      <c r="P89" s="26">
        <v>46.5</v>
      </c>
      <c r="Q89" s="27">
        <v>2.5</v>
      </c>
      <c r="R89" s="26">
        <v>43</v>
      </c>
      <c r="S89" s="26">
        <v>52.9</v>
      </c>
      <c r="T89" s="27">
        <v>36.799999999999997</v>
      </c>
      <c r="U89" s="27">
        <v>46.2</v>
      </c>
    </row>
    <row r="90" spans="1:21" x14ac:dyDescent="0.25">
      <c r="A90" s="43" t="s">
        <v>840</v>
      </c>
      <c r="B90" s="43">
        <v>24102</v>
      </c>
      <c r="C90" s="14" t="s">
        <v>407</v>
      </c>
      <c r="D90" s="14">
        <v>55243</v>
      </c>
      <c r="E90" s="14" t="s">
        <v>450</v>
      </c>
      <c r="F90" s="15" t="s">
        <v>949</v>
      </c>
      <c r="G90" s="41" t="s">
        <v>913</v>
      </c>
      <c r="H90" s="9" t="s">
        <v>67</v>
      </c>
      <c r="I90" s="8" t="s">
        <v>930</v>
      </c>
      <c r="J90">
        <v>57.46</v>
      </c>
      <c r="K90">
        <v>972.95</v>
      </c>
      <c r="L90">
        <v>13776</v>
      </c>
      <c r="M90">
        <v>40.7864</v>
      </c>
      <c r="N90">
        <v>-73.913300000000007</v>
      </c>
      <c r="O90">
        <v>255</v>
      </c>
      <c r="P90" s="26">
        <v>46.5</v>
      </c>
      <c r="Q90" s="27">
        <v>2.6</v>
      </c>
      <c r="R90" s="26">
        <v>42.6</v>
      </c>
      <c r="S90" s="26">
        <v>52.4</v>
      </c>
      <c r="T90" s="27">
        <v>35.200000000000003</v>
      </c>
      <c r="U90" s="27">
        <v>45.6</v>
      </c>
    </row>
    <row r="91" spans="1:21" x14ac:dyDescent="0.25">
      <c r="A91" s="43" t="s">
        <v>840</v>
      </c>
      <c r="B91" s="43">
        <v>24102</v>
      </c>
      <c r="C91" s="14" t="s">
        <v>407</v>
      </c>
      <c r="D91" s="14">
        <v>55243</v>
      </c>
      <c r="E91" s="14" t="s">
        <v>452</v>
      </c>
      <c r="F91" s="15" t="s">
        <v>949</v>
      </c>
      <c r="G91" s="41" t="s">
        <v>913</v>
      </c>
      <c r="H91" s="9" t="s">
        <v>67</v>
      </c>
      <c r="I91" s="8" t="s">
        <v>930</v>
      </c>
      <c r="J91">
        <v>57.46</v>
      </c>
      <c r="K91">
        <v>972.95</v>
      </c>
      <c r="L91">
        <v>13776</v>
      </c>
      <c r="M91">
        <v>40.7864</v>
      </c>
      <c r="N91">
        <v>-73.913300000000007</v>
      </c>
      <c r="O91">
        <v>255</v>
      </c>
      <c r="P91" s="26">
        <v>46.5</v>
      </c>
      <c r="Q91" s="27">
        <v>2.6</v>
      </c>
      <c r="R91" s="26">
        <v>42.6</v>
      </c>
      <c r="S91" s="26">
        <v>52.4</v>
      </c>
      <c r="T91" s="27">
        <v>35.200000000000003</v>
      </c>
      <c r="U91" s="27">
        <v>45.6</v>
      </c>
    </row>
    <row r="92" spans="1:21" x14ac:dyDescent="0.25">
      <c r="A92" s="43" t="s">
        <v>841</v>
      </c>
      <c r="B92" s="43">
        <v>24103</v>
      </c>
      <c r="C92" s="14" t="s">
        <v>407</v>
      </c>
      <c r="D92" s="14">
        <v>55243</v>
      </c>
      <c r="E92" s="14" t="s">
        <v>455</v>
      </c>
      <c r="F92" s="15" t="s">
        <v>949</v>
      </c>
      <c r="G92" s="41" t="s">
        <v>913</v>
      </c>
      <c r="H92" s="9" t="s">
        <v>67</v>
      </c>
      <c r="I92" s="8" t="s">
        <v>930</v>
      </c>
      <c r="J92">
        <v>49.96</v>
      </c>
      <c r="K92">
        <v>873.5</v>
      </c>
      <c r="L92">
        <v>12487.7</v>
      </c>
      <c r="M92">
        <v>40.7864</v>
      </c>
      <c r="N92">
        <v>-73.913300000000007</v>
      </c>
      <c r="O92">
        <v>255</v>
      </c>
      <c r="P92" s="26">
        <v>46.5</v>
      </c>
      <c r="Q92" s="27">
        <v>5</v>
      </c>
      <c r="R92" s="26">
        <v>41.4</v>
      </c>
      <c r="S92" s="26">
        <v>51</v>
      </c>
      <c r="T92" s="27">
        <v>34.700000000000003</v>
      </c>
      <c r="U92" s="27">
        <v>45.5</v>
      </c>
    </row>
    <row r="93" spans="1:21" x14ac:dyDescent="0.25">
      <c r="A93" s="43" t="s">
        <v>841</v>
      </c>
      <c r="B93" s="43">
        <v>24103</v>
      </c>
      <c r="C93" s="14" t="s">
        <v>407</v>
      </c>
      <c r="D93" s="14">
        <v>55243</v>
      </c>
      <c r="E93" s="14" t="s">
        <v>456</v>
      </c>
      <c r="F93" s="15" t="s">
        <v>949</v>
      </c>
      <c r="G93" s="41" t="s">
        <v>913</v>
      </c>
      <c r="H93" s="9" t="s">
        <v>67</v>
      </c>
      <c r="I93" s="8" t="s">
        <v>930</v>
      </c>
      <c r="J93">
        <v>49.96</v>
      </c>
      <c r="K93">
        <v>873.5</v>
      </c>
      <c r="L93">
        <v>12487.7</v>
      </c>
      <c r="M93">
        <v>40.7864</v>
      </c>
      <c r="N93">
        <v>-73.913300000000007</v>
      </c>
      <c r="O93">
        <v>255</v>
      </c>
      <c r="P93" s="26">
        <v>46.5</v>
      </c>
      <c r="Q93" s="27">
        <v>5</v>
      </c>
      <c r="R93" s="26">
        <v>41.4</v>
      </c>
      <c r="S93" s="26">
        <v>51</v>
      </c>
      <c r="T93" s="27">
        <v>34.700000000000003</v>
      </c>
      <c r="U93" s="27">
        <v>45.5</v>
      </c>
    </row>
    <row r="94" spans="1:21" x14ac:dyDescent="0.25">
      <c r="A94" s="43" t="s">
        <v>842</v>
      </c>
      <c r="B94" s="43">
        <v>24104</v>
      </c>
      <c r="C94" s="14" t="s">
        <v>407</v>
      </c>
      <c r="D94" s="14">
        <v>55243</v>
      </c>
      <c r="E94" s="14" t="s">
        <v>457</v>
      </c>
      <c r="F94" s="15" t="s">
        <v>949</v>
      </c>
      <c r="G94" s="41" t="s">
        <v>913</v>
      </c>
      <c r="H94" s="9" t="s">
        <v>67</v>
      </c>
      <c r="I94" s="8" t="s">
        <v>930</v>
      </c>
      <c r="J94">
        <v>41.14</v>
      </c>
      <c r="K94">
        <v>748.81</v>
      </c>
      <c r="L94">
        <v>10483</v>
      </c>
      <c r="M94">
        <v>40.7864</v>
      </c>
      <c r="N94">
        <v>-73.913300000000007</v>
      </c>
      <c r="O94">
        <v>255</v>
      </c>
      <c r="P94" s="26">
        <v>46.5</v>
      </c>
      <c r="Q94" s="27">
        <v>4.3</v>
      </c>
      <c r="R94" s="26">
        <v>41.1</v>
      </c>
      <c r="S94" s="26">
        <v>50.6</v>
      </c>
      <c r="T94" s="27">
        <v>34.9</v>
      </c>
      <c r="U94" s="27">
        <v>44.9</v>
      </c>
    </row>
    <row r="95" spans="1:21" x14ac:dyDescent="0.25">
      <c r="A95" s="43" t="s">
        <v>842</v>
      </c>
      <c r="B95" s="43">
        <v>24104</v>
      </c>
      <c r="C95" s="14" t="s">
        <v>407</v>
      </c>
      <c r="D95" s="14">
        <v>55243</v>
      </c>
      <c r="E95" s="14" t="s">
        <v>460</v>
      </c>
      <c r="F95" s="15" t="s">
        <v>949</v>
      </c>
      <c r="G95" s="41" t="s">
        <v>913</v>
      </c>
      <c r="H95" s="9" t="s">
        <v>67</v>
      </c>
      <c r="I95" s="8" t="s">
        <v>930</v>
      </c>
      <c r="J95">
        <v>41.14</v>
      </c>
      <c r="K95">
        <v>748.81</v>
      </c>
      <c r="L95">
        <v>10483</v>
      </c>
      <c r="M95">
        <v>40.7864</v>
      </c>
      <c r="N95">
        <v>-73.913300000000007</v>
      </c>
      <c r="O95">
        <v>255</v>
      </c>
      <c r="P95" s="26">
        <v>46.5</v>
      </c>
      <c r="Q95" s="27">
        <v>4.3</v>
      </c>
      <c r="R95" s="26">
        <v>41.1</v>
      </c>
      <c r="S95" s="26">
        <v>50.6</v>
      </c>
      <c r="T95" s="27">
        <v>34.9</v>
      </c>
      <c r="U95" s="27">
        <v>44.9</v>
      </c>
    </row>
    <row r="96" spans="1:21" x14ac:dyDescent="0.25">
      <c r="A96" s="43" t="s">
        <v>843</v>
      </c>
      <c r="B96" s="43">
        <v>24105</v>
      </c>
      <c r="C96" s="14" t="s">
        <v>407</v>
      </c>
      <c r="D96" s="14">
        <v>55243</v>
      </c>
      <c r="E96" s="14" t="s">
        <v>461</v>
      </c>
      <c r="F96" s="15" t="s">
        <v>949</v>
      </c>
      <c r="G96" s="41" t="s">
        <v>913</v>
      </c>
      <c r="H96" s="9" t="s">
        <v>67</v>
      </c>
      <c r="I96" s="8" t="s">
        <v>930</v>
      </c>
      <c r="J96">
        <v>34.020000000000003</v>
      </c>
      <c r="K96">
        <v>596.34</v>
      </c>
      <c r="L96">
        <v>8515</v>
      </c>
      <c r="M96">
        <v>40.7864</v>
      </c>
      <c r="N96">
        <v>-73.913300000000007</v>
      </c>
      <c r="O96">
        <v>255</v>
      </c>
      <c r="P96" s="26">
        <v>46.5</v>
      </c>
      <c r="Q96" s="27">
        <v>2.8</v>
      </c>
      <c r="R96" s="26">
        <v>42.8</v>
      </c>
      <c r="S96" s="26">
        <v>52.7</v>
      </c>
      <c r="T96" s="27">
        <v>33.1</v>
      </c>
      <c r="U96" s="27">
        <v>44.5</v>
      </c>
    </row>
    <row r="97" spans="1:21" x14ac:dyDescent="0.25">
      <c r="A97" s="43" t="s">
        <v>843</v>
      </c>
      <c r="B97" s="43">
        <v>24105</v>
      </c>
      <c r="C97" s="14" t="s">
        <v>407</v>
      </c>
      <c r="D97" s="14">
        <v>55243</v>
      </c>
      <c r="E97" s="14" t="s">
        <v>464</v>
      </c>
      <c r="F97" s="15" t="s">
        <v>949</v>
      </c>
      <c r="G97" s="41" t="s">
        <v>913</v>
      </c>
      <c r="H97" s="9" t="s">
        <v>67</v>
      </c>
      <c r="I97" s="8" t="s">
        <v>930</v>
      </c>
      <c r="J97">
        <v>34.020000000000003</v>
      </c>
      <c r="K97">
        <v>596.34</v>
      </c>
      <c r="L97">
        <v>8515</v>
      </c>
      <c r="M97">
        <v>40.7864</v>
      </c>
      <c r="N97">
        <v>-73.913300000000007</v>
      </c>
      <c r="O97">
        <v>255</v>
      </c>
      <c r="P97" s="26">
        <v>46.5</v>
      </c>
      <c r="Q97" s="27">
        <v>2.8</v>
      </c>
      <c r="R97" s="26">
        <v>42.8</v>
      </c>
      <c r="S97" s="26">
        <v>52.7</v>
      </c>
      <c r="T97" s="27">
        <v>33.1</v>
      </c>
      <c r="U97" s="27">
        <v>44.5</v>
      </c>
    </row>
    <row r="98" spans="1:21" x14ac:dyDescent="0.25">
      <c r="A98" s="43" t="s">
        <v>887</v>
      </c>
      <c r="B98" s="43">
        <v>24244</v>
      </c>
      <c r="C98" t="s">
        <v>227</v>
      </c>
      <c r="D98">
        <v>2500</v>
      </c>
      <c r="E98" t="s">
        <v>503</v>
      </c>
      <c r="F98" s="15" t="s">
        <v>949</v>
      </c>
      <c r="G98" s="41" t="s">
        <v>913</v>
      </c>
      <c r="H98" s="9" t="s">
        <v>67</v>
      </c>
      <c r="I98" s="8" t="s">
        <v>930</v>
      </c>
      <c r="J98" s="2">
        <v>0</v>
      </c>
      <c r="K98">
        <v>0</v>
      </c>
      <c r="L98">
        <v>0</v>
      </c>
      <c r="M98">
        <v>40.758499999999998</v>
      </c>
      <c r="N98">
        <v>-73.945099999999996</v>
      </c>
      <c r="O98">
        <v>670</v>
      </c>
      <c r="P98" s="21">
        <v>42.9</v>
      </c>
      <c r="Q98" s="20">
        <v>0.2</v>
      </c>
      <c r="R98" s="21">
        <v>40.4</v>
      </c>
      <c r="S98" s="21">
        <v>51.4</v>
      </c>
      <c r="T98" s="20">
        <v>0</v>
      </c>
      <c r="U98" s="20">
        <v>0</v>
      </c>
    </row>
    <row r="99" spans="1:21" x14ac:dyDescent="0.25">
      <c r="A99" s="43" t="s">
        <v>888</v>
      </c>
      <c r="B99" s="43">
        <v>24245</v>
      </c>
      <c r="C99" t="s">
        <v>227</v>
      </c>
      <c r="D99">
        <v>2500</v>
      </c>
      <c r="E99" t="s">
        <v>506</v>
      </c>
      <c r="F99" s="15" t="s">
        <v>949</v>
      </c>
      <c r="G99" s="41" t="s">
        <v>913</v>
      </c>
      <c r="H99" s="9" t="s">
        <v>67</v>
      </c>
      <c r="I99" s="8" t="s">
        <v>930</v>
      </c>
      <c r="J99" s="2">
        <v>0</v>
      </c>
      <c r="K99">
        <v>0</v>
      </c>
      <c r="L99">
        <v>0</v>
      </c>
      <c r="M99">
        <v>40.758499999999998</v>
      </c>
      <c r="N99">
        <v>-73.945099999999996</v>
      </c>
      <c r="O99">
        <v>680</v>
      </c>
      <c r="P99" s="21">
        <v>42.9</v>
      </c>
      <c r="Q99" s="23">
        <v>0</v>
      </c>
      <c r="R99" s="21">
        <v>37.6</v>
      </c>
      <c r="S99" s="21">
        <v>47.8</v>
      </c>
      <c r="T99" s="20">
        <v>0</v>
      </c>
      <c r="U99" s="20">
        <v>0</v>
      </c>
    </row>
    <row r="100" spans="1:21" x14ac:dyDescent="0.25">
      <c r="A100" s="43" t="s">
        <v>889</v>
      </c>
      <c r="B100" s="43">
        <v>24246</v>
      </c>
      <c r="C100" t="s">
        <v>227</v>
      </c>
      <c r="D100">
        <v>2500</v>
      </c>
      <c r="E100" t="s">
        <v>509</v>
      </c>
      <c r="F100" s="15" t="s">
        <v>949</v>
      </c>
      <c r="G100" s="41" t="s">
        <v>913</v>
      </c>
      <c r="H100" s="9" t="s">
        <v>67</v>
      </c>
      <c r="I100" s="8" t="s">
        <v>930</v>
      </c>
      <c r="J100" s="2">
        <v>0</v>
      </c>
      <c r="K100">
        <v>0</v>
      </c>
      <c r="L100">
        <v>0</v>
      </c>
      <c r="M100">
        <v>40.758499999999998</v>
      </c>
      <c r="N100">
        <v>-73.945099999999996</v>
      </c>
      <c r="O100">
        <v>524</v>
      </c>
      <c r="P100" s="21">
        <v>42.9</v>
      </c>
      <c r="Q100" s="23">
        <v>0</v>
      </c>
      <c r="R100" s="21">
        <v>39.200000000000003</v>
      </c>
      <c r="S100" s="21">
        <v>49.9</v>
      </c>
      <c r="T100" s="20">
        <v>0</v>
      </c>
      <c r="U100" s="20">
        <v>0</v>
      </c>
    </row>
    <row r="101" spans="1:21" x14ac:dyDescent="0.25">
      <c r="A101" s="43" t="s">
        <v>890</v>
      </c>
      <c r="B101" s="43">
        <v>24247</v>
      </c>
      <c r="C101" t="s">
        <v>227</v>
      </c>
      <c r="D101">
        <v>2500</v>
      </c>
      <c r="E101" t="s">
        <v>512</v>
      </c>
      <c r="F101" s="15" t="s">
        <v>949</v>
      </c>
      <c r="G101" s="41" t="s">
        <v>913</v>
      </c>
      <c r="H101" s="9" t="s">
        <v>67</v>
      </c>
      <c r="I101" s="8" t="s">
        <v>930</v>
      </c>
      <c r="J101" s="2">
        <v>0</v>
      </c>
      <c r="K101">
        <v>0</v>
      </c>
      <c r="L101">
        <v>0</v>
      </c>
      <c r="M101">
        <v>40.758499999999998</v>
      </c>
      <c r="N101">
        <v>-73.945099999999996</v>
      </c>
      <c r="O101">
        <v>524</v>
      </c>
      <c r="P101" s="21">
        <v>42.9</v>
      </c>
      <c r="Q101" s="23">
        <v>0</v>
      </c>
      <c r="R101" s="21">
        <v>39.799999999999997</v>
      </c>
      <c r="S101" s="21">
        <v>50.6</v>
      </c>
      <c r="T101" s="20">
        <v>0</v>
      </c>
      <c r="U101" s="20">
        <v>0</v>
      </c>
    </row>
    <row r="102" spans="1:21" x14ac:dyDescent="0.25">
      <c r="A102" s="43" t="s">
        <v>891</v>
      </c>
      <c r="B102" s="43">
        <v>24248</v>
      </c>
      <c r="C102" t="s">
        <v>227</v>
      </c>
      <c r="D102">
        <v>2500</v>
      </c>
      <c r="E102" t="s">
        <v>515</v>
      </c>
      <c r="F102" s="15" t="s">
        <v>949</v>
      </c>
      <c r="G102" s="41" t="s">
        <v>913</v>
      </c>
      <c r="H102" s="9" t="s">
        <v>67</v>
      </c>
      <c r="I102" s="8" t="s">
        <v>930</v>
      </c>
      <c r="J102" s="2">
        <v>0</v>
      </c>
      <c r="K102">
        <v>0</v>
      </c>
      <c r="L102">
        <v>0</v>
      </c>
      <c r="M102">
        <v>40.758499999999998</v>
      </c>
      <c r="N102">
        <v>-73.945099999999996</v>
      </c>
      <c r="O102">
        <v>524</v>
      </c>
      <c r="P102" s="21">
        <v>42.9</v>
      </c>
      <c r="Q102" s="23">
        <v>0</v>
      </c>
      <c r="R102" s="21">
        <v>40.5</v>
      </c>
      <c r="S102" s="21">
        <v>51.5</v>
      </c>
      <c r="T102" s="20">
        <v>0</v>
      </c>
      <c r="U102" s="20">
        <v>0</v>
      </c>
    </row>
    <row r="103" spans="1:21" x14ac:dyDescent="0.25">
      <c r="A103" s="43" t="s">
        <v>892</v>
      </c>
      <c r="B103" s="43">
        <v>24249</v>
      </c>
      <c r="C103" t="s">
        <v>227</v>
      </c>
      <c r="D103">
        <v>2500</v>
      </c>
      <c r="E103" t="s">
        <v>518</v>
      </c>
      <c r="F103" s="15" t="s">
        <v>949</v>
      </c>
      <c r="G103" s="41" t="s">
        <v>913</v>
      </c>
      <c r="H103" s="9" t="s">
        <v>67</v>
      </c>
      <c r="I103" s="8" t="s">
        <v>930</v>
      </c>
      <c r="J103" s="2">
        <v>0</v>
      </c>
      <c r="K103">
        <v>0</v>
      </c>
      <c r="L103">
        <v>0</v>
      </c>
      <c r="M103">
        <v>40.758499999999998</v>
      </c>
      <c r="N103">
        <v>-73.945099999999996</v>
      </c>
      <c r="O103">
        <v>524</v>
      </c>
      <c r="P103" s="21">
        <v>42.9</v>
      </c>
      <c r="Q103" s="23">
        <v>0</v>
      </c>
      <c r="R103" s="21">
        <v>38.1</v>
      </c>
      <c r="S103" s="21">
        <v>48.5</v>
      </c>
      <c r="T103" s="20">
        <v>0</v>
      </c>
      <c r="U103" s="20">
        <v>0</v>
      </c>
    </row>
    <row r="104" spans="1:21" x14ac:dyDescent="0.25">
      <c r="A104" s="43" t="s">
        <v>924</v>
      </c>
      <c r="B104" s="43">
        <v>24249</v>
      </c>
      <c r="C104" s="2" t="s">
        <v>227</v>
      </c>
      <c r="D104" s="2">
        <v>2500</v>
      </c>
      <c r="E104" s="2" t="s">
        <v>521</v>
      </c>
      <c r="F104" s="15" t="s">
        <v>949</v>
      </c>
      <c r="G104" s="41" t="s">
        <v>913</v>
      </c>
      <c r="H104" s="9" t="s">
        <v>67</v>
      </c>
      <c r="I104" s="8" t="s">
        <v>930</v>
      </c>
      <c r="J104" s="2">
        <v>0</v>
      </c>
      <c r="K104">
        <v>0</v>
      </c>
      <c r="L104">
        <v>0</v>
      </c>
      <c r="M104">
        <v>40.758499999999998</v>
      </c>
      <c r="N104">
        <v>-73.945099999999996</v>
      </c>
      <c r="O104">
        <v>524</v>
      </c>
      <c r="P104" s="21">
        <v>42.9</v>
      </c>
      <c r="Q104" s="23">
        <v>0</v>
      </c>
      <c r="R104" s="21"/>
      <c r="S104" s="21"/>
    </row>
    <row r="105" spans="1:21" x14ac:dyDescent="0.25">
      <c r="A105" s="43" t="s">
        <v>893</v>
      </c>
      <c r="B105" s="43">
        <v>24251</v>
      </c>
      <c r="C105" t="s">
        <v>227</v>
      </c>
      <c r="D105">
        <v>2500</v>
      </c>
      <c r="E105" t="s">
        <v>524</v>
      </c>
      <c r="F105" s="15" t="s">
        <v>949</v>
      </c>
      <c r="G105" s="41" t="s">
        <v>913</v>
      </c>
      <c r="H105" s="9" t="s">
        <v>67</v>
      </c>
      <c r="I105" s="8" t="s">
        <v>930</v>
      </c>
      <c r="J105" s="2">
        <v>0</v>
      </c>
      <c r="K105">
        <v>0</v>
      </c>
      <c r="L105">
        <v>0</v>
      </c>
      <c r="M105">
        <v>40.758499999999998</v>
      </c>
      <c r="N105">
        <v>-73.945099999999996</v>
      </c>
      <c r="O105">
        <v>524</v>
      </c>
      <c r="P105" s="21">
        <v>42.9</v>
      </c>
      <c r="Q105" s="23">
        <v>0</v>
      </c>
      <c r="R105" s="21">
        <v>35.799999999999997</v>
      </c>
      <c r="S105" s="21">
        <v>45.5</v>
      </c>
      <c r="T105" s="20">
        <v>0</v>
      </c>
      <c r="U105" s="20">
        <v>0</v>
      </c>
    </row>
    <row r="106" spans="1:21" x14ac:dyDescent="0.25">
      <c r="A106" s="43" t="s">
        <v>792</v>
      </c>
      <c r="B106" s="43">
        <v>23690</v>
      </c>
      <c r="C106" s="2" t="s">
        <v>346</v>
      </c>
      <c r="D106">
        <v>8007</v>
      </c>
      <c r="E106" t="s">
        <v>347</v>
      </c>
      <c r="F106" s="15" t="s">
        <v>950</v>
      </c>
      <c r="G106" s="42" t="s">
        <v>914</v>
      </c>
      <c r="H106" s="9" t="s">
        <v>67</v>
      </c>
      <c r="I106" s="4" t="s">
        <v>905</v>
      </c>
      <c r="J106">
        <v>54</v>
      </c>
      <c r="K106">
        <v>428</v>
      </c>
      <c r="L106">
        <v>7474.1</v>
      </c>
      <c r="M106">
        <v>40.815300000000001</v>
      </c>
      <c r="N106">
        <v>-73.066400000000002</v>
      </c>
      <c r="O106">
        <v>662</v>
      </c>
      <c r="P106" s="21">
        <v>56.7</v>
      </c>
      <c r="Q106" s="20">
        <v>2</v>
      </c>
      <c r="R106" s="21">
        <v>56.7</v>
      </c>
      <c r="S106" s="21">
        <v>72.099999999999994</v>
      </c>
      <c r="T106" s="20">
        <v>55.5</v>
      </c>
      <c r="U106" s="20">
        <v>65.099999999999994</v>
      </c>
    </row>
    <row r="107" spans="1:21" x14ac:dyDescent="0.25">
      <c r="A107" s="43" t="s">
        <v>793</v>
      </c>
      <c r="B107" s="43">
        <v>23691</v>
      </c>
      <c r="C107" s="2" t="s">
        <v>346</v>
      </c>
      <c r="D107">
        <v>8007</v>
      </c>
      <c r="E107" t="s">
        <v>350</v>
      </c>
      <c r="F107" s="15" t="s">
        <v>950</v>
      </c>
      <c r="G107" s="42" t="s">
        <v>914</v>
      </c>
      <c r="H107" s="9" t="s">
        <v>67</v>
      </c>
      <c r="I107" s="4" t="s">
        <v>905</v>
      </c>
      <c r="J107">
        <v>53</v>
      </c>
      <c r="K107">
        <v>424</v>
      </c>
      <c r="L107">
        <v>7405</v>
      </c>
      <c r="M107">
        <v>40.815300000000001</v>
      </c>
      <c r="N107">
        <v>-73.066400000000002</v>
      </c>
      <c r="O107">
        <v>662</v>
      </c>
      <c r="P107" s="21">
        <v>56.7</v>
      </c>
      <c r="Q107" s="20">
        <v>1.2</v>
      </c>
      <c r="R107" s="21">
        <v>55.3</v>
      </c>
      <c r="S107" s="21">
        <v>70.3</v>
      </c>
      <c r="T107" s="20">
        <v>54.3</v>
      </c>
      <c r="U107" s="20">
        <v>63.1</v>
      </c>
    </row>
    <row r="108" spans="1:21" x14ac:dyDescent="0.25">
      <c r="A108" s="43" t="s">
        <v>794</v>
      </c>
      <c r="B108" s="43">
        <v>23692</v>
      </c>
      <c r="C108" s="2" t="s">
        <v>346</v>
      </c>
      <c r="D108">
        <v>8007</v>
      </c>
      <c r="E108" t="s">
        <v>353</v>
      </c>
      <c r="F108" s="15" t="s">
        <v>950</v>
      </c>
      <c r="G108" s="42" t="s">
        <v>914</v>
      </c>
      <c r="H108" s="9" t="s">
        <v>67</v>
      </c>
      <c r="I108" s="4" t="s">
        <v>905</v>
      </c>
      <c r="J108">
        <v>33</v>
      </c>
      <c r="K108">
        <v>230</v>
      </c>
      <c r="L108">
        <v>3968.8</v>
      </c>
      <c r="M108">
        <v>40.815300000000001</v>
      </c>
      <c r="N108">
        <v>-73.066400000000002</v>
      </c>
      <c r="O108">
        <v>416</v>
      </c>
      <c r="P108" s="21">
        <v>56.7</v>
      </c>
      <c r="Q108" s="20">
        <v>0.9</v>
      </c>
      <c r="R108" s="21">
        <v>52.1</v>
      </c>
      <c r="S108" s="21">
        <v>66.3</v>
      </c>
      <c r="T108" s="20">
        <v>52.6</v>
      </c>
      <c r="U108" s="20">
        <v>61.7</v>
      </c>
    </row>
    <row r="109" spans="1:21" x14ac:dyDescent="0.25">
      <c r="A109" s="43" t="s">
        <v>795</v>
      </c>
      <c r="B109" s="43">
        <v>23693</v>
      </c>
      <c r="C109" s="2" t="s">
        <v>346</v>
      </c>
      <c r="D109">
        <v>8007</v>
      </c>
      <c r="E109" t="s">
        <v>354</v>
      </c>
      <c r="F109" s="15" t="s">
        <v>950</v>
      </c>
      <c r="G109" s="42" t="s">
        <v>914</v>
      </c>
      <c r="H109" s="9" t="s">
        <v>67</v>
      </c>
      <c r="I109" s="4" t="s">
        <v>905</v>
      </c>
      <c r="J109">
        <v>33</v>
      </c>
      <c r="K109">
        <v>230</v>
      </c>
      <c r="L109">
        <v>3968.8</v>
      </c>
      <c r="M109">
        <v>40.815300000000001</v>
      </c>
      <c r="N109">
        <v>-73.066400000000002</v>
      </c>
      <c r="O109">
        <v>416</v>
      </c>
      <c r="P109" s="21">
        <v>56.7</v>
      </c>
      <c r="Q109" s="20">
        <v>2.7</v>
      </c>
      <c r="R109" s="21">
        <v>52.7</v>
      </c>
      <c r="S109" s="21">
        <v>67</v>
      </c>
      <c r="T109" s="20">
        <v>51.2</v>
      </c>
      <c r="U109" s="20">
        <v>63.8</v>
      </c>
    </row>
    <row r="110" spans="1:21" x14ac:dyDescent="0.25">
      <c r="A110" s="43" t="s">
        <v>796</v>
      </c>
      <c r="B110" s="43">
        <v>23694</v>
      </c>
      <c r="C110" s="2" t="s">
        <v>346</v>
      </c>
      <c r="D110">
        <v>8007</v>
      </c>
      <c r="E110" t="s">
        <v>357</v>
      </c>
      <c r="F110" s="15" t="s">
        <v>950</v>
      </c>
      <c r="G110" s="42" t="s">
        <v>914</v>
      </c>
      <c r="H110" s="9" t="s">
        <v>67</v>
      </c>
      <c r="I110" s="4" t="s">
        <v>905</v>
      </c>
      <c r="J110">
        <v>80</v>
      </c>
      <c r="K110">
        <v>534</v>
      </c>
      <c r="L110">
        <v>9332.7000000000007</v>
      </c>
      <c r="M110">
        <v>40.815300000000001</v>
      </c>
      <c r="N110">
        <v>-73.066400000000002</v>
      </c>
      <c r="O110">
        <v>416</v>
      </c>
      <c r="P110" s="21">
        <v>56.7</v>
      </c>
      <c r="Q110" s="20">
        <v>1.8</v>
      </c>
      <c r="R110" s="21">
        <v>55.3</v>
      </c>
      <c r="S110" s="21">
        <v>70.3</v>
      </c>
      <c r="T110" s="20">
        <v>53.8</v>
      </c>
      <c r="U110" s="20">
        <v>63.3</v>
      </c>
    </row>
    <row r="111" spans="1:21" x14ac:dyDescent="0.25">
      <c r="A111" s="43" t="s">
        <v>797</v>
      </c>
      <c r="B111" s="43">
        <v>23695</v>
      </c>
      <c r="C111" s="2" t="s">
        <v>346</v>
      </c>
      <c r="D111">
        <v>8007</v>
      </c>
      <c r="E111" t="s">
        <v>360</v>
      </c>
      <c r="F111" s="15" t="s">
        <v>950</v>
      </c>
      <c r="G111" s="42" t="s">
        <v>914</v>
      </c>
      <c r="H111" s="9" t="s">
        <v>67</v>
      </c>
      <c r="I111" s="4" t="s">
        <v>905</v>
      </c>
      <c r="J111">
        <v>80</v>
      </c>
      <c r="K111">
        <v>534</v>
      </c>
      <c r="L111">
        <v>9332.7000000000007</v>
      </c>
      <c r="M111">
        <v>40.815300000000001</v>
      </c>
      <c r="N111">
        <v>-73.066400000000002</v>
      </c>
      <c r="O111">
        <v>416</v>
      </c>
      <c r="P111" s="21">
        <v>56.7</v>
      </c>
      <c r="Q111" s="20">
        <v>12.6</v>
      </c>
      <c r="R111" s="21">
        <v>53</v>
      </c>
      <c r="S111" s="21">
        <v>67.400000000000006</v>
      </c>
      <c r="T111" s="20">
        <v>51.9</v>
      </c>
      <c r="U111" s="20">
        <v>61.6</v>
      </c>
    </row>
    <row r="112" spans="1:21" x14ac:dyDescent="0.25">
      <c r="A112" s="43" t="s">
        <v>798</v>
      </c>
      <c r="B112" s="43">
        <v>23696</v>
      </c>
      <c r="C112" s="2" t="s">
        <v>346</v>
      </c>
      <c r="D112">
        <v>8007</v>
      </c>
      <c r="E112" t="s">
        <v>363</v>
      </c>
      <c r="F112" s="15" t="s">
        <v>950</v>
      </c>
      <c r="G112" s="42" t="s">
        <v>914</v>
      </c>
      <c r="H112" s="9" t="s">
        <v>67</v>
      </c>
      <c r="I112" s="4" t="s">
        <v>905</v>
      </c>
      <c r="J112">
        <v>85</v>
      </c>
      <c r="K112">
        <v>577</v>
      </c>
      <c r="L112">
        <v>10304</v>
      </c>
      <c r="M112">
        <v>40.815300000000001</v>
      </c>
      <c r="N112">
        <v>-73.066400000000002</v>
      </c>
      <c r="O112">
        <v>416</v>
      </c>
      <c r="P112" s="21">
        <v>56.7</v>
      </c>
      <c r="Q112" s="20">
        <v>4.4000000000000004</v>
      </c>
      <c r="R112" s="21">
        <v>55.1</v>
      </c>
      <c r="S112" s="21">
        <v>70.099999999999994</v>
      </c>
      <c r="T112" s="20">
        <v>52.1</v>
      </c>
      <c r="U112" s="20">
        <v>63.6</v>
      </c>
    </row>
    <row r="113" spans="1:21" x14ac:dyDescent="0.25">
      <c r="A113" s="43" t="s">
        <v>799</v>
      </c>
      <c r="B113" s="43">
        <v>23697</v>
      </c>
      <c r="C113" s="2" t="s">
        <v>346</v>
      </c>
      <c r="D113">
        <v>8007</v>
      </c>
      <c r="E113" t="s">
        <v>365</v>
      </c>
      <c r="F113" s="15" t="s">
        <v>950</v>
      </c>
      <c r="G113" s="42" t="s">
        <v>914</v>
      </c>
      <c r="H113" s="9" t="s">
        <v>67</v>
      </c>
      <c r="I113" s="4" t="s">
        <v>905</v>
      </c>
      <c r="J113">
        <v>85</v>
      </c>
      <c r="K113">
        <v>576</v>
      </c>
      <c r="L113">
        <v>10286.200000000001</v>
      </c>
      <c r="M113">
        <v>40.815300000000001</v>
      </c>
      <c r="N113">
        <v>-73.066400000000002</v>
      </c>
      <c r="O113">
        <v>416</v>
      </c>
      <c r="P113" s="21">
        <v>56.7</v>
      </c>
      <c r="Q113" s="20">
        <v>5.7</v>
      </c>
      <c r="R113" s="21">
        <v>57.4</v>
      </c>
      <c r="S113" s="21">
        <v>73</v>
      </c>
      <c r="T113" s="20">
        <v>53</v>
      </c>
      <c r="U113" s="20">
        <v>64</v>
      </c>
    </row>
    <row r="114" spans="1:21" x14ac:dyDescent="0.25">
      <c r="A114" s="43" t="s">
        <v>800</v>
      </c>
      <c r="B114" s="43">
        <v>23698</v>
      </c>
      <c r="C114" s="2" t="s">
        <v>346</v>
      </c>
      <c r="D114">
        <v>8007</v>
      </c>
      <c r="E114" t="s">
        <v>366</v>
      </c>
      <c r="F114" s="15" t="s">
        <v>950</v>
      </c>
      <c r="G114" s="42" t="s">
        <v>914</v>
      </c>
      <c r="H114" s="9" t="s">
        <v>67</v>
      </c>
      <c r="I114" s="4" t="s">
        <v>905</v>
      </c>
      <c r="J114">
        <v>60</v>
      </c>
      <c r="K114">
        <v>393</v>
      </c>
      <c r="L114">
        <v>6851.6</v>
      </c>
      <c r="M114">
        <v>40.815300000000001</v>
      </c>
      <c r="N114">
        <v>-73.066400000000002</v>
      </c>
      <c r="O114">
        <v>416</v>
      </c>
      <c r="P114" s="21">
        <v>56.7</v>
      </c>
      <c r="Q114" s="20">
        <v>4</v>
      </c>
      <c r="R114" s="21">
        <v>57.5</v>
      </c>
      <c r="S114" s="21">
        <v>73.099999999999994</v>
      </c>
      <c r="T114" s="20">
        <v>53</v>
      </c>
      <c r="U114" s="20">
        <v>68.099999999999994</v>
      </c>
    </row>
    <row r="115" spans="1:21" x14ac:dyDescent="0.25">
      <c r="A115" s="43" t="s">
        <v>801</v>
      </c>
      <c r="B115" s="43">
        <v>23699</v>
      </c>
      <c r="C115" s="2" t="s">
        <v>346</v>
      </c>
      <c r="D115">
        <v>8007</v>
      </c>
      <c r="E115" t="s">
        <v>369</v>
      </c>
      <c r="F115" s="15" t="s">
        <v>950</v>
      </c>
      <c r="G115" s="42" t="s">
        <v>914</v>
      </c>
      <c r="H115" s="9" t="s">
        <v>67</v>
      </c>
      <c r="I115" s="4" t="s">
        <v>905</v>
      </c>
      <c r="J115">
        <v>60</v>
      </c>
      <c r="K115">
        <v>393</v>
      </c>
      <c r="L115">
        <v>6851.6</v>
      </c>
      <c r="M115">
        <v>40.815300000000001</v>
      </c>
      <c r="N115">
        <v>-73.066400000000002</v>
      </c>
      <c r="O115">
        <v>416</v>
      </c>
      <c r="P115" s="21">
        <v>56.7</v>
      </c>
      <c r="Q115" s="20">
        <v>7.8</v>
      </c>
      <c r="R115" s="21">
        <v>55.1</v>
      </c>
      <c r="S115" s="21">
        <v>70.099999999999994</v>
      </c>
      <c r="T115" s="20">
        <v>53.8</v>
      </c>
      <c r="U115" s="20">
        <v>65.099999999999994</v>
      </c>
    </row>
    <row r="116" spans="1:21" x14ac:dyDescent="0.25">
      <c r="A116" s="43" t="s">
        <v>857</v>
      </c>
      <c r="B116" s="43">
        <v>23814</v>
      </c>
      <c r="C116" t="s">
        <v>341</v>
      </c>
      <c r="D116">
        <v>55969</v>
      </c>
      <c r="E116" t="s">
        <v>342</v>
      </c>
      <c r="F116" s="15" t="s">
        <v>950</v>
      </c>
      <c r="G116" s="42" t="s">
        <v>914</v>
      </c>
      <c r="H116" s="9" t="s">
        <v>67</v>
      </c>
      <c r="I116" s="4" t="s">
        <v>905</v>
      </c>
      <c r="J116">
        <v>642.33000000000004</v>
      </c>
      <c r="K116">
        <v>31760.59</v>
      </c>
      <c r="L116">
        <v>313598.48499999999</v>
      </c>
      <c r="M116">
        <v>41.105600000000003</v>
      </c>
      <c r="N116">
        <v>-72.3767</v>
      </c>
      <c r="O116">
        <v>625</v>
      </c>
      <c r="P116" s="21">
        <v>54</v>
      </c>
      <c r="Q116" s="20">
        <v>24.1</v>
      </c>
      <c r="R116" s="21">
        <v>51.9</v>
      </c>
      <c r="S116" s="21">
        <v>52.4</v>
      </c>
      <c r="T116" s="20">
        <v>53.4</v>
      </c>
      <c r="U116" s="20">
        <v>56.1</v>
      </c>
    </row>
    <row r="117" spans="1:21" x14ac:dyDescent="0.25">
      <c r="A117" s="43" t="s">
        <v>851</v>
      </c>
      <c r="B117" s="43">
        <v>23815</v>
      </c>
      <c r="C117" t="s">
        <v>328</v>
      </c>
      <c r="D117">
        <v>55699</v>
      </c>
      <c r="E117">
        <v>2</v>
      </c>
      <c r="F117" s="15" t="s">
        <v>950</v>
      </c>
      <c r="G117" s="42" t="s">
        <v>914</v>
      </c>
      <c r="H117" s="9" t="s">
        <v>67</v>
      </c>
      <c r="I117" s="4" t="s">
        <v>905</v>
      </c>
      <c r="J117">
        <v>166.99</v>
      </c>
      <c r="K117">
        <v>8267.41</v>
      </c>
      <c r="L117">
        <v>89162.667000000001</v>
      </c>
      <c r="M117">
        <v>40.610599999999998</v>
      </c>
      <c r="N117">
        <v>-73.761399999999995</v>
      </c>
      <c r="O117">
        <v>560</v>
      </c>
      <c r="P117" s="21">
        <v>60.5</v>
      </c>
      <c r="Q117" s="20">
        <v>9.5</v>
      </c>
      <c r="R117" s="21">
        <v>55.4</v>
      </c>
      <c r="S117" s="21">
        <v>75.7</v>
      </c>
      <c r="T117" s="20">
        <v>54.4</v>
      </c>
      <c r="U117" s="20">
        <v>54.4</v>
      </c>
    </row>
    <row r="118" spans="1:21" x14ac:dyDescent="0.25">
      <c r="A118" s="43" t="s">
        <v>777</v>
      </c>
      <c r="B118" s="43">
        <v>23522</v>
      </c>
      <c r="C118" s="2" t="s">
        <v>397</v>
      </c>
      <c r="D118" s="2">
        <v>7146</v>
      </c>
      <c r="E118" s="2" t="s">
        <v>398</v>
      </c>
      <c r="F118" s="15" t="s">
        <v>950</v>
      </c>
      <c r="G118" s="42" t="s">
        <v>914</v>
      </c>
      <c r="H118" s="9" t="s">
        <v>67</v>
      </c>
      <c r="I118" s="8" t="s">
        <v>930</v>
      </c>
      <c r="J118">
        <v>69.25</v>
      </c>
      <c r="K118">
        <v>4291</v>
      </c>
      <c r="L118">
        <v>57348.375</v>
      </c>
      <c r="M118">
        <v>40.956899999999997</v>
      </c>
      <c r="N118">
        <v>-72.877399999999994</v>
      </c>
      <c r="O118">
        <v>1164</v>
      </c>
      <c r="P118" s="21">
        <v>79.5</v>
      </c>
      <c r="Q118" s="20">
        <v>4.2</v>
      </c>
      <c r="R118" s="21">
        <v>81.2</v>
      </c>
      <c r="S118" s="21">
        <v>106.1</v>
      </c>
      <c r="T118" s="20">
        <v>78.099999999999994</v>
      </c>
      <c r="U118" s="20">
        <v>99.9</v>
      </c>
    </row>
    <row r="119" spans="1:21" x14ac:dyDescent="0.25">
      <c r="A119" s="43" t="s">
        <v>778</v>
      </c>
      <c r="B119" s="43">
        <v>23547</v>
      </c>
      <c r="C119" s="2" t="s">
        <v>397</v>
      </c>
      <c r="D119" s="2">
        <v>7146</v>
      </c>
      <c r="E119" s="2" t="s">
        <v>400</v>
      </c>
      <c r="F119" s="15" t="s">
        <v>950</v>
      </c>
      <c r="G119" s="42" t="s">
        <v>914</v>
      </c>
      <c r="H119" s="9" t="s">
        <v>67</v>
      </c>
      <c r="I119" s="8" t="s">
        <v>930</v>
      </c>
      <c r="J119">
        <v>62</v>
      </c>
      <c r="K119">
        <v>3540</v>
      </c>
      <c r="L119">
        <v>47976.75</v>
      </c>
      <c r="M119">
        <v>40.956899999999997</v>
      </c>
      <c r="N119">
        <v>-72.877399999999994</v>
      </c>
      <c r="O119">
        <v>1164</v>
      </c>
      <c r="P119" s="21">
        <v>79.5</v>
      </c>
      <c r="Q119" s="20">
        <v>1.3</v>
      </c>
      <c r="R119" s="21">
        <v>81.3</v>
      </c>
      <c r="S119" s="21">
        <v>106.2</v>
      </c>
      <c r="T119" s="20">
        <v>75.8</v>
      </c>
      <c r="U119" s="20">
        <v>98</v>
      </c>
    </row>
    <row r="120" spans="1:21" x14ac:dyDescent="0.25">
      <c r="A120" s="43" t="s">
        <v>779</v>
      </c>
      <c r="B120" s="43">
        <v>23601</v>
      </c>
      <c r="C120" s="2" t="s">
        <v>397</v>
      </c>
      <c r="D120" s="2">
        <v>7146</v>
      </c>
      <c r="E120" s="2" t="s">
        <v>403</v>
      </c>
      <c r="F120" s="15" t="s">
        <v>950</v>
      </c>
      <c r="G120" s="42" t="s">
        <v>914</v>
      </c>
      <c r="H120" s="9" t="s">
        <v>67</v>
      </c>
      <c r="I120" s="8" t="s">
        <v>930</v>
      </c>
      <c r="J120">
        <v>82.25</v>
      </c>
      <c r="K120">
        <v>4664.75</v>
      </c>
      <c r="L120">
        <v>62828.15</v>
      </c>
      <c r="M120">
        <v>40.956899999999997</v>
      </c>
      <c r="N120">
        <v>-72.877399999999994</v>
      </c>
      <c r="O120">
        <v>1164</v>
      </c>
      <c r="P120" s="21">
        <v>79.5</v>
      </c>
      <c r="Q120" s="20">
        <v>7.4</v>
      </c>
      <c r="R120" s="21">
        <v>81.3</v>
      </c>
      <c r="S120" s="21">
        <v>106.2</v>
      </c>
      <c r="T120" s="20">
        <v>78.599999999999994</v>
      </c>
      <c r="U120" s="20">
        <v>99.4</v>
      </c>
    </row>
    <row r="121" spans="1:21" x14ac:dyDescent="0.25">
      <c r="A121" s="43" t="s">
        <v>754</v>
      </c>
      <c r="B121" s="43">
        <v>23688</v>
      </c>
      <c r="C121" t="s">
        <v>332</v>
      </c>
      <c r="D121">
        <v>2514</v>
      </c>
      <c r="E121" t="s">
        <v>333</v>
      </c>
      <c r="F121" s="15" t="s">
        <v>950</v>
      </c>
      <c r="G121" s="42" t="s">
        <v>914</v>
      </c>
      <c r="H121" s="9" t="s">
        <v>67</v>
      </c>
      <c r="I121" s="8" t="s">
        <v>930</v>
      </c>
      <c r="J121">
        <v>19</v>
      </c>
      <c r="K121">
        <v>601</v>
      </c>
      <c r="L121">
        <v>8509</v>
      </c>
      <c r="M121">
        <v>40.826900000000002</v>
      </c>
      <c r="N121">
        <v>-73.647900000000007</v>
      </c>
      <c r="O121">
        <v>461</v>
      </c>
      <c r="P121" s="21">
        <v>55</v>
      </c>
      <c r="Q121" s="20">
        <v>2.1</v>
      </c>
      <c r="R121" s="21">
        <v>52.7</v>
      </c>
      <c r="S121" s="21">
        <v>68.8</v>
      </c>
      <c r="T121" s="20">
        <v>51.4</v>
      </c>
      <c r="U121" s="20">
        <v>61.7</v>
      </c>
    </row>
    <row r="122" spans="1:21" x14ac:dyDescent="0.25">
      <c r="A122" s="43" t="s">
        <v>755</v>
      </c>
      <c r="B122" s="43">
        <v>23689</v>
      </c>
      <c r="C122" t="s">
        <v>332</v>
      </c>
      <c r="D122">
        <v>2514</v>
      </c>
      <c r="E122" t="s">
        <v>338</v>
      </c>
      <c r="F122" s="15" t="s">
        <v>950</v>
      </c>
      <c r="G122" s="42" t="s">
        <v>914</v>
      </c>
      <c r="H122" s="9" t="s">
        <v>67</v>
      </c>
      <c r="I122" s="8" t="s">
        <v>930</v>
      </c>
      <c r="J122">
        <v>14</v>
      </c>
      <c r="K122">
        <v>421</v>
      </c>
      <c r="L122">
        <v>6100</v>
      </c>
      <c r="M122">
        <v>40.826900000000002</v>
      </c>
      <c r="N122">
        <v>-73.647900000000007</v>
      </c>
      <c r="O122">
        <v>461</v>
      </c>
      <c r="P122" s="21">
        <v>55</v>
      </c>
      <c r="Q122" s="20">
        <v>2.5</v>
      </c>
      <c r="R122" s="21">
        <v>54.7</v>
      </c>
      <c r="S122" s="21">
        <v>71.5</v>
      </c>
      <c r="T122" s="20">
        <v>52.9</v>
      </c>
      <c r="U122" s="20">
        <v>68</v>
      </c>
    </row>
    <row r="123" spans="1:21" x14ac:dyDescent="0.25">
      <c r="A123" s="43" t="s">
        <v>764</v>
      </c>
      <c r="B123" s="43">
        <v>23714</v>
      </c>
      <c r="C123" t="s">
        <v>405</v>
      </c>
      <c r="D123">
        <v>2521</v>
      </c>
      <c r="E123" t="s">
        <v>406</v>
      </c>
      <c r="F123" s="15" t="s">
        <v>950</v>
      </c>
      <c r="G123" s="42" t="s">
        <v>914</v>
      </c>
      <c r="H123" s="9" t="s">
        <v>67</v>
      </c>
      <c r="I123" s="8" t="s">
        <v>930</v>
      </c>
      <c r="J123">
        <v>90</v>
      </c>
      <c r="K123">
        <v>3278</v>
      </c>
      <c r="L123">
        <v>45062.2</v>
      </c>
      <c r="M123">
        <v>40.695300000000003</v>
      </c>
      <c r="N123">
        <v>-73.349699999999999</v>
      </c>
      <c r="O123">
        <v>686</v>
      </c>
      <c r="P123" s="21">
        <v>52.4</v>
      </c>
      <c r="Q123" s="20">
        <v>1.9</v>
      </c>
      <c r="R123" s="21">
        <v>49</v>
      </c>
      <c r="S123" s="21">
        <v>64</v>
      </c>
      <c r="T123" s="20">
        <v>48.9</v>
      </c>
      <c r="U123" s="20">
        <v>64.8</v>
      </c>
    </row>
    <row r="124" spans="1:21" x14ac:dyDescent="0.25">
      <c r="A124" s="43" t="s">
        <v>855</v>
      </c>
      <c r="B124" s="43">
        <v>24213</v>
      </c>
      <c r="C124" t="s">
        <v>390</v>
      </c>
      <c r="D124">
        <v>55787</v>
      </c>
      <c r="E124" t="s">
        <v>391</v>
      </c>
      <c r="F124" s="15" t="s">
        <v>950</v>
      </c>
      <c r="G124" s="42" t="s">
        <v>914</v>
      </c>
      <c r="H124" s="9" t="s">
        <v>67</v>
      </c>
      <c r="I124" s="8" t="s">
        <v>930</v>
      </c>
      <c r="J124">
        <v>61.2</v>
      </c>
      <c r="K124">
        <v>2482.12</v>
      </c>
      <c r="L124">
        <v>22358.032999999999</v>
      </c>
      <c r="M124">
        <v>40.9572</v>
      </c>
      <c r="N124">
        <v>-72.866399999999999</v>
      </c>
      <c r="O124">
        <v>416</v>
      </c>
      <c r="P124" s="21">
        <v>50</v>
      </c>
      <c r="Q124" s="20">
        <v>4.0999999999999996</v>
      </c>
      <c r="R124" s="21">
        <v>45.4</v>
      </c>
      <c r="S124" s="21">
        <v>45.4</v>
      </c>
      <c r="T124" s="20">
        <v>43.2</v>
      </c>
      <c r="U124" s="20">
        <v>46.7</v>
      </c>
    </row>
    <row r="125" spans="1:21" x14ac:dyDescent="0.25">
      <c r="A125" s="43" t="s">
        <v>856</v>
      </c>
      <c r="B125" s="43">
        <v>24214</v>
      </c>
      <c r="C125" t="s">
        <v>390</v>
      </c>
      <c r="D125">
        <v>55787</v>
      </c>
      <c r="E125" t="s">
        <v>394</v>
      </c>
      <c r="F125" s="15" t="s">
        <v>950</v>
      </c>
      <c r="G125" s="42" t="s">
        <v>914</v>
      </c>
      <c r="H125" s="9" t="s">
        <v>67</v>
      </c>
      <c r="I125" s="8" t="s">
        <v>930</v>
      </c>
      <c r="J125">
        <v>59.91</v>
      </c>
      <c r="K125">
        <v>2381.6799999999998</v>
      </c>
      <c r="L125">
        <v>23127.633999999998</v>
      </c>
      <c r="M125">
        <v>40.9572</v>
      </c>
      <c r="N125">
        <v>-72.866399999999999</v>
      </c>
      <c r="O125">
        <v>416</v>
      </c>
      <c r="P125" s="21">
        <v>50</v>
      </c>
      <c r="Q125" s="20">
        <v>4</v>
      </c>
      <c r="R125" s="21">
        <v>43.9</v>
      </c>
      <c r="S125" s="21">
        <v>43.9</v>
      </c>
      <c r="T125" s="20">
        <v>42.8</v>
      </c>
      <c r="U125" s="20">
        <v>45.6</v>
      </c>
    </row>
    <row r="126" spans="1:21" x14ac:dyDescent="0.25">
      <c r="A126" s="43" t="s">
        <v>747</v>
      </c>
      <c r="B126" s="43">
        <v>23704</v>
      </c>
      <c r="C126" t="s">
        <v>465</v>
      </c>
      <c r="D126">
        <v>2511</v>
      </c>
      <c r="E126" s="15" t="s">
        <v>373</v>
      </c>
      <c r="F126" s="15" t="s">
        <v>950</v>
      </c>
      <c r="G126" s="42" t="s">
        <v>914</v>
      </c>
      <c r="H126" s="9" t="s">
        <v>67</v>
      </c>
      <c r="I126" s="8" t="s">
        <v>930</v>
      </c>
      <c r="J126">
        <v>564</v>
      </c>
      <c r="K126">
        <v>6537</v>
      </c>
      <c r="L126">
        <v>105191.2</v>
      </c>
      <c r="M126">
        <v>40.616900000000001</v>
      </c>
      <c r="N126">
        <v>-73.648600000000002</v>
      </c>
      <c r="O126">
        <v>480</v>
      </c>
      <c r="P126" s="21">
        <v>18</v>
      </c>
      <c r="Q126" s="20">
        <v>3.9</v>
      </c>
      <c r="R126" s="21">
        <v>18.100000000000001</v>
      </c>
      <c r="S126" s="21">
        <v>23.6</v>
      </c>
      <c r="T126" s="20">
        <v>18.399999999999999</v>
      </c>
      <c r="U126" s="20">
        <v>20.100000000000001</v>
      </c>
    </row>
    <row r="127" spans="1:21" x14ac:dyDescent="0.25">
      <c r="A127" s="43" t="s">
        <v>748</v>
      </c>
      <c r="B127" s="43">
        <v>23705</v>
      </c>
      <c r="C127" t="s">
        <v>465</v>
      </c>
      <c r="D127">
        <v>2511</v>
      </c>
      <c r="E127" s="15" t="s">
        <v>376</v>
      </c>
      <c r="F127" s="15" t="s">
        <v>950</v>
      </c>
      <c r="G127" s="42" t="s">
        <v>914</v>
      </c>
      <c r="H127" s="9" t="s">
        <v>67</v>
      </c>
      <c r="I127" s="8" t="s">
        <v>930</v>
      </c>
      <c r="J127">
        <v>564</v>
      </c>
      <c r="K127">
        <v>6537</v>
      </c>
      <c r="L127">
        <v>105191.2</v>
      </c>
      <c r="M127">
        <v>40.616900000000001</v>
      </c>
      <c r="N127">
        <v>-73.648600000000002</v>
      </c>
      <c r="O127">
        <v>480</v>
      </c>
      <c r="P127" s="21">
        <v>18</v>
      </c>
      <c r="Q127" s="20">
        <v>3.9</v>
      </c>
      <c r="R127" s="21">
        <v>17.399999999999999</v>
      </c>
      <c r="S127" s="21">
        <v>22.7</v>
      </c>
      <c r="T127" s="20">
        <v>17</v>
      </c>
      <c r="U127" s="20">
        <v>19.3</v>
      </c>
    </row>
    <row r="128" spans="1:21" x14ac:dyDescent="0.25">
      <c r="A128" s="43" t="s">
        <v>749</v>
      </c>
      <c r="B128" s="43">
        <v>23706</v>
      </c>
      <c r="C128" t="s">
        <v>465</v>
      </c>
      <c r="D128">
        <v>2511</v>
      </c>
      <c r="E128" s="15" t="s">
        <v>377</v>
      </c>
      <c r="F128" s="15" t="s">
        <v>950</v>
      </c>
      <c r="G128" s="42" t="s">
        <v>914</v>
      </c>
      <c r="H128" s="9" t="s">
        <v>67</v>
      </c>
      <c r="I128" s="8" t="s">
        <v>930</v>
      </c>
      <c r="J128">
        <v>466</v>
      </c>
      <c r="K128">
        <v>5708</v>
      </c>
      <c r="L128">
        <v>91961.9</v>
      </c>
      <c r="M128">
        <v>40.616900000000001</v>
      </c>
      <c r="N128">
        <v>-73.648600000000002</v>
      </c>
      <c r="O128">
        <v>520.70000000000005</v>
      </c>
      <c r="P128" s="21">
        <v>18</v>
      </c>
      <c r="Q128" s="20">
        <v>6.5</v>
      </c>
      <c r="R128" s="21">
        <v>17.899999999999999</v>
      </c>
      <c r="S128" s="21">
        <v>23.4</v>
      </c>
      <c r="T128" s="20">
        <v>16.100000000000001</v>
      </c>
      <c r="U128" s="20">
        <v>19.899999999999999</v>
      </c>
    </row>
    <row r="129" spans="1:21" x14ac:dyDescent="0.25">
      <c r="A129" s="43" t="s">
        <v>750</v>
      </c>
      <c r="B129" s="43">
        <v>23707</v>
      </c>
      <c r="C129" t="s">
        <v>465</v>
      </c>
      <c r="D129">
        <v>2511</v>
      </c>
      <c r="E129" s="15" t="s">
        <v>378</v>
      </c>
      <c r="F129" s="15" t="s">
        <v>950</v>
      </c>
      <c r="G129" s="42" t="s">
        <v>914</v>
      </c>
      <c r="H129" s="9" t="s">
        <v>67</v>
      </c>
      <c r="I129" s="8" t="s">
        <v>930</v>
      </c>
      <c r="J129">
        <v>466</v>
      </c>
      <c r="K129">
        <v>5708</v>
      </c>
      <c r="L129">
        <v>91961.9</v>
      </c>
      <c r="M129">
        <v>40.616900000000001</v>
      </c>
      <c r="N129">
        <v>-73.648600000000002</v>
      </c>
      <c r="O129">
        <v>505</v>
      </c>
      <c r="P129" s="21">
        <v>18</v>
      </c>
      <c r="Q129" s="20">
        <v>9.3000000000000007</v>
      </c>
      <c r="R129" s="21">
        <v>17.7</v>
      </c>
      <c r="S129" s="21">
        <v>23.1</v>
      </c>
      <c r="T129" s="20">
        <v>17.8</v>
      </c>
      <c r="U129" s="20">
        <v>20.8</v>
      </c>
    </row>
    <row r="130" spans="1:21" x14ac:dyDescent="0.25">
      <c r="A130" s="43" t="s">
        <v>751</v>
      </c>
      <c r="B130" s="43">
        <v>23708</v>
      </c>
      <c r="C130" t="s">
        <v>465</v>
      </c>
      <c r="D130">
        <v>2511</v>
      </c>
      <c r="E130" s="15" t="s">
        <v>380</v>
      </c>
      <c r="F130" s="15" t="s">
        <v>950</v>
      </c>
      <c r="G130" s="42" t="s">
        <v>914</v>
      </c>
      <c r="H130" s="9" t="s">
        <v>67</v>
      </c>
      <c r="I130" s="8" t="s">
        <v>930</v>
      </c>
      <c r="J130">
        <v>1044</v>
      </c>
      <c r="K130">
        <v>11925</v>
      </c>
      <c r="L130">
        <v>190133.5</v>
      </c>
      <c r="M130">
        <v>40.616900000000001</v>
      </c>
      <c r="N130">
        <v>-73.648600000000002</v>
      </c>
      <c r="O130">
        <v>505</v>
      </c>
      <c r="P130" s="21">
        <v>18</v>
      </c>
      <c r="Q130" s="20">
        <v>7</v>
      </c>
      <c r="R130" s="21">
        <v>17.8</v>
      </c>
      <c r="S130" s="21">
        <v>23.3</v>
      </c>
      <c r="T130" s="20">
        <v>18.399999999999999</v>
      </c>
      <c r="U130" s="20">
        <v>20.100000000000001</v>
      </c>
    </row>
    <row r="131" spans="1:21" x14ac:dyDescent="0.25">
      <c r="A131" s="43" t="s">
        <v>752</v>
      </c>
      <c r="B131" s="43">
        <v>23709</v>
      </c>
      <c r="C131" t="s">
        <v>465</v>
      </c>
      <c r="D131">
        <v>2511</v>
      </c>
      <c r="E131" s="15" t="s">
        <v>383</v>
      </c>
      <c r="F131" s="15" t="s">
        <v>950</v>
      </c>
      <c r="G131" s="42" t="s">
        <v>914</v>
      </c>
      <c r="H131" s="9" t="s">
        <v>67</v>
      </c>
      <c r="I131" s="8" t="s">
        <v>930</v>
      </c>
      <c r="J131">
        <v>1044</v>
      </c>
      <c r="K131">
        <v>11925</v>
      </c>
      <c r="L131">
        <v>190133.5</v>
      </c>
      <c r="M131">
        <v>40.616900000000001</v>
      </c>
      <c r="N131">
        <v>-73.648600000000002</v>
      </c>
      <c r="O131">
        <v>480</v>
      </c>
      <c r="P131" s="21">
        <v>18</v>
      </c>
      <c r="Q131" s="20">
        <v>4.5999999999999996</v>
      </c>
      <c r="R131" s="21">
        <v>17.8</v>
      </c>
      <c r="S131" s="21">
        <v>23.3</v>
      </c>
      <c r="T131" s="20">
        <v>17</v>
      </c>
      <c r="U131" s="20">
        <v>19.399999999999999</v>
      </c>
    </row>
    <row r="132" spans="1:21" x14ac:dyDescent="0.25">
      <c r="A132" s="43" t="s">
        <v>871</v>
      </c>
      <c r="B132" s="43">
        <v>23709</v>
      </c>
      <c r="C132" s="2" t="s">
        <v>465</v>
      </c>
      <c r="D132" s="2">
        <v>2511</v>
      </c>
      <c r="E132" s="2" t="s">
        <v>386</v>
      </c>
      <c r="F132" s="15" t="s">
        <v>950</v>
      </c>
      <c r="G132" s="42" t="s">
        <v>914</v>
      </c>
      <c r="H132" s="9" t="s">
        <v>67</v>
      </c>
      <c r="I132" s="8" t="s">
        <v>930</v>
      </c>
      <c r="J132">
        <v>697</v>
      </c>
      <c r="K132">
        <v>8798</v>
      </c>
      <c r="L132">
        <v>138748.20000000001</v>
      </c>
      <c r="M132">
        <v>40.616900000000001</v>
      </c>
      <c r="N132">
        <v>-73.648600000000002</v>
      </c>
      <c r="O132">
        <v>475</v>
      </c>
      <c r="P132" s="21">
        <v>18</v>
      </c>
      <c r="Q132" s="20">
        <v>4.5999999999999996</v>
      </c>
      <c r="R132" s="26"/>
      <c r="S132" s="26"/>
      <c r="T132" s="27"/>
      <c r="U132" s="27"/>
    </row>
    <row r="133" spans="1:21" x14ac:dyDescent="0.25">
      <c r="A133" s="43" t="s">
        <v>753</v>
      </c>
      <c r="B133" s="43">
        <v>23711</v>
      </c>
      <c r="C133" t="s">
        <v>465</v>
      </c>
      <c r="D133">
        <v>2511</v>
      </c>
      <c r="E133" s="15" t="s">
        <v>387</v>
      </c>
      <c r="F133" s="15" t="s">
        <v>950</v>
      </c>
      <c r="G133" s="42" t="s">
        <v>914</v>
      </c>
      <c r="H133" s="9" t="s">
        <v>67</v>
      </c>
      <c r="I133" s="8" t="s">
        <v>930</v>
      </c>
      <c r="J133">
        <v>697</v>
      </c>
      <c r="K133">
        <v>8798</v>
      </c>
      <c r="L133">
        <v>138748.20000000001</v>
      </c>
      <c r="M133">
        <v>40.616900000000001</v>
      </c>
      <c r="N133">
        <v>-73.648600000000002</v>
      </c>
      <c r="O133">
        <v>475</v>
      </c>
      <c r="P133" s="21">
        <v>18</v>
      </c>
      <c r="Q133" s="20">
        <v>4.5999999999999996</v>
      </c>
      <c r="R133" s="21">
        <v>17.3</v>
      </c>
      <c r="S133" s="21">
        <v>22.6</v>
      </c>
      <c r="T133" s="20">
        <v>17.600000000000001</v>
      </c>
      <c r="U133" s="20">
        <v>20.2</v>
      </c>
    </row>
    <row r="134" spans="1:21" x14ac:dyDescent="0.25">
      <c r="A134" s="43" t="s">
        <v>882</v>
      </c>
      <c r="B134" s="43">
        <v>23764</v>
      </c>
      <c r="C134" t="s">
        <v>472</v>
      </c>
      <c r="D134">
        <v>56032</v>
      </c>
      <c r="E134">
        <v>1</v>
      </c>
      <c r="F134" s="15" t="s">
        <v>950</v>
      </c>
      <c r="G134" s="42" t="s">
        <v>914</v>
      </c>
      <c r="H134" s="9" t="s">
        <v>67</v>
      </c>
      <c r="I134" s="8" t="s">
        <v>930</v>
      </c>
      <c r="J134">
        <v>933.2</v>
      </c>
      <c r="K134">
        <v>41818.15</v>
      </c>
      <c r="L134">
        <v>416554.79399999999</v>
      </c>
      <c r="M134">
        <v>40.6447</v>
      </c>
      <c r="N134">
        <v>-73.568299999999994</v>
      </c>
      <c r="O134">
        <v>475</v>
      </c>
      <c r="P134" s="21">
        <v>60</v>
      </c>
      <c r="Q134" s="20">
        <v>36.700000000000003</v>
      </c>
      <c r="R134" s="21">
        <v>48.3</v>
      </c>
      <c r="S134" s="21">
        <v>51.3</v>
      </c>
      <c r="T134" s="20">
        <v>45.7</v>
      </c>
      <c r="U134" s="20">
        <v>46.4</v>
      </c>
    </row>
    <row r="135" spans="1:21" x14ac:dyDescent="0.25">
      <c r="A135" s="43" t="s">
        <v>883</v>
      </c>
      <c r="B135" s="43">
        <v>23818</v>
      </c>
      <c r="C135" t="s">
        <v>475</v>
      </c>
      <c r="D135">
        <v>2679</v>
      </c>
      <c r="E135">
        <v>5</v>
      </c>
      <c r="F135" s="15" t="s">
        <v>950</v>
      </c>
      <c r="G135" s="42" t="s">
        <v>914</v>
      </c>
      <c r="H135" s="9" t="s">
        <v>67</v>
      </c>
      <c r="I135" s="8" t="s">
        <v>930</v>
      </c>
      <c r="J135">
        <v>379.5</v>
      </c>
      <c r="K135">
        <v>13872.75</v>
      </c>
      <c r="L135">
        <v>140612</v>
      </c>
      <c r="M135">
        <v>40.6447</v>
      </c>
      <c r="N135">
        <v>-73.568299999999994</v>
      </c>
      <c r="O135">
        <v>486</v>
      </c>
      <c r="P135" s="21">
        <v>60.5</v>
      </c>
      <c r="Q135" s="20">
        <v>43.3</v>
      </c>
      <c r="R135" s="21">
        <v>50.3</v>
      </c>
      <c r="S135" s="21">
        <v>50.3</v>
      </c>
      <c r="T135" s="20">
        <v>47.1</v>
      </c>
      <c r="U135" s="20">
        <v>50.7</v>
      </c>
    </row>
    <row r="136" spans="1:21" x14ac:dyDescent="0.25">
      <c r="A136" s="43" t="s">
        <v>886</v>
      </c>
      <c r="B136" s="43">
        <v>24151</v>
      </c>
      <c r="C136" t="s">
        <v>491</v>
      </c>
      <c r="D136">
        <v>54149</v>
      </c>
      <c r="E136">
        <v>1</v>
      </c>
      <c r="F136" s="15" t="s">
        <v>950</v>
      </c>
      <c r="G136" s="42" t="s">
        <v>914</v>
      </c>
      <c r="H136" s="9" t="s">
        <v>67</v>
      </c>
      <c r="I136" s="8" t="s">
        <v>930</v>
      </c>
      <c r="J136">
        <v>7972.95</v>
      </c>
      <c r="K136">
        <v>300526.82</v>
      </c>
      <c r="L136">
        <v>3318798.5559999999</v>
      </c>
      <c r="M136">
        <v>40.916800000000002</v>
      </c>
      <c r="N136">
        <v>-73.129199999999997</v>
      </c>
      <c r="O136">
        <v>455</v>
      </c>
      <c r="P136" s="21">
        <v>47</v>
      </c>
      <c r="Q136" s="20">
        <v>83</v>
      </c>
      <c r="R136" s="21">
        <v>9.6</v>
      </c>
      <c r="S136" s="21">
        <v>9.6</v>
      </c>
      <c r="T136" s="20">
        <v>0</v>
      </c>
      <c r="U136" s="20">
        <v>0</v>
      </c>
    </row>
    <row r="137" spans="1:21" x14ac:dyDescent="0.25">
      <c r="A137" s="43" t="s">
        <v>541</v>
      </c>
      <c r="B137" s="43">
        <v>24164</v>
      </c>
      <c r="C137" t="s">
        <v>541</v>
      </c>
      <c r="D137">
        <v>7912</v>
      </c>
      <c r="E137" t="s">
        <v>542</v>
      </c>
      <c r="F137" s="15" t="s">
        <v>950</v>
      </c>
      <c r="G137" s="42" t="s">
        <v>914</v>
      </c>
      <c r="H137" s="9" t="s">
        <v>67</v>
      </c>
      <c r="I137" s="8" t="s">
        <v>930</v>
      </c>
      <c r="J137">
        <v>1262.95</v>
      </c>
      <c r="K137">
        <v>55602.77</v>
      </c>
      <c r="L137">
        <v>541649.26300000004</v>
      </c>
      <c r="M137">
        <v>40.786999999999999</v>
      </c>
      <c r="N137">
        <v>-73.293300000000002</v>
      </c>
      <c r="O137">
        <v>270</v>
      </c>
      <c r="P137" s="21">
        <v>47</v>
      </c>
      <c r="Q137" s="20">
        <v>60.7</v>
      </c>
      <c r="R137" s="21">
        <v>47.1</v>
      </c>
      <c r="S137" s="21">
        <v>47.1</v>
      </c>
      <c r="T137" s="20">
        <v>43.8</v>
      </c>
      <c r="U137" s="20">
        <v>46.3</v>
      </c>
    </row>
    <row r="138" spans="1:21" x14ac:dyDescent="0.25">
      <c r="A138" s="43" t="s">
        <v>762</v>
      </c>
      <c r="B138" s="43">
        <v>24210</v>
      </c>
      <c r="C138" t="s">
        <v>495</v>
      </c>
      <c r="D138">
        <v>2517</v>
      </c>
      <c r="E138" t="s">
        <v>496</v>
      </c>
      <c r="F138" s="15" t="s">
        <v>950</v>
      </c>
      <c r="G138" s="42" t="s">
        <v>914</v>
      </c>
      <c r="H138" s="9" t="s">
        <v>67</v>
      </c>
      <c r="I138" s="8" t="s">
        <v>930</v>
      </c>
      <c r="J138">
        <v>620.75</v>
      </c>
      <c r="K138">
        <v>24021.25</v>
      </c>
      <c r="L138">
        <v>244138.42499999999</v>
      </c>
      <c r="M138">
        <v>40.950299999999999</v>
      </c>
      <c r="N138">
        <v>-73.078599999999994</v>
      </c>
      <c r="O138">
        <v>487</v>
      </c>
      <c r="P138" s="21">
        <v>53</v>
      </c>
      <c r="Q138" s="20">
        <v>23.9</v>
      </c>
      <c r="R138" s="21">
        <v>44</v>
      </c>
      <c r="S138" s="21">
        <v>52</v>
      </c>
      <c r="T138" s="20">
        <v>41.9</v>
      </c>
      <c r="U138" s="20">
        <v>46.6</v>
      </c>
    </row>
    <row r="139" spans="1:21" x14ac:dyDescent="0.25">
      <c r="A139" s="43" t="s">
        <v>763</v>
      </c>
      <c r="B139" s="43">
        <v>24211</v>
      </c>
      <c r="C139" t="s">
        <v>495</v>
      </c>
      <c r="D139">
        <v>2517</v>
      </c>
      <c r="E139" t="s">
        <v>500</v>
      </c>
      <c r="F139" s="15" t="s">
        <v>950</v>
      </c>
      <c r="G139" s="42" t="s">
        <v>914</v>
      </c>
      <c r="H139" s="9" t="s">
        <v>67</v>
      </c>
      <c r="I139" s="8" t="s">
        <v>930</v>
      </c>
      <c r="J139">
        <v>632.75</v>
      </c>
      <c r="K139">
        <v>24544.75</v>
      </c>
      <c r="L139">
        <v>232429.4</v>
      </c>
      <c r="M139">
        <v>40.950299999999999</v>
      </c>
      <c r="N139">
        <v>-73.078599999999994</v>
      </c>
      <c r="O139">
        <v>545</v>
      </c>
      <c r="P139" s="21">
        <v>53</v>
      </c>
      <c r="Q139" s="20">
        <v>30.9</v>
      </c>
      <c r="R139" s="21">
        <v>43.1</v>
      </c>
      <c r="S139" s="21">
        <v>50.9</v>
      </c>
      <c r="T139" s="20">
        <v>39.1</v>
      </c>
      <c r="U139" s="20">
        <v>45.4</v>
      </c>
    </row>
    <row r="140" spans="1:21" x14ac:dyDescent="0.25">
      <c r="A140" s="43" t="s">
        <v>853</v>
      </c>
      <c r="B140" s="43">
        <v>24216</v>
      </c>
      <c r="C140" t="s">
        <v>545</v>
      </c>
      <c r="D140">
        <v>55786</v>
      </c>
      <c r="E140" t="s">
        <v>391</v>
      </c>
      <c r="F140" s="15" t="s">
        <v>950</v>
      </c>
      <c r="G140" s="42" t="s">
        <v>914</v>
      </c>
      <c r="H140" s="9" t="s">
        <v>67</v>
      </c>
      <c r="I140" s="8" t="s">
        <v>930</v>
      </c>
      <c r="J140">
        <v>809.97</v>
      </c>
      <c r="K140">
        <v>33333.18</v>
      </c>
      <c r="L140">
        <v>328953.19099999999</v>
      </c>
      <c r="M140">
        <v>40.786099999999998</v>
      </c>
      <c r="N140">
        <v>-73.293099999999995</v>
      </c>
      <c r="O140">
        <v>270</v>
      </c>
      <c r="P140" s="21">
        <v>50</v>
      </c>
      <c r="Q140" s="20">
        <v>54.7</v>
      </c>
      <c r="R140" s="21">
        <v>45.6</v>
      </c>
      <c r="S140" s="21">
        <v>45.6</v>
      </c>
      <c r="T140" s="20">
        <v>43</v>
      </c>
      <c r="U140" s="20">
        <v>46.1</v>
      </c>
    </row>
    <row r="141" spans="1:21" x14ac:dyDescent="0.25">
      <c r="A141" s="43" t="s">
        <v>854</v>
      </c>
      <c r="B141" s="43">
        <v>24217</v>
      </c>
      <c r="C141" t="s">
        <v>545</v>
      </c>
      <c r="D141">
        <v>55786</v>
      </c>
      <c r="E141" t="s">
        <v>394</v>
      </c>
      <c r="F141" s="15" t="s">
        <v>950</v>
      </c>
      <c r="G141" s="42" t="s">
        <v>914</v>
      </c>
      <c r="H141" s="9" t="s">
        <v>67</v>
      </c>
      <c r="I141" s="8" t="s">
        <v>930</v>
      </c>
      <c r="J141">
        <v>711.83</v>
      </c>
      <c r="K141">
        <v>29828.41</v>
      </c>
      <c r="L141">
        <v>307624.49</v>
      </c>
      <c r="M141">
        <v>40.786099999999998</v>
      </c>
      <c r="N141">
        <v>-73.293099999999995</v>
      </c>
      <c r="O141">
        <v>270</v>
      </c>
      <c r="P141" s="21">
        <v>50</v>
      </c>
      <c r="Q141" s="20">
        <v>53.7</v>
      </c>
      <c r="R141" s="21">
        <v>46.2</v>
      </c>
      <c r="S141" s="21">
        <v>46.2</v>
      </c>
      <c r="T141" s="20">
        <v>42.2</v>
      </c>
      <c r="U141" s="20">
        <v>46.6</v>
      </c>
    </row>
    <row r="142" spans="1:21" x14ac:dyDescent="0.25">
      <c r="A142" s="43" t="s">
        <v>781</v>
      </c>
      <c r="B142" s="43">
        <v>24219</v>
      </c>
      <c r="C142" t="s">
        <v>479</v>
      </c>
      <c r="D142">
        <v>7869</v>
      </c>
      <c r="E142" t="s">
        <v>480</v>
      </c>
      <c r="F142" s="15" t="s">
        <v>950</v>
      </c>
      <c r="G142" s="42" t="s">
        <v>914</v>
      </c>
      <c r="H142" s="9" t="s">
        <v>67</v>
      </c>
      <c r="I142" s="8" t="s">
        <v>930</v>
      </c>
      <c r="J142">
        <v>1039.75</v>
      </c>
      <c r="K142">
        <v>41861.25</v>
      </c>
      <c r="L142">
        <v>409541.6</v>
      </c>
      <c r="M142">
        <v>40.827500000000001</v>
      </c>
      <c r="N142">
        <v>-73.647800000000004</v>
      </c>
      <c r="O142">
        <v>500</v>
      </c>
      <c r="P142" s="21">
        <v>53</v>
      </c>
      <c r="Q142" s="20">
        <v>35.700000000000003</v>
      </c>
      <c r="R142" s="21">
        <v>42.3</v>
      </c>
      <c r="S142" s="21">
        <v>50</v>
      </c>
      <c r="T142" s="20">
        <v>42.6</v>
      </c>
      <c r="U142" s="20">
        <v>46.6</v>
      </c>
    </row>
    <row r="143" spans="1:21" x14ac:dyDescent="0.25">
      <c r="A143" s="43" t="s">
        <v>782</v>
      </c>
      <c r="B143" s="43">
        <v>24220</v>
      </c>
      <c r="C143" t="s">
        <v>479</v>
      </c>
      <c r="D143">
        <v>7869</v>
      </c>
      <c r="E143" t="s">
        <v>404</v>
      </c>
      <c r="F143" s="15" t="s">
        <v>950</v>
      </c>
      <c r="G143" s="42" t="s">
        <v>914</v>
      </c>
      <c r="H143" s="9" t="s">
        <v>67</v>
      </c>
      <c r="I143" s="8" t="s">
        <v>930</v>
      </c>
      <c r="J143">
        <v>1088.75</v>
      </c>
      <c r="K143">
        <v>43546.75</v>
      </c>
      <c r="L143">
        <v>429373.05</v>
      </c>
      <c r="M143">
        <v>40.827500000000001</v>
      </c>
      <c r="N143">
        <v>-73.647800000000004</v>
      </c>
      <c r="O143">
        <v>517</v>
      </c>
      <c r="P143" s="21">
        <v>53</v>
      </c>
      <c r="Q143" s="20">
        <v>50.7</v>
      </c>
      <c r="R143" s="21">
        <v>42</v>
      </c>
      <c r="S143" s="21">
        <v>49.6</v>
      </c>
      <c r="T143" s="20">
        <v>42.5</v>
      </c>
      <c r="U143" s="20">
        <v>44.4</v>
      </c>
    </row>
    <row r="144" spans="1:21" x14ac:dyDescent="0.25">
      <c r="A144" s="43" t="s">
        <v>814</v>
      </c>
      <c r="B144" s="43">
        <v>323586</v>
      </c>
      <c r="C144" t="s">
        <v>279</v>
      </c>
      <c r="D144">
        <v>50292</v>
      </c>
      <c r="E144" t="s">
        <v>537</v>
      </c>
      <c r="F144" s="15" t="s">
        <v>950</v>
      </c>
      <c r="G144" s="42" t="s">
        <v>914</v>
      </c>
      <c r="H144" s="9" t="s">
        <v>67</v>
      </c>
      <c r="I144" s="8" t="s">
        <v>930</v>
      </c>
      <c r="J144">
        <v>1053.6500000000001</v>
      </c>
      <c r="K144">
        <v>47016.800000000003</v>
      </c>
      <c r="L144">
        <v>468317.79599999997</v>
      </c>
      <c r="M144">
        <v>40.746899999999997</v>
      </c>
      <c r="N144">
        <v>-73.499399999999994</v>
      </c>
      <c r="O144">
        <v>270</v>
      </c>
      <c r="P144" s="21">
        <v>60</v>
      </c>
      <c r="Q144" s="20">
        <v>70.400000000000006</v>
      </c>
      <c r="R144" s="21">
        <v>48.2</v>
      </c>
      <c r="S144" s="21">
        <v>51.2</v>
      </c>
      <c r="T144" s="20">
        <v>45</v>
      </c>
      <c r="U144" s="20">
        <v>47.6</v>
      </c>
    </row>
    <row r="145" spans="1:21" x14ac:dyDescent="0.25">
      <c r="A145" s="43" t="s">
        <v>852</v>
      </c>
      <c r="B145" s="43">
        <v>24212</v>
      </c>
      <c r="C145" t="s">
        <v>328</v>
      </c>
      <c r="D145">
        <v>55699</v>
      </c>
      <c r="E145">
        <v>1</v>
      </c>
      <c r="F145" s="15" t="s">
        <v>950</v>
      </c>
      <c r="G145" s="42" t="s">
        <v>914</v>
      </c>
      <c r="H145" s="9" t="s">
        <v>67</v>
      </c>
      <c r="I145" s="8" t="s">
        <v>930</v>
      </c>
      <c r="J145">
        <v>2308.71</v>
      </c>
      <c r="K145">
        <v>126793.7</v>
      </c>
      <c r="L145">
        <v>1364364.19</v>
      </c>
      <c r="M145">
        <v>40.610599999999998</v>
      </c>
      <c r="N145">
        <v>-73.761399999999995</v>
      </c>
      <c r="O145">
        <v>650</v>
      </c>
      <c r="P145" s="21">
        <v>60.5</v>
      </c>
      <c r="Q145" s="20">
        <v>140.80000000000001</v>
      </c>
      <c r="R145" s="21">
        <v>53.5</v>
      </c>
      <c r="S145" s="21">
        <v>73.099999999999994</v>
      </c>
      <c r="T145" s="20">
        <v>55.1</v>
      </c>
      <c r="U145" s="20">
        <v>58.6</v>
      </c>
    </row>
    <row r="146" spans="1:21" x14ac:dyDescent="0.25">
      <c r="A146" s="43" t="s">
        <v>776</v>
      </c>
      <c r="B146" s="43">
        <v>23543</v>
      </c>
      <c r="C146" t="s">
        <v>579</v>
      </c>
      <c r="D146">
        <v>6082</v>
      </c>
      <c r="E146">
        <v>1</v>
      </c>
      <c r="F146" s="15" t="s">
        <v>953</v>
      </c>
      <c r="G146" s="39" t="s">
        <v>933</v>
      </c>
      <c r="H146" s="7" t="s">
        <v>925</v>
      </c>
      <c r="I146" s="12" t="s">
        <v>81</v>
      </c>
      <c r="J146">
        <v>1137.25</v>
      </c>
      <c r="K146">
        <v>376367.67</v>
      </c>
      <c r="L146">
        <v>3548075.1349999998</v>
      </c>
      <c r="M146">
        <v>43.356099999999998</v>
      </c>
      <c r="N146">
        <v>-78.603899999999996</v>
      </c>
      <c r="O146">
        <v>6280</v>
      </c>
      <c r="P146" s="21">
        <v>655.1</v>
      </c>
      <c r="Q146" s="20">
        <v>593</v>
      </c>
      <c r="R146" s="21">
        <v>686.5</v>
      </c>
      <c r="S146" s="21">
        <v>686.5</v>
      </c>
      <c r="T146" s="20">
        <v>685.9</v>
      </c>
      <c r="U146" s="20">
        <v>692.5</v>
      </c>
    </row>
    <row r="147" spans="1:21" x14ac:dyDescent="0.25">
      <c r="A147" s="43" t="s">
        <v>766</v>
      </c>
      <c r="B147" s="43">
        <v>23584</v>
      </c>
      <c r="C147" t="s">
        <v>627</v>
      </c>
      <c r="D147">
        <v>2535</v>
      </c>
      <c r="E147">
        <v>1</v>
      </c>
      <c r="F147" s="15" t="s">
        <v>953</v>
      </c>
      <c r="G147" s="39" t="s">
        <v>933</v>
      </c>
      <c r="H147" s="7" t="s">
        <v>925</v>
      </c>
      <c r="I147" s="12" t="s">
        <v>81</v>
      </c>
      <c r="J147">
        <v>1433.48</v>
      </c>
      <c r="K147">
        <v>95767.61</v>
      </c>
      <c r="L147">
        <v>1052001.449</v>
      </c>
      <c r="M147">
        <v>42.602800000000002</v>
      </c>
      <c r="N147">
        <v>-76.633600000000001</v>
      </c>
      <c r="O147">
        <v>1980</v>
      </c>
      <c r="P147" s="21">
        <v>155.30000000000001</v>
      </c>
      <c r="Q147" s="20">
        <v>81.599999999999994</v>
      </c>
      <c r="R147" s="21">
        <v>154.1</v>
      </c>
      <c r="S147" s="21">
        <v>154.1</v>
      </c>
      <c r="T147" s="20">
        <v>151</v>
      </c>
      <c r="U147" s="20">
        <v>151</v>
      </c>
    </row>
    <row r="148" spans="1:21" x14ac:dyDescent="0.25">
      <c r="A148" s="43" t="s">
        <v>872</v>
      </c>
      <c r="B148" s="43">
        <v>23585</v>
      </c>
      <c r="C148" t="s">
        <v>627</v>
      </c>
      <c r="D148">
        <v>2535</v>
      </c>
      <c r="E148">
        <v>2</v>
      </c>
      <c r="F148" s="15" t="s">
        <v>953</v>
      </c>
      <c r="G148" s="39" t="s">
        <v>933</v>
      </c>
      <c r="H148" s="7" t="s">
        <v>925</v>
      </c>
      <c r="I148" s="12" t="s">
        <v>81</v>
      </c>
      <c r="J148" s="2">
        <v>0</v>
      </c>
      <c r="K148">
        <v>0</v>
      </c>
      <c r="L148">
        <v>0</v>
      </c>
      <c r="M148">
        <v>42.602800000000002</v>
      </c>
      <c r="N148">
        <v>-76.633600000000001</v>
      </c>
      <c r="O148">
        <v>2072</v>
      </c>
      <c r="P148" s="21">
        <v>167.2</v>
      </c>
      <c r="Q148" s="20">
        <v>17.399999999999999</v>
      </c>
      <c r="R148" s="21">
        <v>154.69999999999999</v>
      </c>
      <c r="S148" s="21">
        <v>154.69999999999999</v>
      </c>
      <c r="T148" s="20">
        <v>0</v>
      </c>
      <c r="U148" s="20">
        <v>0</v>
      </c>
    </row>
    <row r="149" spans="1:21" x14ac:dyDescent="0.25">
      <c r="A149" s="43" t="s">
        <v>768</v>
      </c>
      <c r="B149" s="43">
        <v>23606</v>
      </c>
      <c r="C149" t="s">
        <v>621</v>
      </c>
      <c r="D149">
        <v>2594</v>
      </c>
      <c r="E149">
        <v>5</v>
      </c>
      <c r="F149" s="15" t="s">
        <v>953</v>
      </c>
      <c r="G149" s="39" t="s">
        <v>933</v>
      </c>
      <c r="H149" s="7" t="s">
        <v>925</v>
      </c>
      <c r="I149" s="4" t="s">
        <v>905</v>
      </c>
      <c r="J149">
        <v>95.31</v>
      </c>
      <c r="K149">
        <v>15393.62</v>
      </c>
      <c r="L149">
        <v>176872.42800000001</v>
      </c>
      <c r="M149">
        <v>43.46</v>
      </c>
      <c r="N149">
        <v>-76.53</v>
      </c>
      <c r="O149">
        <v>9422</v>
      </c>
      <c r="P149" s="21">
        <v>901.8</v>
      </c>
      <c r="Q149" s="20">
        <v>24.4</v>
      </c>
      <c r="R149" s="21">
        <v>850.3</v>
      </c>
      <c r="S149" s="21">
        <v>850.3</v>
      </c>
      <c r="T149" s="20">
        <v>801.7</v>
      </c>
      <c r="U149" s="20">
        <v>827</v>
      </c>
    </row>
    <row r="150" spans="1:21" x14ac:dyDescent="0.25">
      <c r="A150" s="43" t="s">
        <v>769</v>
      </c>
      <c r="B150" s="43">
        <v>23613</v>
      </c>
      <c r="C150" t="s">
        <v>621</v>
      </c>
      <c r="D150">
        <v>2594</v>
      </c>
      <c r="E150">
        <v>6</v>
      </c>
      <c r="F150" s="15" t="s">
        <v>953</v>
      </c>
      <c r="G150" s="39" t="s">
        <v>933</v>
      </c>
      <c r="H150" s="7" t="s">
        <v>925</v>
      </c>
      <c r="I150" s="4" t="s">
        <v>905</v>
      </c>
      <c r="J150">
        <v>240.07</v>
      </c>
      <c r="K150">
        <v>23599.599999999999</v>
      </c>
      <c r="L150">
        <v>288343.47600000002</v>
      </c>
      <c r="M150">
        <v>43.46</v>
      </c>
      <c r="N150">
        <v>-76.53</v>
      </c>
      <c r="O150">
        <v>9491</v>
      </c>
      <c r="P150" s="21">
        <v>901.8</v>
      </c>
      <c r="Q150" s="20">
        <v>24.9</v>
      </c>
      <c r="R150" s="21">
        <v>835.2</v>
      </c>
      <c r="S150" s="21">
        <v>835.2</v>
      </c>
      <c r="T150" s="20">
        <v>815</v>
      </c>
      <c r="U150" s="20">
        <v>827.5</v>
      </c>
    </row>
    <row r="151" spans="1:21" x14ac:dyDescent="0.25">
      <c r="A151" s="43" t="s">
        <v>765</v>
      </c>
      <c r="B151" s="43">
        <v>23583</v>
      </c>
      <c r="C151" t="s">
        <v>693</v>
      </c>
      <c r="D151">
        <v>2527</v>
      </c>
      <c r="E151">
        <v>6</v>
      </c>
      <c r="F151" s="15" t="s">
        <v>953</v>
      </c>
      <c r="G151" s="39" t="s">
        <v>933</v>
      </c>
      <c r="H151" s="7" t="s">
        <v>925</v>
      </c>
      <c r="I151" s="8" t="s">
        <v>930</v>
      </c>
      <c r="J151">
        <v>1123.8599999999999</v>
      </c>
      <c r="K151">
        <v>60302.59</v>
      </c>
      <c r="L151">
        <v>664721.49899999995</v>
      </c>
      <c r="M151">
        <v>42.678899999999999</v>
      </c>
      <c r="N151">
        <v>-76.948300000000003</v>
      </c>
      <c r="O151">
        <v>3900</v>
      </c>
      <c r="P151" s="21">
        <v>112.5</v>
      </c>
      <c r="Q151" s="20">
        <v>202.4</v>
      </c>
      <c r="R151" s="21">
        <v>106.3</v>
      </c>
      <c r="S151" s="21">
        <v>106.3</v>
      </c>
      <c r="T151" s="20">
        <v>104</v>
      </c>
      <c r="U151" s="20">
        <v>104</v>
      </c>
    </row>
    <row r="152" spans="1:21" x14ac:dyDescent="0.25">
      <c r="A152" s="43" t="s">
        <v>819</v>
      </c>
      <c r="B152" s="43">
        <v>24010</v>
      </c>
      <c r="C152" t="s">
        <v>587</v>
      </c>
      <c r="D152">
        <v>50472</v>
      </c>
      <c r="E152" t="s">
        <v>588</v>
      </c>
      <c r="F152" s="15" t="s">
        <v>953</v>
      </c>
      <c r="G152" s="39" t="s">
        <v>933</v>
      </c>
      <c r="H152" s="7" t="s">
        <v>925</v>
      </c>
      <c r="I152" s="11" t="s">
        <v>931</v>
      </c>
      <c r="J152">
        <v>2224</v>
      </c>
      <c r="K152">
        <v>0</v>
      </c>
      <c r="L152">
        <v>364659.17499999999</v>
      </c>
      <c r="M152">
        <v>43.0839</v>
      </c>
      <c r="N152">
        <v>-79.005600000000001</v>
      </c>
      <c r="O152">
        <v>440</v>
      </c>
      <c r="P152" s="21">
        <v>25</v>
      </c>
      <c r="Q152" s="22">
        <f>214.4/2</f>
        <v>107.2</v>
      </c>
      <c r="R152" s="21">
        <v>19.600000000000001</v>
      </c>
      <c r="S152" s="21">
        <v>19.600000000000001</v>
      </c>
      <c r="T152" s="20">
        <v>15.6</v>
      </c>
      <c r="U152" s="20">
        <v>16.100000000000001</v>
      </c>
    </row>
    <row r="153" spans="1:21" x14ac:dyDescent="0.25">
      <c r="A153" s="43" t="s">
        <v>820</v>
      </c>
      <c r="B153" s="43">
        <v>24010</v>
      </c>
      <c r="C153" t="s">
        <v>587</v>
      </c>
      <c r="D153">
        <v>50472</v>
      </c>
      <c r="E153" t="s">
        <v>620</v>
      </c>
      <c r="F153" s="15" t="s">
        <v>953</v>
      </c>
      <c r="G153" s="39" t="s">
        <v>933</v>
      </c>
      <c r="H153" s="7" t="s">
        <v>925</v>
      </c>
      <c r="I153" s="11" t="s">
        <v>931</v>
      </c>
      <c r="J153" s="2">
        <v>0</v>
      </c>
      <c r="K153">
        <v>0</v>
      </c>
      <c r="L153">
        <v>0</v>
      </c>
      <c r="M153">
        <v>43.0839</v>
      </c>
      <c r="N153">
        <v>-79.005600000000001</v>
      </c>
      <c r="O153">
        <v>440</v>
      </c>
      <c r="P153" s="21">
        <v>25</v>
      </c>
      <c r="Q153" s="22">
        <f>214.4/2</f>
        <v>107.2</v>
      </c>
      <c r="R153" s="21">
        <v>19.600000000000001</v>
      </c>
      <c r="S153" s="21">
        <v>19.600000000000001</v>
      </c>
      <c r="T153" s="20">
        <v>15.6</v>
      </c>
      <c r="U153" s="20">
        <v>16.100000000000001</v>
      </c>
    </row>
    <row r="154" spans="1:21" x14ac:dyDescent="0.25">
      <c r="A154" s="43" t="s">
        <v>807</v>
      </c>
      <c r="B154" s="43">
        <v>23780</v>
      </c>
      <c r="C154" s="14" t="s">
        <v>36</v>
      </c>
      <c r="D154" s="14">
        <v>10464</v>
      </c>
      <c r="E154" s="14" t="s">
        <v>37</v>
      </c>
      <c r="F154" s="15" t="s">
        <v>953</v>
      </c>
      <c r="G154" s="39" t="s">
        <v>933</v>
      </c>
      <c r="H154" s="7" t="s">
        <v>925</v>
      </c>
      <c r="I154" s="20" t="s">
        <v>47</v>
      </c>
      <c r="J154">
        <v>8065.24</v>
      </c>
      <c r="K154">
        <v>0</v>
      </c>
      <c r="L154">
        <v>1701032.868</v>
      </c>
      <c r="M154">
        <v>44.036099999999998</v>
      </c>
      <c r="N154">
        <v>-75.771199999999993</v>
      </c>
      <c r="O154">
        <v>288</v>
      </c>
      <c r="P154" s="26">
        <v>55.5</v>
      </c>
      <c r="Q154" s="27">
        <v>203.4</v>
      </c>
      <c r="R154" s="26">
        <v>55.6</v>
      </c>
      <c r="S154" s="26">
        <v>55.6</v>
      </c>
      <c r="T154" s="27">
        <v>0</v>
      </c>
      <c r="U154" s="27">
        <v>0</v>
      </c>
    </row>
    <row r="155" spans="1:21" x14ac:dyDescent="0.25">
      <c r="A155" s="43" t="s">
        <v>807</v>
      </c>
      <c r="B155" s="43">
        <v>23781</v>
      </c>
      <c r="C155" s="14" t="s">
        <v>36</v>
      </c>
      <c r="D155" s="14">
        <v>10464</v>
      </c>
      <c r="E155" s="14" t="s">
        <v>50</v>
      </c>
      <c r="F155" s="15" t="s">
        <v>953</v>
      </c>
      <c r="G155" s="39" t="s">
        <v>933</v>
      </c>
      <c r="H155" s="7" t="s">
        <v>925</v>
      </c>
      <c r="I155" s="20" t="s">
        <v>47</v>
      </c>
      <c r="J155">
        <v>7830.96</v>
      </c>
      <c r="K155">
        <v>0</v>
      </c>
      <c r="L155">
        <v>1693866.8870000001</v>
      </c>
      <c r="M155">
        <v>44.036099999999998</v>
      </c>
      <c r="N155">
        <v>-75.771199999999993</v>
      </c>
      <c r="O155">
        <v>288</v>
      </c>
      <c r="P155" s="26">
        <v>55.5</v>
      </c>
      <c r="Q155" s="27">
        <v>203.4</v>
      </c>
      <c r="R155" s="26">
        <v>55.6</v>
      </c>
      <c r="S155" s="26">
        <v>55.6</v>
      </c>
      <c r="T155" s="27">
        <v>0</v>
      </c>
      <c r="U155" s="27">
        <v>0</v>
      </c>
    </row>
    <row r="156" spans="1:21" x14ac:dyDescent="0.25">
      <c r="A156" s="43" t="s">
        <v>807</v>
      </c>
      <c r="B156" s="43">
        <v>23782</v>
      </c>
      <c r="C156" s="14" t="s">
        <v>36</v>
      </c>
      <c r="D156" s="14">
        <v>10464</v>
      </c>
      <c r="E156" s="14" t="s">
        <v>59</v>
      </c>
      <c r="F156" s="15" t="s">
        <v>953</v>
      </c>
      <c r="G156" s="39" t="s">
        <v>933</v>
      </c>
      <c r="H156" s="7" t="s">
        <v>925</v>
      </c>
      <c r="I156" s="20" t="s">
        <v>47</v>
      </c>
      <c r="J156">
        <v>8177.84</v>
      </c>
      <c r="K156">
        <v>0</v>
      </c>
      <c r="L156">
        <v>1727523.564</v>
      </c>
      <c r="M156">
        <v>44.036099999999998</v>
      </c>
      <c r="N156">
        <v>-75.771199999999993</v>
      </c>
      <c r="O156">
        <v>288</v>
      </c>
      <c r="P156" s="26">
        <v>55.5</v>
      </c>
      <c r="Q156" s="27">
        <v>203.4</v>
      </c>
      <c r="R156" s="26">
        <v>55.6</v>
      </c>
      <c r="S156" s="26">
        <v>55.6</v>
      </c>
      <c r="T156" s="27">
        <v>0</v>
      </c>
      <c r="U156" s="27">
        <v>0</v>
      </c>
    </row>
    <row r="157" spans="1:21" x14ac:dyDescent="0.25">
      <c r="A157" s="43" t="s">
        <v>867</v>
      </c>
      <c r="B157" s="43">
        <v>23587</v>
      </c>
      <c r="C157" s="15" t="s">
        <v>711</v>
      </c>
      <c r="D157">
        <v>8006</v>
      </c>
      <c r="E157">
        <v>1</v>
      </c>
      <c r="F157" s="15" t="s">
        <v>954</v>
      </c>
      <c r="G157" s="40" t="s">
        <v>934</v>
      </c>
      <c r="H157" s="7" t="s">
        <v>925</v>
      </c>
      <c r="I157" s="4" t="s">
        <v>905</v>
      </c>
      <c r="J157">
        <v>315.3</v>
      </c>
      <c r="K157">
        <v>63288.38</v>
      </c>
      <c r="L157">
        <v>681251.70299999998</v>
      </c>
      <c r="M157">
        <v>41.571100000000001</v>
      </c>
      <c r="N157">
        <v>-73.9739</v>
      </c>
      <c r="O157">
        <v>4171</v>
      </c>
      <c r="P157" s="21">
        <v>621</v>
      </c>
      <c r="Q157" s="20">
        <v>264.8</v>
      </c>
      <c r="R157" s="21">
        <v>614.79999999999995</v>
      </c>
      <c r="S157" s="21">
        <v>614.79999999999995</v>
      </c>
      <c r="T157" s="20">
        <v>584.20000000000005</v>
      </c>
      <c r="U157" s="20">
        <v>608</v>
      </c>
    </row>
    <row r="158" spans="1:21" x14ac:dyDescent="0.25">
      <c r="A158" s="43" t="s">
        <v>868</v>
      </c>
      <c r="B158" s="43">
        <v>23588</v>
      </c>
      <c r="C158" s="15" t="s">
        <v>711</v>
      </c>
      <c r="D158">
        <v>8006</v>
      </c>
      <c r="E158">
        <v>2</v>
      </c>
      <c r="F158" s="15" t="s">
        <v>954</v>
      </c>
      <c r="G158" s="40" t="s">
        <v>934</v>
      </c>
      <c r="H158" s="7" t="s">
        <v>925</v>
      </c>
      <c r="I158" s="4" t="s">
        <v>905</v>
      </c>
      <c r="J158">
        <v>526.44000000000005</v>
      </c>
      <c r="K158">
        <v>91551.48</v>
      </c>
      <c r="L158">
        <v>1002123.148</v>
      </c>
      <c r="M158">
        <v>41.571100000000001</v>
      </c>
      <c r="N158">
        <v>-73.9739</v>
      </c>
      <c r="O158">
        <v>3900</v>
      </c>
      <c r="P158" s="21">
        <v>621</v>
      </c>
      <c r="Q158" s="20">
        <v>251.7</v>
      </c>
      <c r="R158" s="21">
        <v>605.70000000000005</v>
      </c>
      <c r="S158" s="21">
        <v>605.70000000000005</v>
      </c>
      <c r="T158" s="20">
        <v>600</v>
      </c>
      <c r="U158" s="20">
        <v>603.5</v>
      </c>
    </row>
    <row r="159" spans="1:21" x14ac:dyDescent="0.25">
      <c r="A159" s="43" t="s">
        <v>771</v>
      </c>
      <c r="B159" s="43">
        <v>23595</v>
      </c>
      <c r="C159" t="s">
        <v>603</v>
      </c>
      <c r="D159">
        <v>2625</v>
      </c>
      <c r="E159">
        <v>2</v>
      </c>
      <c r="F159" s="15" t="s">
        <v>954</v>
      </c>
      <c r="G159" s="40" t="s">
        <v>934</v>
      </c>
      <c r="H159" s="7" t="s">
        <v>925</v>
      </c>
      <c r="I159" s="8" t="s">
        <v>930</v>
      </c>
      <c r="J159">
        <v>598.28</v>
      </c>
      <c r="K159">
        <v>154316.12</v>
      </c>
      <c r="L159">
        <v>1725556.406</v>
      </c>
      <c r="M159">
        <v>41.2044</v>
      </c>
      <c r="N159">
        <v>-73.968900000000005</v>
      </c>
      <c r="O159">
        <v>3717</v>
      </c>
      <c r="P159" s="21">
        <v>621</v>
      </c>
      <c r="Q159" s="20">
        <v>229.3</v>
      </c>
      <c r="R159" s="21">
        <v>567.4</v>
      </c>
      <c r="S159" s="21">
        <v>567.4</v>
      </c>
      <c r="T159" s="20">
        <v>547.5</v>
      </c>
      <c r="U159" s="20">
        <v>567.9</v>
      </c>
    </row>
    <row r="160" spans="1:21" x14ac:dyDescent="0.25">
      <c r="A160" s="43" t="s">
        <v>770</v>
      </c>
      <c r="B160" s="43">
        <v>23526</v>
      </c>
      <c r="C160" t="s">
        <v>603</v>
      </c>
      <c r="D160">
        <v>2625</v>
      </c>
      <c r="E160">
        <v>1</v>
      </c>
      <c r="F160" s="15" t="s">
        <v>954</v>
      </c>
      <c r="G160" s="40" t="s">
        <v>934</v>
      </c>
      <c r="H160" s="7" t="s">
        <v>925</v>
      </c>
      <c r="I160" s="8" t="s">
        <v>930</v>
      </c>
      <c r="J160">
        <v>574.80999999999995</v>
      </c>
      <c r="K160">
        <v>147049.82</v>
      </c>
      <c r="L160">
        <v>1548383.54</v>
      </c>
      <c r="M160">
        <v>41.2044</v>
      </c>
      <c r="N160">
        <v>-73.968900000000005</v>
      </c>
      <c r="O160">
        <v>955.7</v>
      </c>
      <c r="P160" s="21">
        <v>621</v>
      </c>
      <c r="Q160" s="20">
        <v>238.4</v>
      </c>
      <c r="R160" s="21">
        <v>577.70000000000005</v>
      </c>
      <c r="S160" s="21">
        <v>577.70000000000005</v>
      </c>
      <c r="T160" s="20">
        <v>556.79999999999995</v>
      </c>
      <c r="U160" s="20">
        <v>549.5</v>
      </c>
    </row>
    <row r="161" spans="1:21" x14ac:dyDescent="0.25">
      <c r="A161" s="43" t="s">
        <v>723</v>
      </c>
      <c r="B161" s="43">
        <v>23586</v>
      </c>
      <c r="C161" t="s">
        <v>669</v>
      </c>
      <c r="D161">
        <v>2480</v>
      </c>
      <c r="E161">
        <v>1</v>
      </c>
      <c r="F161" s="15" t="s">
        <v>954</v>
      </c>
      <c r="G161" s="40" t="s">
        <v>934</v>
      </c>
      <c r="H161" s="7" t="s">
        <v>925</v>
      </c>
      <c r="I161" s="8" t="s">
        <v>930</v>
      </c>
      <c r="J161">
        <v>48.84</v>
      </c>
      <c r="K161">
        <v>1320.96</v>
      </c>
      <c r="L161">
        <v>20107.064999999999</v>
      </c>
      <c r="M161">
        <v>41.573</v>
      </c>
      <c r="N161">
        <v>-73.964600000000004</v>
      </c>
      <c r="O161">
        <v>3260</v>
      </c>
      <c r="P161" s="21">
        <v>72</v>
      </c>
      <c r="Q161" s="20">
        <v>2.7</v>
      </c>
      <c r="R161" s="21">
        <v>69</v>
      </c>
      <c r="S161" s="21">
        <v>69</v>
      </c>
      <c r="T161" s="20">
        <v>69.599999999999994</v>
      </c>
      <c r="U161" s="20">
        <v>69</v>
      </c>
    </row>
    <row r="162" spans="1:21" x14ac:dyDescent="0.25">
      <c r="A162" s="43" t="s">
        <v>724</v>
      </c>
      <c r="B162" s="43">
        <v>23589</v>
      </c>
      <c r="C162" t="s">
        <v>669</v>
      </c>
      <c r="D162">
        <v>2480</v>
      </c>
      <c r="E162">
        <v>2</v>
      </c>
      <c r="F162" s="15" t="s">
        <v>954</v>
      </c>
      <c r="G162" s="40" t="s">
        <v>934</v>
      </c>
      <c r="H162" s="7" t="s">
        <v>925</v>
      </c>
      <c r="I162" s="8" t="s">
        <v>930</v>
      </c>
      <c r="J162">
        <v>44.92</v>
      </c>
      <c r="K162">
        <v>1316.2</v>
      </c>
      <c r="L162">
        <v>17982.235000000001</v>
      </c>
      <c r="M162">
        <v>41.573</v>
      </c>
      <c r="N162">
        <v>-73.964600000000004</v>
      </c>
      <c r="O162">
        <v>2419</v>
      </c>
      <c r="P162" s="21">
        <v>73.5</v>
      </c>
      <c r="Q162" s="20">
        <v>2.7</v>
      </c>
      <c r="R162" s="21">
        <v>64.7</v>
      </c>
      <c r="S162" s="21">
        <v>64.7</v>
      </c>
      <c r="T162" s="20">
        <v>65.099999999999994</v>
      </c>
      <c r="U162" s="20">
        <v>67</v>
      </c>
    </row>
    <row r="163" spans="1:21" x14ac:dyDescent="0.25">
      <c r="A163" s="43" t="s">
        <v>725</v>
      </c>
      <c r="B163" s="43">
        <v>23590</v>
      </c>
      <c r="C163" t="s">
        <v>669</v>
      </c>
      <c r="D163">
        <v>2480</v>
      </c>
      <c r="E163">
        <v>3</v>
      </c>
      <c r="F163" s="15" t="s">
        <v>954</v>
      </c>
      <c r="G163" s="40" t="s">
        <v>934</v>
      </c>
      <c r="H163" s="7" t="s">
        <v>925</v>
      </c>
      <c r="I163" s="8" t="s">
        <v>930</v>
      </c>
      <c r="J163">
        <v>48.36</v>
      </c>
      <c r="K163">
        <v>2958.42</v>
      </c>
      <c r="L163">
        <v>32221.203000000001</v>
      </c>
      <c r="M163">
        <v>41.573</v>
      </c>
      <c r="N163">
        <v>-73.964600000000004</v>
      </c>
      <c r="O163">
        <v>2075</v>
      </c>
      <c r="P163" s="21">
        <v>147.1</v>
      </c>
      <c r="Q163" s="20">
        <v>14.2</v>
      </c>
      <c r="R163" s="21">
        <v>139.19999999999999</v>
      </c>
      <c r="S163" s="21">
        <v>139.19999999999999</v>
      </c>
      <c r="T163" s="20">
        <v>136.69999999999999</v>
      </c>
      <c r="U163" s="20">
        <v>140.6</v>
      </c>
    </row>
    <row r="164" spans="1:21" x14ac:dyDescent="0.25">
      <c r="A164" s="43" t="s">
        <v>726</v>
      </c>
      <c r="B164" s="43">
        <v>23591</v>
      </c>
      <c r="C164" t="s">
        <v>669</v>
      </c>
      <c r="D164">
        <v>2480</v>
      </c>
      <c r="E164">
        <v>4</v>
      </c>
      <c r="F164" s="15" t="s">
        <v>954</v>
      </c>
      <c r="G164" s="40" t="s">
        <v>934</v>
      </c>
      <c r="H164" s="7" t="s">
        <v>925</v>
      </c>
      <c r="I164" s="8" t="s">
        <v>930</v>
      </c>
      <c r="J164">
        <v>49.23</v>
      </c>
      <c r="K164">
        <v>3956.8</v>
      </c>
      <c r="L164">
        <v>38219.042000000001</v>
      </c>
      <c r="M164">
        <v>41.573</v>
      </c>
      <c r="N164">
        <v>-73.964600000000004</v>
      </c>
      <c r="O164">
        <v>2100</v>
      </c>
      <c r="P164" s="21">
        <v>239.4</v>
      </c>
      <c r="Q164" s="20">
        <v>10.9</v>
      </c>
      <c r="R164" s="21">
        <v>238.2</v>
      </c>
      <c r="S164" s="21">
        <v>238.2</v>
      </c>
      <c r="T164" s="20">
        <v>224</v>
      </c>
      <c r="U164" s="20">
        <v>228.7</v>
      </c>
    </row>
    <row r="165" spans="1:21" x14ac:dyDescent="0.25">
      <c r="A165" s="43" t="s">
        <v>803</v>
      </c>
      <c r="B165" s="43">
        <v>23516</v>
      </c>
      <c r="C165" s="14" t="s">
        <v>593</v>
      </c>
      <c r="D165" s="14">
        <v>8906</v>
      </c>
      <c r="E165" s="14" t="s">
        <v>594</v>
      </c>
      <c r="F165" s="15" t="s">
        <v>955</v>
      </c>
      <c r="G165" s="41" t="s">
        <v>913</v>
      </c>
      <c r="H165" s="7" t="s">
        <v>925</v>
      </c>
      <c r="I165" s="4" t="s">
        <v>905</v>
      </c>
      <c r="J165">
        <v>4251.43</v>
      </c>
      <c r="K165">
        <v>436522.97</v>
      </c>
      <c r="L165">
        <v>2559387.0210000002</v>
      </c>
      <c r="M165">
        <v>40.786900000000003</v>
      </c>
      <c r="N165">
        <v>-73.912199999999999</v>
      </c>
      <c r="O165">
        <v>1930</v>
      </c>
      <c r="P165" s="26">
        <v>376</v>
      </c>
      <c r="Q165" s="27">
        <v>307.3</v>
      </c>
      <c r="R165" s="26">
        <v>369.9</v>
      </c>
      <c r="S165" s="26">
        <v>369.9</v>
      </c>
      <c r="T165" s="27">
        <v>370.2</v>
      </c>
      <c r="U165" s="27">
        <v>373.2</v>
      </c>
    </row>
    <row r="166" spans="1:21" x14ac:dyDescent="0.25">
      <c r="A166" s="43" t="s">
        <v>803</v>
      </c>
      <c r="B166" s="43">
        <v>23516</v>
      </c>
      <c r="C166" s="14" t="s">
        <v>593</v>
      </c>
      <c r="D166" s="14">
        <v>8906</v>
      </c>
      <c r="E166" s="14" t="s">
        <v>600</v>
      </c>
      <c r="F166" s="15" t="s">
        <v>955</v>
      </c>
      <c r="G166" s="41" t="s">
        <v>913</v>
      </c>
      <c r="H166" s="7" t="s">
        <v>925</v>
      </c>
      <c r="I166" s="4" t="s">
        <v>905</v>
      </c>
      <c r="J166">
        <v>4252.37</v>
      </c>
      <c r="K166">
        <v>436527.55</v>
      </c>
      <c r="L166">
        <v>2437511.0099999998</v>
      </c>
      <c r="M166">
        <v>40.786900000000003</v>
      </c>
      <c r="N166">
        <v>-73.912199999999999</v>
      </c>
      <c r="O166">
        <v>1982</v>
      </c>
      <c r="P166" s="26">
        <v>376</v>
      </c>
      <c r="Q166" s="27">
        <v>307.3</v>
      </c>
      <c r="R166" s="26">
        <v>369.9</v>
      </c>
      <c r="S166" s="26">
        <v>369.9</v>
      </c>
      <c r="T166" s="27">
        <v>370.2</v>
      </c>
      <c r="U166" s="27">
        <v>373.2</v>
      </c>
    </row>
    <row r="167" spans="1:21" x14ac:dyDescent="0.25">
      <c r="A167" s="43" t="s">
        <v>804</v>
      </c>
      <c r="B167" s="43">
        <v>23518</v>
      </c>
      <c r="C167" s="14" t="s">
        <v>593</v>
      </c>
      <c r="D167" s="14">
        <v>8906</v>
      </c>
      <c r="E167" s="14" t="s">
        <v>660</v>
      </c>
      <c r="F167" s="15" t="s">
        <v>955</v>
      </c>
      <c r="G167" s="41" t="s">
        <v>913</v>
      </c>
      <c r="H167" s="7" t="s">
        <v>925</v>
      </c>
      <c r="I167" s="4" t="s">
        <v>905</v>
      </c>
      <c r="J167">
        <v>2524.41</v>
      </c>
      <c r="K167">
        <v>280497.84000000003</v>
      </c>
      <c r="L167">
        <v>1585521.723</v>
      </c>
      <c r="M167">
        <v>40.786900000000003</v>
      </c>
      <c r="N167">
        <v>-73.912199999999999</v>
      </c>
      <c r="O167">
        <v>7000</v>
      </c>
      <c r="P167" s="26">
        <v>387</v>
      </c>
      <c r="Q167" s="27">
        <v>757.8</v>
      </c>
      <c r="R167" s="26">
        <v>376.3</v>
      </c>
      <c r="S167" s="26">
        <v>376.3</v>
      </c>
      <c r="T167" s="27">
        <v>376.9</v>
      </c>
      <c r="U167" s="27">
        <v>384.2</v>
      </c>
    </row>
    <row r="168" spans="1:21" x14ac:dyDescent="0.25">
      <c r="A168" s="43" t="s">
        <v>804</v>
      </c>
      <c r="B168" s="43">
        <v>23518</v>
      </c>
      <c r="C168" s="14" t="s">
        <v>593</v>
      </c>
      <c r="D168" s="14">
        <v>8906</v>
      </c>
      <c r="E168" s="14" t="s">
        <v>664</v>
      </c>
      <c r="F168" s="15" t="s">
        <v>955</v>
      </c>
      <c r="G168" s="41" t="s">
        <v>913</v>
      </c>
      <c r="H168" s="7" t="s">
        <v>925</v>
      </c>
      <c r="I168" s="4" t="s">
        <v>905</v>
      </c>
      <c r="J168">
        <v>2524.36</v>
      </c>
      <c r="K168">
        <v>280497.78999999998</v>
      </c>
      <c r="L168">
        <v>1553918.9080000001</v>
      </c>
      <c r="M168">
        <v>40.786900000000003</v>
      </c>
      <c r="N168">
        <v>-73.912199999999999</v>
      </c>
      <c r="O168">
        <v>1654</v>
      </c>
      <c r="P168" s="26">
        <v>387</v>
      </c>
      <c r="Q168" s="27">
        <v>757.8</v>
      </c>
      <c r="R168" s="26">
        <v>376.3</v>
      </c>
      <c r="S168" s="26">
        <v>376.3</v>
      </c>
      <c r="T168" s="27">
        <v>376.9</v>
      </c>
      <c r="U168" s="27">
        <v>384.2</v>
      </c>
    </row>
    <row r="169" spans="1:21" x14ac:dyDescent="0.25">
      <c r="A169" s="43" t="s">
        <v>733</v>
      </c>
      <c r="B169" s="43">
        <v>23533</v>
      </c>
      <c r="C169" t="s">
        <v>227</v>
      </c>
      <c r="D169">
        <v>2500</v>
      </c>
      <c r="E169">
        <v>10</v>
      </c>
      <c r="F169" s="15" t="s">
        <v>955</v>
      </c>
      <c r="G169" s="41" t="s">
        <v>913</v>
      </c>
      <c r="H169" s="7" t="s">
        <v>925</v>
      </c>
      <c r="I169" s="4" t="s">
        <v>905</v>
      </c>
      <c r="J169">
        <v>2172.4</v>
      </c>
      <c r="K169">
        <v>265418.62</v>
      </c>
      <c r="L169">
        <v>2886167.8620000002</v>
      </c>
      <c r="M169">
        <v>40.758499999999998</v>
      </c>
      <c r="N169">
        <v>-73.945099999999996</v>
      </c>
      <c r="O169">
        <v>2000</v>
      </c>
      <c r="P169" s="21">
        <v>400</v>
      </c>
      <c r="Q169" s="20">
        <v>598.70000000000005</v>
      </c>
      <c r="R169" s="21">
        <v>365.1</v>
      </c>
      <c r="S169" s="21">
        <v>365.1</v>
      </c>
      <c r="T169" s="20">
        <v>368</v>
      </c>
      <c r="U169" s="20">
        <v>370.2</v>
      </c>
    </row>
    <row r="170" spans="1:21" x14ac:dyDescent="0.25">
      <c r="A170" s="43" t="s">
        <v>734</v>
      </c>
      <c r="B170" s="43">
        <v>23534</v>
      </c>
      <c r="C170" t="s">
        <v>227</v>
      </c>
      <c r="D170">
        <v>2500</v>
      </c>
      <c r="E170">
        <v>30</v>
      </c>
      <c r="F170" s="15" t="s">
        <v>955</v>
      </c>
      <c r="G170" s="41" t="s">
        <v>913</v>
      </c>
      <c r="H170" s="7" t="s">
        <v>925</v>
      </c>
      <c r="I170" s="4" t="s">
        <v>905</v>
      </c>
      <c r="J170">
        <v>642.28</v>
      </c>
      <c r="K170">
        <v>136082.20000000001</v>
      </c>
      <c r="L170">
        <v>1591384.1740000001</v>
      </c>
      <c r="M170">
        <v>40.758499999999998</v>
      </c>
      <c r="N170">
        <v>-73.945099999999996</v>
      </c>
      <c r="O170">
        <v>3900</v>
      </c>
      <c r="P170" s="21">
        <v>400</v>
      </c>
      <c r="Q170" s="20">
        <v>579</v>
      </c>
      <c r="R170" s="21">
        <v>391.6</v>
      </c>
      <c r="S170" s="21">
        <v>391.6</v>
      </c>
      <c r="T170" s="20">
        <v>374</v>
      </c>
      <c r="U170" s="20">
        <v>375.7</v>
      </c>
    </row>
    <row r="171" spans="1:21" x14ac:dyDescent="0.25">
      <c r="A171" s="43" t="s">
        <v>735</v>
      </c>
      <c r="B171" s="43">
        <v>23535</v>
      </c>
      <c r="C171" t="s">
        <v>227</v>
      </c>
      <c r="D171">
        <v>2500</v>
      </c>
      <c r="E171">
        <v>20</v>
      </c>
      <c r="F171" s="15" t="s">
        <v>955</v>
      </c>
      <c r="G171" s="41" t="s">
        <v>913</v>
      </c>
      <c r="H171" s="7" t="s">
        <v>925</v>
      </c>
      <c r="I171" s="4" t="s">
        <v>905</v>
      </c>
      <c r="J171">
        <v>3372.44</v>
      </c>
      <c r="K171">
        <v>433288.42</v>
      </c>
      <c r="L171">
        <v>4643308.8590000002</v>
      </c>
      <c r="M171">
        <v>40.758499999999998</v>
      </c>
      <c r="N171">
        <v>-73.945099999999996</v>
      </c>
      <c r="O171">
        <v>6987</v>
      </c>
      <c r="P171" s="21">
        <v>1027</v>
      </c>
      <c r="Q171" s="20">
        <v>797.2</v>
      </c>
      <c r="R171" s="21">
        <v>986.8</v>
      </c>
      <c r="S171" s="21">
        <v>986.8</v>
      </c>
      <c r="T171" s="20">
        <v>975</v>
      </c>
      <c r="U171" s="20">
        <v>976.2</v>
      </c>
    </row>
    <row r="172" spans="1:21" x14ac:dyDescent="0.25">
      <c r="A172" s="43" t="s">
        <v>878</v>
      </c>
      <c r="B172" s="43">
        <v>23512</v>
      </c>
      <c r="C172" t="s">
        <v>612</v>
      </c>
      <c r="D172">
        <v>2490</v>
      </c>
      <c r="E172">
        <v>20</v>
      </c>
      <c r="F172" s="15" t="s">
        <v>955</v>
      </c>
      <c r="G172" s="41" t="s">
        <v>913</v>
      </c>
      <c r="H172" s="7" t="s">
        <v>925</v>
      </c>
      <c r="I172" s="8" t="s">
        <v>930</v>
      </c>
      <c r="J172">
        <v>6501.17</v>
      </c>
      <c r="K172">
        <v>756429.21</v>
      </c>
      <c r="L172">
        <v>8155041.5420000004</v>
      </c>
      <c r="M172">
        <v>40.591500000000003</v>
      </c>
      <c r="N172">
        <v>-74.202699999999993</v>
      </c>
      <c r="O172">
        <v>3984</v>
      </c>
      <c r="P172" s="21">
        <v>376.2</v>
      </c>
      <c r="Q172" s="20">
        <v>454.4</v>
      </c>
      <c r="R172" s="21">
        <v>357.7</v>
      </c>
      <c r="S172" s="21">
        <v>357.7</v>
      </c>
      <c r="T172" s="20">
        <v>335.4</v>
      </c>
      <c r="U172" s="20">
        <v>341.8</v>
      </c>
    </row>
    <row r="173" spans="1:21" x14ac:dyDescent="0.25">
      <c r="A173" s="43" t="s">
        <v>880</v>
      </c>
      <c r="B173" s="43">
        <v>23524</v>
      </c>
      <c r="C173" t="s">
        <v>290</v>
      </c>
      <c r="D173">
        <v>2493</v>
      </c>
      <c r="E173">
        <v>70</v>
      </c>
      <c r="F173" s="15" t="s">
        <v>955</v>
      </c>
      <c r="G173" s="41" t="s">
        <v>913</v>
      </c>
      <c r="H173" s="7" t="s">
        <v>925</v>
      </c>
      <c r="I173" s="8" t="s">
        <v>930</v>
      </c>
      <c r="J173">
        <v>4163</v>
      </c>
      <c r="K173">
        <v>0</v>
      </c>
      <c r="L173">
        <v>3908059.875</v>
      </c>
      <c r="M173">
        <v>40.728099999999998</v>
      </c>
      <c r="N173">
        <v>-73.974199999999996</v>
      </c>
      <c r="O173">
        <v>2300</v>
      </c>
      <c r="P173" s="21">
        <v>200</v>
      </c>
      <c r="Q173" s="20">
        <v>209.6</v>
      </c>
      <c r="R173" s="21">
        <v>186.7</v>
      </c>
      <c r="S173" s="21">
        <v>186.7</v>
      </c>
      <c r="T173" s="20">
        <v>182.5</v>
      </c>
      <c r="U173" s="20">
        <v>188.4</v>
      </c>
    </row>
    <row r="174" spans="1:21" x14ac:dyDescent="0.25">
      <c r="A174" s="43" t="s">
        <v>881</v>
      </c>
      <c r="B174" s="43">
        <v>23660</v>
      </c>
      <c r="C174" t="s">
        <v>290</v>
      </c>
      <c r="D174">
        <v>2493</v>
      </c>
      <c r="E174">
        <v>60</v>
      </c>
      <c r="F174" s="15" t="s">
        <v>955</v>
      </c>
      <c r="G174" s="41" t="s">
        <v>913</v>
      </c>
      <c r="H174" s="7" t="s">
        <v>925</v>
      </c>
      <c r="I174" s="8" t="s">
        <v>930</v>
      </c>
      <c r="J174">
        <v>6258.75</v>
      </c>
      <c r="K174">
        <v>0</v>
      </c>
      <c r="L174">
        <v>6652228</v>
      </c>
      <c r="M174">
        <v>40.728099999999998</v>
      </c>
      <c r="N174">
        <v>-73.974199999999996</v>
      </c>
      <c r="O174">
        <v>7600</v>
      </c>
      <c r="P174" s="21">
        <v>156.19999999999999</v>
      </c>
      <c r="Q174" s="20">
        <v>511.6</v>
      </c>
      <c r="R174" s="21">
        <v>144.30000000000001</v>
      </c>
      <c r="S174" s="21">
        <v>144.30000000000001</v>
      </c>
      <c r="T174" s="20">
        <v>145.30000000000001</v>
      </c>
      <c r="U174" s="20">
        <v>147.1</v>
      </c>
    </row>
    <row r="175" spans="1:21" x14ac:dyDescent="0.25">
      <c r="A175" s="43" t="s">
        <v>805</v>
      </c>
      <c r="B175" s="43">
        <v>24149</v>
      </c>
      <c r="C175" t="s">
        <v>593</v>
      </c>
      <c r="D175">
        <v>8906</v>
      </c>
      <c r="E175">
        <v>20</v>
      </c>
      <c r="F175" s="15" t="s">
        <v>955</v>
      </c>
      <c r="G175" s="41" t="s">
        <v>913</v>
      </c>
      <c r="H175" s="7" t="s">
        <v>925</v>
      </c>
      <c r="I175" s="8" t="s">
        <v>930</v>
      </c>
      <c r="J175">
        <v>128.16999999999999</v>
      </c>
      <c r="K175">
        <v>7370.61</v>
      </c>
      <c r="L175">
        <v>97407.986999999994</v>
      </c>
      <c r="M175">
        <v>40.786900000000003</v>
      </c>
      <c r="N175">
        <v>-73.912199999999999</v>
      </c>
      <c r="O175">
        <v>3984</v>
      </c>
      <c r="P175" s="21">
        <v>180</v>
      </c>
      <c r="Q175" s="20">
        <v>12.6</v>
      </c>
      <c r="R175" s="21">
        <v>177</v>
      </c>
      <c r="S175" s="21">
        <v>177</v>
      </c>
      <c r="T175" s="20">
        <v>172.4</v>
      </c>
      <c r="U175" s="20">
        <v>170.5</v>
      </c>
    </row>
    <row r="176" spans="1:21" x14ac:dyDescent="0.25">
      <c r="A176" s="43" t="s">
        <v>879</v>
      </c>
      <c r="B176" s="43">
        <v>23513</v>
      </c>
      <c r="C176" t="s">
        <v>612</v>
      </c>
      <c r="D176">
        <v>2490</v>
      </c>
      <c r="E176">
        <v>30</v>
      </c>
      <c r="F176" s="15" t="s">
        <v>955</v>
      </c>
      <c r="G176" s="41" t="s">
        <v>913</v>
      </c>
      <c r="H176" s="7" t="s">
        <v>925</v>
      </c>
      <c r="I176" s="8" t="s">
        <v>930</v>
      </c>
      <c r="J176">
        <v>1274.04</v>
      </c>
      <c r="K176">
        <v>201520.82</v>
      </c>
      <c r="L176">
        <v>2215484.0950000002</v>
      </c>
      <c r="M176">
        <v>40.591500000000003</v>
      </c>
      <c r="N176">
        <v>-74.202699999999993</v>
      </c>
      <c r="O176">
        <v>3800</v>
      </c>
      <c r="P176" s="21">
        <v>535.5</v>
      </c>
      <c r="Q176" s="20">
        <v>534.29999999999995</v>
      </c>
      <c r="R176" s="21">
        <v>518</v>
      </c>
      <c r="S176" s="21">
        <v>518</v>
      </c>
      <c r="T176" s="20">
        <v>519.4</v>
      </c>
      <c r="U176" s="20">
        <v>522.9</v>
      </c>
    </row>
    <row r="177" spans="1:21" x14ac:dyDescent="0.25">
      <c r="A177" s="43" t="s">
        <v>760</v>
      </c>
      <c r="B177" s="43">
        <v>23555</v>
      </c>
      <c r="C177" t="s">
        <v>495</v>
      </c>
      <c r="D177">
        <v>2517</v>
      </c>
      <c r="E177">
        <v>3</v>
      </c>
      <c r="F177" s="15" t="s">
        <v>956</v>
      </c>
      <c r="G177" s="42" t="s">
        <v>914</v>
      </c>
      <c r="H177" s="7" t="s">
        <v>925</v>
      </c>
      <c r="I177" s="4" t="s">
        <v>905</v>
      </c>
      <c r="J177">
        <v>1262.5</v>
      </c>
      <c r="K177">
        <v>120976</v>
      </c>
      <c r="L177">
        <v>1235383.75</v>
      </c>
      <c r="M177">
        <v>40.950299999999999</v>
      </c>
      <c r="N177">
        <v>-73.078599999999994</v>
      </c>
      <c r="O177">
        <v>4094</v>
      </c>
      <c r="P177" s="21">
        <v>188</v>
      </c>
      <c r="Q177" s="20">
        <v>172.7</v>
      </c>
      <c r="R177" s="21">
        <v>194.5</v>
      </c>
      <c r="S177" s="21">
        <v>194.5</v>
      </c>
      <c r="T177" s="20">
        <v>189</v>
      </c>
      <c r="U177" s="20">
        <v>195</v>
      </c>
    </row>
    <row r="178" spans="1:21" x14ac:dyDescent="0.25">
      <c r="A178" s="43" t="s">
        <v>761</v>
      </c>
      <c r="B178" s="43">
        <v>23616</v>
      </c>
      <c r="C178" t="s">
        <v>495</v>
      </c>
      <c r="D178">
        <v>2517</v>
      </c>
      <c r="E178">
        <v>4</v>
      </c>
      <c r="F178" s="15" t="s">
        <v>956</v>
      </c>
      <c r="G178" s="42" t="s">
        <v>914</v>
      </c>
      <c r="H178" s="7" t="s">
        <v>925</v>
      </c>
      <c r="I178" s="4" t="s">
        <v>905</v>
      </c>
      <c r="J178">
        <v>2282.25</v>
      </c>
      <c r="K178">
        <v>180124.5</v>
      </c>
      <c r="L178">
        <v>2068296.875</v>
      </c>
      <c r="M178">
        <v>40.950299999999999</v>
      </c>
      <c r="N178">
        <v>-73.078599999999994</v>
      </c>
      <c r="O178">
        <v>2300</v>
      </c>
      <c r="P178" s="21">
        <v>188</v>
      </c>
      <c r="Q178" s="20">
        <v>155.19999999999999</v>
      </c>
      <c r="R178" s="21">
        <v>198.7</v>
      </c>
      <c r="S178" s="21">
        <v>198.7</v>
      </c>
      <c r="T178" s="20">
        <v>189.5</v>
      </c>
      <c r="U178" s="20">
        <v>191.7</v>
      </c>
    </row>
    <row r="179" spans="1:21" x14ac:dyDescent="0.25">
      <c r="A179" s="43" t="s">
        <v>745</v>
      </c>
      <c r="B179" s="43">
        <v>23545</v>
      </c>
      <c r="C179" t="s">
        <v>465</v>
      </c>
      <c r="D179">
        <v>2511</v>
      </c>
      <c r="E179">
        <v>10</v>
      </c>
      <c r="F179" s="15" t="s">
        <v>956</v>
      </c>
      <c r="G179" s="42" t="s">
        <v>914</v>
      </c>
      <c r="H179" s="7" t="s">
        <v>925</v>
      </c>
      <c r="I179" s="8" t="s">
        <v>930</v>
      </c>
      <c r="J179">
        <v>7281.25</v>
      </c>
      <c r="K179">
        <v>916430.5</v>
      </c>
      <c r="L179">
        <v>9697815.8249999993</v>
      </c>
      <c r="M179">
        <v>40.616900000000001</v>
      </c>
      <c r="N179">
        <v>-73.648600000000002</v>
      </c>
      <c r="O179">
        <v>4204</v>
      </c>
      <c r="P179" s="21">
        <v>188</v>
      </c>
      <c r="Q179" s="20">
        <v>566.9</v>
      </c>
      <c r="R179" s="21">
        <v>200.2</v>
      </c>
      <c r="S179" s="21">
        <v>200.2</v>
      </c>
      <c r="T179" s="20">
        <v>197.2</v>
      </c>
      <c r="U179" s="20">
        <v>197.2</v>
      </c>
    </row>
    <row r="180" spans="1:21" x14ac:dyDescent="0.25">
      <c r="A180" s="43" t="s">
        <v>746</v>
      </c>
      <c r="B180" s="43">
        <v>23546</v>
      </c>
      <c r="C180" t="s">
        <v>465</v>
      </c>
      <c r="D180">
        <v>2511</v>
      </c>
      <c r="E180">
        <v>20</v>
      </c>
      <c r="F180" s="15" t="s">
        <v>956</v>
      </c>
      <c r="G180" s="42" t="s">
        <v>914</v>
      </c>
      <c r="H180" s="7" t="s">
        <v>925</v>
      </c>
      <c r="I180" s="8" t="s">
        <v>930</v>
      </c>
      <c r="J180">
        <v>4198.5</v>
      </c>
      <c r="K180">
        <v>508862.75</v>
      </c>
      <c r="L180">
        <v>5235747.875</v>
      </c>
      <c r="M180">
        <v>40.616900000000001</v>
      </c>
      <c r="N180">
        <v>-73.648600000000002</v>
      </c>
      <c r="O180">
        <v>9379</v>
      </c>
      <c r="P180" s="21">
        <v>188</v>
      </c>
      <c r="Q180" s="20">
        <v>721.4</v>
      </c>
      <c r="R180" s="21">
        <v>197.5</v>
      </c>
      <c r="S180" s="21">
        <v>197.5</v>
      </c>
      <c r="T180" s="20">
        <v>187.7</v>
      </c>
      <c r="U180" s="20">
        <v>193</v>
      </c>
    </row>
    <row r="181" spans="1:21" x14ac:dyDescent="0.25">
      <c r="A181" s="43" t="s">
        <v>756</v>
      </c>
      <c r="B181" s="43">
        <v>23551</v>
      </c>
      <c r="C181" t="s">
        <v>677</v>
      </c>
      <c r="D181">
        <v>2516</v>
      </c>
      <c r="E181">
        <v>1</v>
      </c>
      <c r="F181" s="15" t="s">
        <v>956</v>
      </c>
      <c r="G181" s="42" t="s">
        <v>914</v>
      </c>
      <c r="H181" s="7" t="s">
        <v>925</v>
      </c>
      <c r="I181" s="8" t="s">
        <v>930</v>
      </c>
      <c r="J181">
        <v>1836.25</v>
      </c>
      <c r="K181">
        <v>364416.75</v>
      </c>
      <c r="L181">
        <v>3716312.05</v>
      </c>
      <c r="M181">
        <v>40.923099999999998</v>
      </c>
      <c r="N181">
        <v>-73.341700000000003</v>
      </c>
      <c r="O181">
        <v>4074</v>
      </c>
      <c r="P181" s="21">
        <v>387</v>
      </c>
      <c r="Q181" s="20">
        <v>340.3</v>
      </c>
      <c r="R181" s="21">
        <v>395</v>
      </c>
      <c r="S181" s="21">
        <v>395</v>
      </c>
      <c r="T181" s="20">
        <v>397.2</v>
      </c>
      <c r="U181" s="20">
        <v>395</v>
      </c>
    </row>
    <row r="182" spans="1:21" x14ac:dyDescent="0.25">
      <c r="A182" s="43" t="s">
        <v>757</v>
      </c>
      <c r="B182" s="43">
        <v>23552</v>
      </c>
      <c r="C182" t="s">
        <v>677</v>
      </c>
      <c r="D182">
        <v>2516</v>
      </c>
      <c r="E182">
        <v>2</v>
      </c>
      <c r="F182" s="15" t="s">
        <v>956</v>
      </c>
      <c r="G182" s="42" t="s">
        <v>914</v>
      </c>
      <c r="H182" s="7" t="s">
        <v>925</v>
      </c>
      <c r="I182" s="8" t="s">
        <v>930</v>
      </c>
      <c r="J182">
        <v>2678</v>
      </c>
      <c r="K182">
        <v>565367.75</v>
      </c>
      <c r="L182">
        <v>6041787.5499999998</v>
      </c>
      <c r="M182">
        <v>40.923099999999998</v>
      </c>
      <c r="N182">
        <v>-73.341700000000003</v>
      </c>
      <c r="O182">
        <v>4074</v>
      </c>
      <c r="P182" s="21">
        <v>387</v>
      </c>
      <c r="Q182" s="20">
        <v>665.4</v>
      </c>
      <c r="R182" s="21">
        <v>396</v>
      </c>
      <c r="S182" s="21">
        <v>396</v>
      </c>
      <c r="T182" s="20">
        <v>399.7</v>
      </c>
      <c r="U182" s="20">
        <v>397.5</v>
      </c>
    </row>
    <row r="183" spans="1:21" x14ac:dyDescent="0.25">
      <c r="A183" s="43" t="s">
        <v>759</v>
      </c>
      <c r="B183" s="43">
        <v>23650</v>
      </c>
      <c r="C183" t="s">
        <v>677</v>
      </c>
      <c r="D183">
        <v>2516</v>
      </c>
      <c r="E183">
        <v>4</v>
      </c>
      <c r="F183" s="15" t="s">
        <v>956</v>
      </c>
      <c r="G183" s="42" t="s">
        <v>914</v>
      </c>
      <c r="H183" s="7" t="s">
        <v>925</v>
      </c>
      <c r="I183" s="8" t="s">
        <v>930</v>
      </c>
      <c r="J183">
        <v>3220.75</v>
      </c>
      <c r="K183">
        <v>672960</v>
      </c>
      <c r="L183">
        <v>6927217.75</v>
      </c>
      <c r="M183">
        <v>40.923099999999998</v>
      </c>
      <c r="N183">
        <v>-73.341700000000003</v>
      </c>
      <c r="O183">
        <v>4094</v>
      </c>
      <c r="P183" s="21">
        <v>387</v>
      </c>
      <c r="Q183" s="20">
        <v>746.1</v>
      </c>
      <c r="R183" s="21">
        <v>399.2</v>
      </c>
      <c r="S183" s="21">
        <v>399.2</v>
      </c>
      <c r="T183" s="20">
        <v>380</v>
      </c>
      <c r="U183" s="20">
        <v>373.7</v>
      </c>
    </row>
    <row r="184" spans="1:21" x14ac:dyDescent="0.25">
      <c r="A184" s="43" t="s">
        <v>758</v>
      </c>
      <c r="B184" s="43">
        <v>23553</v>
      </c>
      <c r="C184" t="s">
        <v>677</v>
      </c>
      <c r="D184">
        <v>2516</v>
      </c>
      <c r="E184">
        <v>3</v>
      </c>
      <c r="F184" s="15" t="s">
        <v>956</v>
      </c>
      <c r="G184" s="42" t="s">
        <v>914</v>
      </c>
      <c r="H184" s="7" t="s">
        <v>925</v>
      </c>
      <c r="I184" s="8" t="s">
        <v>930</v>
      </c>
      <c r="J184">
        <v>2675</v>
      </c>
      <c r="K184">
        <v>579122.5</v>
      </c>
      <c r="L184">
        <v>5867220.9000000004</v>
      </c>
      <c r="M184">
        <v>40.923099999999998</v>
      </c>
      <c r="N184">
        <v>-73.341700000000003</v>
      </c>
      <c r="O184">
        <v>7031</v>
      </c>
      <c r="P184" s="21">
        <v>387</v>
      </c>
      <c r="Q184" s="20">
        <v>932.1</v>
      </c>
      <c r="R184" s="21">
        <v>399.2</v>
      </c>
      <c r="S184" s="21">
        <v>399.2</v>
      </c>
      <c r="T184" s="20">
        <v>397.7</v>
      </c>
      <c r="U184" s="20">
        <v>395</v>
      </c>
    </row>
  </sheetData>
  <autoFilter ref="A1:U184" xr:uid="{1C50FF09-AACD-4FEC-8CF5-727713C39279}">
    <sortState xmlns:xlrd2="http://schemas.microsoft.com/office/spreadsheetml/2017/richdata2" ref="A2:U184">
      <sortCondition ref="H2:H184"/>
      <sortCondition ref="G2:G184"/>
      <sortCondition ref="I2:I184"/>
    </sortState>
  </autoFilter>
  <mergeCells count="7">
    <mergeCell ref="AB42:AD42"/>
    <mergeCell ref="AE42:AG42"/>
    <mergeCell ref="AH42:AJ42"/>
    <mergeCell ref="AB3:AE3"/>
    <mergeCell ref="AF3:AI3"/>
    <mergeCell ref="AB26:AE26"/>
    <mergeCell ref="AF26:AI26"/>
  </mergeCells>
  <conditionalFormatting sqref="AD5:AD23">
    <cfRule type="dataBar" priority="8">
      <dataBar>
        <cfvo type="min"/>
        <cfvo type="max"/>
        <color rgb="FF638EC6"/>
      </dataBar>
      <extLst>
        <ext xmlns:x14="http://schemas.microsoft.com/office/spreadsheetml/2009/9/main" uri="{B025F937-C7B1-47D3-B67F-A62EFF666E3E}">
          <x14:id>{44BDECCA-EB77-4A66-887D-8F6177CD01CF}</x14:id>
        </ext>
      </extLst>
    </cfRule>
  </conditionalFormatting>
  <conditionalFormatting sqref="AC5:AC23">
    <cfRule type="dataBar" priority="7">
      <dataBar>
        <cfvo type="min"/>
        <cfvo type="max"/>
        <color rgb="FF63C384"/>
      </dataBar>
      <extLst>
        <ext xmlns:x14="http://schemas.microsoft.com/office/spreadsheetml/2009/9/main" uri="{B025F937-C7B1-47D3-B67F-A62EFF666E3E}">
          <x14:id>{09EAB558-FB41-4FA1-B429-8B11D921A53E}</x14:id>
        </ext>
      </extLst>
    </cfRule>
  </conditionalFormatting>
  <conditionalFormatting sqref="AE5:AE23">
    <cfRule type="dataBar" priority="6">
      <dataBar>
        <cfvo type="min"/>
        <cfvo type="max"/>
        <color rgb="FFFF555A"/>
      </dataBar>
      <extLst>
        <ext xmlns:x14="http://schemas.microsoft.com/office/spreadsheetml/2009/9/main" uri="{B025F937-C7B1-47D3-B67F-A62EFF666E3E}">
          <x14:id>{63E23435-8644-43C1-B86E-7EE9951E3F87}</x14:id>
        </ext>
      </extLst>
    </cfRule>
  </conditionalFormatting>
  <conditionalFormatting sqref="AG5:AG23">
    <cfRule type="dataBar" priority="5">
      <dataBar>
        <cfvo type="min"/>
        <cfvo type="max"/>
        <color rgb="FF63C384"/>
      </dataBar>
      <extLst>
        <ext xmlns:x14="http://schemas.microsoft.com/office/spreadsheetml/2009/9/main" uri="{B025F937-C7B1-47D3-B67F-A62EFF666E3E}">
          <x14:id>{F5CB80B6-B0A3-4BC7-9B8A-F46E04FCAFA0}</x14:id>
        </ext>
      </extLst>
    </cfRule>
  </conditionalFormatting>
  <conditionalFormatting sqref="AH5:AH23">
    <cfRule type="dataBar" priority="4">
      <dataBar>
        <cfvo type="min"/>
        <cfvo type="max"/>
        <color rgb="FF638EC6"/>
      </dataBar>
      <extLst>
        <ext xmlns:x14="http://schemas.microsoft.com/office/spreadsheetml/2009/9/main" uri="{B025F937-C7B1-47D3-B67F-A62EFF666E3E}">
          <x14:id>{141FECEC-8119-4D51-9E79-31CCD9FFD9CB}</x14:id>
        </ext>
      </extLst>
    </cfRule>
  </conditionalFormatting>
  <conditionalFormatting sqref="AI5:AI23">
    <cfRule type="dataBar" priority="3">
      <dataBar>
        <cfvo type="min"/>
        <cfvo type="max"/>
        <color rgb="FFFF555A"/>
      </dataBar>
      <extLst>
        <ext xmlns:x14="http://schemas.microsoft.com/office/spreadsheetml/2009/9/main" uri="{B025F937-C7B1-47D3-B67F-A62EFF666E3E}">
          <x14:id>{CFAB39FC-4E3E-488F-A954-584731BAA5D7}</x14:id>
        </ext>
      </extLst>
    </cfRule>
  </conditionalFormatting>
  <conditionalFormatting sqref="AD28:AD39">
    <cfRule type="dataBar" priority="2">
      <dataBar>
        <cfvo type="min"/>
        <cfvo type="max"/>
        <color rgb="FF638EC6"/>
      </dataBar>
      <extLst>
        <ext xmlns:x14="http://schemas.microsoft.com/office/spreadsheetml/2009/9/main" uri="{B025F937-C7B1-47D3-B67F-A62EFF666E3E}">
          <x14:id>{2D041290-8B9D-47E2-ABD1-4A3779E2EC6B}</x14:id>
        </ext>
      </extLst>
    </cfRule>
  </conditionalFormatting>
  <conditionalFormatting sqref="AH28:AH39">
    <cfRule type="dataBar" priority="1">
      <dataBar>
        <cfvo type="min"/>
        <cfvo type="max"/>
        <color rgb="FF638EC6"/>
      </dataBar>
      <extLst>
        <ext xmlns:x14="http://schemas.microsoft.com/office/spreadsheetml/2009/9/main" uri="{B025F937-C7B1-47D3-B67F-A62EFF666E3E}">
          <x14:id>{AF9C6C47-7CE1-4703-B27F-A625223DD1C7}</x14:id>
        </ext>
      </extLst>
    </cfRule>
  </conditionalFormatting>
  <pageMargins left="0.7" right="0.7" top="0.75" bottom="0.75" header="0.3" footer="0.3"/>
  <pageSetup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44BDECCA-EB77-4A66-887D-8F6177CD01CF}">
            <x14:dataBar minLength="0" maxLength="100" border="1" negativeBarBorderColorSameAsPositive="0">
              <x14:cfvo type="autoMin"/>
              <x14:cfvo type="autoMax"/>
              <x14:borderColor rgb="FF638EC6"/>
              <x14:negativeFillColor rgb="FFFF0000"/>
              <x14:negativeBorderColor rgb="FFFF0000"/>
              <x14:axisColor rgb="FF000000"/>
            </x14:dataBar>
          </x14:cfRule>
          <xm:sqref>AD5:AD23</xm:sqref>
        </x14:conditionalFormatting>
        <x14:conditionalFormatting xmlns:xm="http://schemas.microsoft.com/office/excel/2006/main">
          <x14:cfRule type="dataBar" id="{09EAB558-FB41-4FA1-B429-8B11D921A53E}">
            <x14:dataBar minLength="0" maxLength="100" border="1" negativeBarBorderColorSameAsPositive="0">
              <x14:cfvo type="autoMin"/>
              <x14:cfvo type="autoMax"/>
              <x14:borderColor rgb="FF63C384"/>
              <x14:negativeFillColor rgb="FFFF0000"/>
              <x14:negativeBorderColor rgb="FFFF0000"/>
              <x14:axisColor rgb="FF000000"/>
            </x14:dataBar>
          </x14:cfRule>
          <xm:sqref>AC5:AC23</xm:sqref>
        </x14:conditionalFormatting>
        <x14:conditionalFormatting xmlns:xm="http://schemas.microsoft.com/office/excel/2006/main">
          <x14:cfRule type="dataBar" id="{63E23435-8644-43C1-B86E-7EE9951E3F87}">
            <x14:dataBar minLength="0" maxLength="100" border="1" negativeBarBorderColorSameAsPositive="0">
              <x14:cfvo type="autoMin"/>
              <x14:cfvo type="autoMax"/>
              <x14:borderColor rgb="FFFF555A"/>
              <x14:negativeFillColor rgb="FFFF0000"/>
              <x14:negativeBorderColor rgb="FFFF0000"/>
              <x14:axisColor rgb="FF000000"/>
            </x14:dataBar>
          </x14:cfRule>
          <xm:sqref>AE5:AE23</xm:sqref>
        </x14:conditionalFormatting>
        <x14:conditionalFormatting xmlns:xm="http://schemas.microsoft.com/office/excel/2006/main">
          <x14:cfRule type="dataBar" id="{F5CB80B6-B0A3-4BC7-9B8A-F46E04FCAFA0}">
            <x14:dataBar minLength="0" maxLength="100" border="1" negativeBarBorderColorSameAsPositive="0">
              <x14:cfvo type="autoMin"/>
              <x14:cfvo type="autoMax"/>
              <x14:borderColor rgb="FF63C384"/>
              <x14:negativeFillColor rgb="FFFF0000"/>
              <x14:negativeBorderColor rgb="FFFF0000"/>
              <x14:axisColor rgb="FF000000"/>
            </x14:dataBar>
          </x14:cfRule>
          <xm:sqref>AG5:AG23</xm:sqref>
        </x14:conditionalFormatting>
        <x14:conditionalFormatting xmlns:xm="http://schemas.microsoft.com/office/excel/2006/main">
          <x14:cfRule type="dataBar" id="{141FECEC-8119-4D51-9E79-31CCD9FFD9CB}">
            <x14:dataBar minLength="0" maxLength="100" border="1" negativeBarBorderColorSameAsPositive="0">
              <x14:cfvo type="autoMin"/>
              <x14:cfvo type="autoMax"/>
              <x14:borderColor rgb="FF638EC6"/>
              <x14:negativeFillColor rgb="FFFF0000"/>
              <x14:negativeBorderColor rgb="FFFF0000"/>
              <x14:axisColor rgb="FF000000"/>
            </x14:dataBar>
          </x14:cfRule>
          <xm:sqref>AH5:AH23</xm:sqref>
        </x14:conditionalFormatting>
        <x14:conditionalFormatting xmlns:xm="http://schemas.microsoft.com/office/excel/2006/main">
          <x14:cfRule type="dataBar" id="{CFAB39FC-4E3E-488F-A954-584731BAA5D7}">
            <x14:dataBar minLength="0" maxLength="100" border="1" negativeBarBorderColorSameAsPositive="0">
              <x14:cfvo type="autoMin"/>
              <x14:cfvo type="autoMax"/>
              <x14:borderColor rgb="FFFF555A"/>
              <x14:negativeFillColor rgb="FFFF0000"/>
              <x14:negativeBorderColor rgb="FFFF0000"/>
              <x14:axisColor rgb="FF000000"/>
            </x14:dataBar>
          </x14:cfRule>
          <xm:sqref>AI5:AI23</xm:sqref>
        </x14:conditionalFormatting>
        <x14:conditionalFormatting xmlns:xm="http://schemas.microsoft.com/office/excel/2006/main">
          <x14:cfRule type="dataBar" id="{2D041290-8B9D-47E2-ABD1-4A3779E2EC6B}">
            <x14:dataBar minLength="0" maxLength="100" border="1" negativeBarBorderColorSameAsPositive="0">
              <x14:cfvo type="autoMin"/>
              <x14:cfvo type="autoMax"/>
              <x14:borderColor rgb="FF638EC6"/>
              <x14:negativeFillColor rgb="FFFF0000"/>
              <x14:negativeBorderColor rgb="FFFF0000"/>
              <x14:axisColor rgb="FF000000"/>
            </x14:dataBar>
          </x14:cfRule>
          <xm:sqref>AD28:AD39</xm:sqref>
        </x14:conditionalFormatting>
        <x14:conditionalFormatting xmlns:xm="http://schemas.microsoft.com/office/excel/2006/main">
          <x14:cfRule type="dataBar" id="{AF9C6C47-7CE1-4703-B27F-A625223DD1C7}">
            <x14:dataBar minLength="0" maxLength="100" border="1" negativeBarBorderColorSameAsPositive="0">
              <x14:cfvo type="autoMin"/>
              <x14:cfvo type="autoMax"/>
              <x14:borderColor rgb="FF638EC6"/>
              <x14:negativeFillColor rgb="FFFF0000"/>
              <x14:negativeBorderColor rgb="FFFF0000"/>
              <x14:axisColor rgb="FF000000"/>
            </x14:dataBar>
          </x14:cfRule>
          <xm:sqref>AH28:AH39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839E-F83B-4390-94F5-16B5ADB13660}">
  <dimension ref="A1"/>
  <sheetViews>
    <sheetView topLeftCell="J4" workbookViewId="0">
      <selection activeCell="S7" sqref="S7"/>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emission_2019</vt:lpstr>
      <vt:lpstr>RGGI and NYCA combined</vt:lpstr>
      <vt:lpstr>Grouped by unit type</vt:lpstr>
      <vt:lpstr>Grouped by unit type and zone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BO YUAN</cp:lastModifiedBy>
  <dcterms:created xsi:type="dcterms:W3CDTF">2020-09-03T04:21:27Z</dcterms:created>
  <dcterms:modified xsi:type="dcterms:W3CDTF">2020-09-24T23:51:40Z</dcterms:modified>
</cp:coreProperties>
</file>