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n\Desktop\Data Projects\"/>
    </mc:Choice>
  </mc:AlternateContent>
  <xr:revisionPtr revIDLastSave="0" documentId="13_ncr:1_{FBFA67BF-E671-4E89-B17C-A4C39007E81B}" xr6:coauthVersionLast="47" xr6:coauthVersionMax="47" xr10:uidLastSave="{00000000-0000-0000-0000-000000000000}"/>
  <bookViews>
    <workbookView xWindow="-108" yWindow="-108" windowWidth="23256" windowHeight="12576" activeTab="2" xr2:uid="{789B401D-45A4-4462-AB59-EBE686455448}"/>
  </bookViews>
  <sheets>
    <sheet name="CUSTOMER" sheetId="1" r:id="rId1"/>
    <sheet name="EMPLOYEE" sheetId="2" r:id="rId2"/>
    <sheet name="PIVOT_Analysis" sheetId="8" r:id="rId3"/>
    <sheet name="TRANSACTION" sheetId="3" r:id="rId4"/>
    <sheet name="PRODUCT" sheetId="4" r:id="rId5"/>
    <sheet name="SUPPLIER" sheetId="5" r:id="rId6"/>
  </sheets>
  <definedNames>
    <definedName name="_xlcn.WorksheetConnection_AndreasBoutique.xlsxTCustomer1" hidden="1">TCustomer[]</definedName>
    <definedName name="_xlcn.WorksheetConnection_AndreasBoutique.xlsxTEmployee1" hidden="1">TEmployee[]</definedName>
    <definedName name="_xlcn.WorksheetConnection_AndreasBoutique.xlsxTProduct1" hidden="1">TProduct[]</definedName>
    <definedName name="_xlcn.WorksheetConnection_AndreasBoutique.xlsxTSupplier1" hidden="1">TSupplier[]</definedName>
    <definedName name="_xlcn.WorksheetConnection_AndreasBoutique.xlsxTTransaction1" hidden="1">TTransaction[]</definedName>
    <definedName name="Sname">SUPPLIER!$A$2:$A$1048576</definedName>
    <definedName name="Supplier_name">SUPPLIER!$A$2:$A$1048576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Transaction" name="TTransaction" connection="WorksheetConnection_AndreasBoutique.xlsx!TTransaction"/>
          <x15:modelTable id="TSupplier" name="TSupplier" connection="WorksheetConnection_AndreasBoutique.xlsx!TSupplier"/>
          <x15:modelTable id="TProduct" name="TProduct" connection="WorksheetConnection_AndreasBoutique.xlsx!TProduct"/>
          <x15:modelTable id="TEmployee" name="TEmployee" connection="WorksheetConnection_AndreasBoutique.xlsx!TEmployee"/>
          <x15:modelTable id="TCustomer" name="TCustomer" connection="WorksheetConnection_AndreasBoutique.xlsx!TCustomer"/>
        </x15:modelTables>
        <x15:modelRelationships>
          <x15:modelRelationship fromTable="TTransaction" fromColumn="ProductID" toTable="TProduct" toColumn="ProductID"/>
          <x15:modelRelationship fromTable="TTransaction" fromColumn="EmployeeID" toTable="TEmployee" toColumn="EmployeeID"/>
          <x15:modelRelationship fromTable="TTransaction" fromColumn="CustomerID" toTable="TCustomer" toColumn="CustomerID"/>
          <x15:modelRelationship fromTable="TProduct" fromColumn="SupplierID" toTable="TSupplier" toColumn="Supplier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I14" i="3" s="1"/>
  <c r="G15" i="3"/>
  <c r="I15" i="3" s="1"/>
  <c r="G16" i="3"/>
  <c r="I16" i="3" s="1"/>
  <c r="G17" i="3"/>
  <c r="G18" i="3"/>
  <c r="I18" i="3" s="1"/>
  <c r="H14" i="3"/>
  <c r="H15" i="3"/>
  <c r="H16" i="3"/>
  <c r="H17" i="3"/>
  <c r="H18" i="3"/>
  <c r="I9" i="3"/>
  <c r="G13" i="3"/>
  <c r="I13" i="3" s="1"/>
  <c r="H13" i="3"/>
  <c r="H12" i="3"/>
  <c r="G12" i="3"/>
  <c r="I12" i="3" s="1"/>
  <c r="H11" i="3"/>
  <c r="G11" i="3"/>
  <c r="I11" i="3" s="1"/>
  <c r="G3" i="3"/>
  <c r="I3" i="3" s="1"/>
  <c r="G4" i="3"/>
  <c r="I4" i="3" s="1"/>
  <c r="G5" i="3"/>
  <c r="I5" i="3" s="1"/>
  <c r="G6" i="3"/>
  <c r="I6" i="3" s="1"/>
  <c r="G7" i="3"/>
  <c r="I7" i="3" s="1"/>
  <c r="G8" i="3"/>
  <c r="I8" i="3" s="1"/>
  <c r="G9" i="3"/>
  <c r="G10" i="3"/>
  <c r="I10" i="3" s="1"/>
  <c r="G2" i="3"/>
  <c r="I2" i="3" s="1"/>
  <c r="H10" i="3"/>
  <c r="H3" i="3"/>
  <c r="H4" i="3"/>
  <c r="H5" i="3"/>
  <c r="H6" i="3"/>
  <c r="H7" i="3"/>
  <c r="H8" i="3"/>
  <c r="H9" i="3"/>
  <c r="H2" i="3"/>
  <c r="I1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CD180D-E89F-494B-888D-B5EAA9C9BCB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67CB25-4254-46C9-ABEC-D124B5EA83AA}" name="WorksheetConnection_AndreasBoutique.xlsx!TCustomer" type="102" refreshedVersion="8" minRefreshableVersion="5">
    <extLst>
      <ext xmlns:x15="http://schemas.microsoft.com/office/spreadsheetml/2010/11/main" uri="{DE250136-89BD-433C-8126-D09CA5730AF9}">
        <x15:connection id="TCustomer">
          <x15:rangePr sourceName="_xlcn.WorksheetConnection_AndreasBoutique.xlsxTCustomer1"/>
        </x15:connection>
      </ext>
    </extLst>
  </connection>
  <connection id="3" xr16:uid="{196B1137-BFCA-4CCC-9697-7936B5B1AB25}" name="WorksheetConnection_AndreasBoutique.xlsx!TEmployee" type="102" refreshedVersion="8" minRefreshableVersion="5">
    <extLst>
      <ext xmlns:x15="http://schemas.microsoft.com/office/spreadsheetml/2010/11/main" uri="{DE250136-89BD-433C-8126-D09CA5730AF9}">
        <x15:connection id="TEmployee">
          <x15:rangePr sourceName="_xlcn.WorksheetConnection_AndreasBoutique.xlsxTEmployee1"/>
        </x15:connection>
      </ext>
    </extLst>
  </connection>
  <connection id="4" xr16:uid="{1034A816-8B51-44F3-A2AC-A622B037BAA3}" name="WorksheetConnection_AndreasBoutique.xlsx!TProduct" type="102" refreshedVersion="8" minRefreshableVersion="5">
    <extLst>
      <ext xmlns:x15="http://schemas.microsoft.com/office/spreadsheetml/2010/11/main" uri="{DE250136-89BD-433C-8126-D09CA5730AF9}">
        <x15:connection id="TProduct">
          <x15:rangePr sourceName="_xlcn.WorksheetConnection_AndreasBoutique.xlsxTProduct1"/>
        </x15:connection>
      </ext>
    </extLst>
  </connection>
  <connection id="5" xr16:uid="{3C3DCEDD-9A47-4AB2-97FD-3733A8069C87}" name="WorksheetConnection_AndreasBoutique.xlsx!TSupplier" type="102" refreshedVersion="8" minRefreshableVersion="5">
    <extLst>
      <ext xmlns:x15="http://schemas.microsoft.com/office/spreadsheetml/2010/11/main" uri="{DE250136-89BD-433C-8126-D09CA5730AF9}">
        <x15:connection id="TSupplier">
          <x15:rangePr sourceName="_xlcn.WorksheetConnection_AndreasBoutique.xlsxTSupplier1"/>
        </x15:connection>
      </ext>
    </extLst>
  </connection>
  <connection id="6" xr16:uid="{12A0EBD4-6E06-406E-9BBC-F67E4062C57F}" name="WorksheetConnection_AndreasBoutique.xlsx!TTransaction" type="102" refreshedVersion="8" minRefreshableVersion="5">
    <extLst>
      <ext xmlns:x15="http://schemas.microsoft.com/office/spreadsheetml/2010/11/main" uri="{DE250136-89BD-433C-8126-D09CA5730AF9}">
        <x15:connection id="TTransaction">
          <x15:rangePr sourceName="_xlcn.WorksheetConnection_AndreasBoutique.xlsxTTransaction1"/>
        </x15:connection>
      </ext>
    </extLst>
  </connection>
</connections>
</file>

<file path=xl/sharedStrings.xml><?xml version="1.0" encoding="utf-8"?>
<sst xmlns="http://schemas.openxmlformats.org/spreadsheetml/2006/main" count="320" uniqueCount="222">
  <si>
    <t>CustomerID</t>
  </si>
  <si>
    <t>Address</t>
  </si>
  <si>
    <t>PhoneNumber</t>
  </si>
  <si>
    <t>FirstName</t>
  </si>
  <si>
    <t>LastName</t>
  </si>
  <si>
    <t>Membership</t>
  </si>
  <si>
    <t>C0012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</si>
  <si>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</si>
  <si>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</si>
  <si>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</si>
  <si>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</si>
  <si>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</si>
  <si>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</si>
  <si>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</si>
  <si>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</si>
  <si>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</si>
  <si>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</si>
  <si>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</si>
  <si>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 xml:space="preserve">John </t>
  </si>
  <si>
    <t>Wilds</t>
  </si>
  <si>
    <t xml:space="preserve">Mark </t>
  </si>
  <si>
    <t>Thompson</t>
  </si>
  <si>
    <t xml:space="preserve">James </t>
  </si>
  <si>
    <t>Henry</t>
  </si>
  <si>
    <t>Adams</t>
  </si>
  <si>
    <t>Ford</t>
  </si>
  <si>
    <t>Sarah</t>
  </si>
  <si>
    <t>Jacobs</t>
  </si>
  <si>
    <t>Mary</t>
  </si>
  <si>
    <t>Jenner</t>
  </si>
  <si>
    <t>Paul</t>
  </si>
  <si>
    <t>Patricia</t>
  </si>
  <si>
    <t>Scott</t>
  </si>
  <si>
    <t>Elena</t>
  </si>
  <si>
    <t>Evans</t>
  </si>
  <si>
    <t>Maddie</t>
  </si>
  <si>
    <t>Humpfrey</t>
  </si>
  <si>
    <t>Bobs</t>
  </si>
  <si>
    <t>Jacobson</t>
  </si>
  <si>
    <t>Emily</t>
  </si>
  <si>
    <t>Matthews</t>
  </si>
  <si>
    <t>YES</t>
  </si>
  <si>
    <t>NO</t>
  </si>
  <si>
    <t>TransactionID</t>
  </si>
  <si>
    <t>Date</t>
  </si>
  <si>
    <t>Qty</t>
  </si>
  <si>
    <t>Total</t>
  </si>
  <si>
    <t>EmployeeID</t>
  </si>
  <si>
    <t>ProductID</t>
  </si>
  <si>
    <t>T0001</t>
  </si>
  <si>
    <t>T0002</t>
  </si>
  <si>
    <t>T0003</t>
  </si>
  <si>
    <t>T0004</t>
  </si>
  <si>
    <t>T0005</t>
  </si>
  <si>
    <t>Description</t>
  </si>
  <si>
    <t>Price</t>
  </si>
  <si>
    <t>Cost</t>
  </si>
  <si>
    <t>SupplierID</t>
  </si>
  <si>
    <t>First Name</t>
  </si>
  <si>
    <t>Last Name</t>
  </si>
  <si>
    <t>Phone Number</t>
  </si>
  <si>
    <t>S0001</t>
  </si>
  <si>
    <t>Andrea's  Boutique</t>
  </si>
  <si>
    <t xml:space="preserve">Andrea </t>
  </si>
  <si>
    <t>Taylor</t>
  </si>
  <si>
    <t>555-123-1221</t>
  </si>
  <si>
    <t>S0002</t>
  </si>
  <si>
    <t>T0006</t>
  </si>
  <si>
    <t>T0007</t>
  </si>
  <si>
    <t>P0001</t>
  </si>
  <si>
    <t>Membership to Andrea's Boutique</t>
  </si>
  <si>
    <t>E0001</t>
  </si>
  <si>
    <t>Birthdate</t>
  </si>
  <si>
    <t>Gender</t>
  </si>
  <si>
    <t>JobTitle</t>
  </si>
  <si>
    <t>Andrea</t>
  </si>
  <si>
    <t>1548 Baker Street</t>
  </si>
  <si>
    <t>1616 MacArthur Street</t>
  </si>
  <si>
    <t>1922 Boulevard Way</t>
  </si>
  <si>
    <t>555 Excelsior Ave</t>
  </si>
  <si>
    <t>5656 West Ave</t>
  </si>
  <si>
    <t>956 Tulares Ave</t>
  </si>
  <si>
    <t>4545 Powell Road</t>
  </si>
  <si>
    <t>1199 Mason Street</t>
  </si>
  <si>
    <t>1400 Harrison Ave</t>
  </si>
  <si>
    <t>100 Circle Road</t>
  </si>
  <si>
    <t>15 East Street</t>
  </si>
  <si>
    <t>200 Taylor Boulevard</t>
  </si>
  <si>
    <t>Female</t>
  </si>
  <si>
    <t>Owner</t>
  </si>
  <si>
    <t>E0002</t>
  </si>
  <si>
    <t>Don</t>
  </si>
  <si>
    <t>Summers</t>
  </si>
  <si>
    <t>Male</t>
  </si>
  <si>
    <t>Florist</t>
  </si>
  <si>
    <t>555-444-5885</t>
  </si>
  <si>
    <t>E0003</t>
  </si>
  <si>
    <t>Jeffrey</t>
  </si>
  <si>
    <t>Simons</t>
  </si>
  <si>
    <t>Cashier</t>
  </si>
  <si>
    <t>555-444-9877</t>
  </si>
  <si>
    <t>E0004</t>
  </si>
  <si>
    <t>Shawna</t>
  </si>
  <si>
    <t>Maise</t>
  </si>
  <si>
    <t>555-622-9984</t>
  </si>
  <si>
    <t>E0005</t>
  </si>
  <si>
    <t>Zachary</t>
  </si>
  <si>
    <t>Adleman</t>
  </si>
  <si>
    <t>Delivery Driver</t>
  </si>
  <si>
    <t>555-333-4545</t>
  </si>
  <si>
    <t>E0006</t>
  </si>
  <si>
    <t>Seamus</t>
  </si>
  <si>
    <t>Finnegan</t>
  </si>
  <si>
    <t>555-141-8874</t>
  </si>
  <si>
    <t>Marshall's Farms</t>
  </si>
  <si>
    <t xml:space="preserve">Marshall </t>
  </si>
  <si>
    <t>Oak</t>
  </si>
  <si>
    <t>555-111-4777</t>
  </si>
  <si>
    <t>623 Canopy Drive</t>
  </si>
  <si>
    <t>111 Tractor Road</t>
  </si>
  <si>
    <t>S0003</t>
  </si>
  <si>
    <t>Horton's Pottery</t>
  </si>
  <si>
    <t>John</t>
  </si>
  <si>
    <t>Horton</t>
  </si>
  <si>
    <t>555-122-4441</t>
  </si>
  <si>
    <t>100 Montgomery Blvd</t>
  </si>
  <si>
    <t>S0004</t>
  </si>
  <si>
    <t>Thelma Nursery</t>
  </si>
  <si>
    <t>Anne</t>
  </si>
  <si>
    <t>Jenson</t>
  </si>
  <si>
    <t>555-446-8999</t>
  </si>
  <si>
    <t>44 Maple Road</t>
  </si>
  <si>
    <t>Sam's Garden</t>
  </si>
  <si>
    <t>Michael</t>
  </si>
  <si>
    <t>Milwood</t>
  </si>
  <si>
    <t>555-442-9998</t>
  </si>
  <si>
    <t>100 Oak Drive</t>
  </si>
  <si>
    <t>Business Name</t>
  </si>
  <si>
    <t>P0002</t>
  </si>
  <si>
    <t>Product Name</t>
  </si>
  <si>
    <t>Apple Sapling</t>
  </si>
  <si>
    <t>Pear Sapling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</si>
  <si>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</si>
  <si>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</si>
  <si>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</si>
  <si>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</si>
  <si>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</si>
  <si>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</si>
  <si>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</si>
  <si>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</si>
  <si>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</si>
  <si>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</si>
  <si>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</si>
  <si>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</si>
  <si>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</si>
  <si>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</si>
  <si>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</si>
  <si>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</si>
  <si>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</si>
  <si>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S0005</t>
  </si>
  <si>
    <t>S0006</t>
  </si>
  <si>
    <t>Orange Sapling</t>
  </si>
  <si>
    <t>1L Garden Pot</t>
  </si>
  <si>
    <t>2L Garden Pot</t>
  </si>
  <si>
    <t>3L Garden Pot</t>
  </si>
  <si>
    <t>Decoractive Pot A</t>
  </si>
  <si>
    <t>Decorative Pot B</t>
  </si>
  <si>
    <t>Thimble Cactus</t>
  </si>
  <si>
    <t>Mammillaria gracilis fragilis</t>
  </si>
  <si>
    <t>Golden Barrel Cactus</t>
  </si>
  <si>
    <t>Echinocactus grusonii</t>
  </si>
  <si>
    <t>Peanut Cactus</t>
  </si>
  <si>
    <t>Echinopsis chamaecereus</t>
  </si>
  <si>
    <t>Mistletoe Cactus</t>
  </si>
  <si>
    <t>Rhipsalis baccifera</t>
  </si>
  <si>
    <t>Ric Rac Cactus</t>
  </si>
  <si>
    <t>Epiphyllum anguliger</t>
  </si>
  <si>
    <t>Garden Pot with 1 liter volume</t>
  </si>
  <si>
    <t>Garden Pot with 2 liter volume</t>
  </si>
  <si>
    <t>Garden Pot with 3 liter volume</t>
  </si>
  <si>
    <t>A decorative pot with an assortment of flower designs</t>
  </si>
  <si>
    <t>A decorative pot with a grated-shape for multiple offshoots</t>
  </si>
  <si>
    <t>A young orange tree sapling</t>
  </si>
  <si>
    <t>A young pear tree sapling</t>
  </si>
  <si>
    <t>A young apple tree sapling</t>
  </si>
  <si>
    <t>Shovel</t>
  </si>
  <si>
    <t>Rake</t>
  </si>
  <si>
    <t>A gardening supply - shovel</t>
  </si>
  <si>
    <t>A gardening supply - rake</t>
  </si>
  <si>
    <t>Spray Bottle</t>
  </si>
  <si>
    <t>A gardening supply - spray bottle</t>
  </si>
  <si>
    <t>Hose</t>
  </si>
  <si>
    <t>A gardening supply - hose</t>
  </si>
  <si>
    <t>Watering Can</t>
  </si>
  <si>
    <t>A gardening supply - watering can</t>
  </si>
  <si>
    <t xml:space="preserve">Total_Cost </t>
  </si>
  <si>
    <t>T0008</t>
  </si>
  <si>
    <t>T0010</t>
  </si>
  <si>
    <t>VLOOKUP($E2,TCustomer,4,FALSE)</t>
  </si>
  <si>
    <t xml:space="preserve">VERIFY </t>
  </si>
  <si>
    <t>$C2 * VLOOKUP(D2,Tproduct,5,FALSE)</t>
  </si>
  <si>
    <t>0.9 * $C2 * VLOOKUP(D2,Tproduct,5,FALSE)</t>
  </si>
  <si>
    <t>IF(D2="P0001",VLOOKUP($D2,TProduct,5,FALSE), NESTED)</t>
  </si>
  <si>
    <t>T0011</t>
  </si>
  <si>
    <t>T0012</t>
  </si>
  <si>
    <t>C0002 is member</t>
  </si>
  <si>
    <t>C0003 is not member</t>
  </si>
  <si>
    <t>T0013</t>
  </si>
  <si>
    <t>Martha's Vineyard</t>
  </si>
  <si>
    <t>Martha</t>
  </si>
  <si>
    <t>Stanley</t>
  </si>
  <si>
    <t>555-442-5998</t>
  </si>
  <si>
    <t>22 Red Oak Road</t>
  </si>
  <si>
    <t>Row Labels</t>
  </si>
  <si>
    <t>Grand Total</t>
  </si>
  <si>
    <t>Profit</t>
  </si>
  <si>
    <t>SUM_Profit</t>
  </si>
  <si>
    <t>T0014</t>
  </si>
  <si>
    <t>T0015</t>
  </si>
  <si>
    <t>T0016</t>
  </si>
  <si>
    <t>T0017</t>
  </si>
  <si>
    <t>T0018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</si>
</sst>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&lt;=9999999]###\-####;\(###\)\ ###\-####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164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4" fontId="0" fillId="0" borderId="0" xfId="1" applyNumberFormat="1" applyFont="1"/>
    <xf numFmtId="44" fontId="0" fillId="0" borderId="0" xfId="0" applyNumberFormat="1"/>
    <xf numFmtId="0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34" formatCode="_(&quot;$&quot;* #,##0.00_);_(&quot;$&quot;* \(#,##0.00\);_(&quot;$&quot;* &quot;-&quot;??_);_(@_)"/>
    </dxf>
    <dxf>
      <numFmt numFmtId="164" formatCode="[&lt;=9999999]###\-####;\(###\)\ ###\-#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64" formatCode="[&lt;=9999999]###\-####;\(###\)\ ###\-####"/>
    </dxf>
    <dxf>
      <numFmt numFmtId="19" formatCode="m/d/yyyy"/>
    </dxf>
    <dxf>
      <numFmt numFmtId="164" formatCode="[&lt;=9999999]###\-####;\(###\)\ ###\-####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" refreshedDate="45293.890464004631" backgroundQuery="1" createdVersion="8" refreshedVersion="8" minRefreshableVersion="3" recordCount="0" supportSubquery="1" supportAdvancedDrill="1" xr:uid="{09F9950F-4535-4AEB-A6C8-10FD997B08FD}">
  <cacheSource type="external" connectionId="1"/>
  <cacheFields count="2">
    <cacheField name="[Measures].[SUM_Profit]" caption="SUM_Profit" numFmtId="0" hierarchy="38" level="32767"/>
    <cacheField name="[TTransaction].[Date].[Date]" caption="Date" numFmtId="0" hierarchy="26" level="1">
      <sharedItems containsSemiMixedTypes="0" containsNonDate="0" containsDate="1" containsString="0" minDate="2024-01-01T00:00:00" maxDate="2024-01-05T00:00:00" count="4">
        <d v="2024-01-01T00:00:00"/>
        <d v="2024-01-02T00:00:00"/>
        <d v="2024-01-03T00:00:00"/>
        <d v="2024-01-04T00:00:00"/>
      </sharedItems>
    </cacheField>
  </cacheFields>
  <cacheHierarchies count="45">
    <cacheHierarchy uniqueName="[TCustomer].[CustomerID]" caption="CustomerID" attribute="1" defaultMemberUniqueName="[TCustomer].[CustomerID].[All]" allUniqueName="[TCustomer].[CustomerID].[All]" dimensionUniqueName="[TCustomer]" displayFolder="" count="0" memberValueDatatype="130" unbalanced="0"/>
    <cacheHierarchy uniqueName="[TCustomer].[FirstName]" caption="FirstName" attribute="1" defaultMemberUniqueName="[TCustomer].[FirstName].[All]" allUniqueName="[TCustomer].[FirstName].[All]" dimensionUniqueName="[TCustomer]" displayFolder="" count="0" memberValueDatatype="130" unbalanced="0"/>
    <cacheHierarchy uniqueName="[TCustomer].[LastName]" caption="LastName" attribute="1" defaultMemberUniqueName="[TCustomer].[LastName].[All]" allUniqueName="[TCustomer].[LastName].[All]" dimensionUniqueName="[TCustomer]" displayFolder="" count="0" memberValueDatatype="130" unbalanced="0"/>
    <cacheHierarchy uniqueName="[TCustomer].[Membership]" caption="Membership" attribute="1" defaultMemberUniqueName="[TCustomer].[Membership].[All]" allUniqueName="[TCustomer].[Membership].[All]" dimensionUniqueName="[TCustomer]" displayFolder="" count="0" memberValueDatatype="130" unbalanced="0"/>
    <cacheHierarchy uniqueName="[TCustomer].[PhoneNumber]" caption="PhoneNumber" attribute="1" defaultMemberUniqueName="[TCustomer].[PhoneNumber].[All]" allUniqueName="[TCustomer].[PhoneNumber].[All]" dimensionUniqueName="[TCustomer]" displayFolder="" count="0" memberValueDatatype="5" unbalanced="0"/>
    <cacheHierarchy uniqueName="[TCustomer].[Address]" caption="Address" attribute="1" defaultMemberUniqueName="[TCustomer].[Address].[All]" allUniqueName="[TCustomer].[Address].[All]" dimensionUniqueName="[TCustomer]" displayFolder="" count="0" memberValueDatatype="130" unbalanced="0"/>
    <cacheHierarchy uniqueName="[TEmployee].[EmployeeID]" caption="EmployeeID" attribute="1" defaultMemberUniqueName="[TEmployee].[EmployeeID].[All]" allUniqueName="[TEmployee].[EmployeeID].[All]" dimensionUniqueName="[TEmployee]" displayFolder="" count="0" memberValueDatatype="130" unbalanced="0"/>
    <cacheHierarchy uniqueName="[TEmployee].[FirstName]" caption="FirstName" attribute="1" defaultMemberUniqueName="[TEmployee].[FirstName].[All]" allUniqueName="[TEmployee].[FirstName].[All]" dimensionUniqueName="[TEmployee]" displayFolder="" count="0" memberValueDatatype="130" unbalanced="0"/>
    <cacheHierarchy uniqueName="[TEmployee].[LastName]" caption="LastName" attribute="1" defaultMemberUniqueName="[TEmployee].[LastName].[All]" allUniqueName="[TEmployee].[LastName].[All]" dimensionUniqueName="[TEmployee]" displayFolder="" count="0" memberValueDatatype="130" unbalanced="0"/>
    <cacheHierarchy uniqueName="[TEmployee].[Birthdate]" caption="Birthdate" attribute="1" time="1" defaultMemberUniqueName="[TEmployee].[Birthdate].[All]" allUniqueName="[TEmployee].[Birthdate].[All]" dimensionUniqueName="[TEmployee]" displayFolder="" count="0" memberValueDatatype="7" unbalanced="0"/>
    <cacheHierarchy uniqueName="[TEmployee].[Gender]" caption="Gender" attribute="1" defaultMemberUniqueName="[TEmployee].[Gender].[All]" allUniqueName="[TEmployee].[Gender].[All]" dimensionUniqueName="[TEmployee]" displayFolder="" count="0" memberValueDatatype="130" unbalanced="0"/>
    <cacheHierarchy uniqueName="[TEmployee].[JobTitle]" caption="JobTitle" attribute="1" defaultMemberUniqueName="[TEmployee].[JobTitle].[All]" allUniqueName="[TEmployee].[JobTitle].[All]" dimensionUniqueName="[TEmployee]" displayFolder="" count="0" memberValueDatatype="130" unbalanced="0"/>
    <cacheHierarchy uniqueName="[TEmployee].[PhoneNumber]" caption="PhoneNumber" attribute="1" defaultMemberUniqueName="[TEmployee].[PhoneNumber].[All]" allUniqueName="[TEmployee].[PhoneNumber].[All]" dimensionUniqueName="[TEmployee]" displayFolder="" count="0" memberValueDatatype="130" unbalanced="0"/>
    <cacheHierarchy uniqueName="[TProduct].[ProductID]" caption="ProductID" attribute="1" defaultMemberUniqueName="[TProduct].[ProductID].[All]" allUniqueName="[TProduct].[ProductID].[All]" dimensionUniqueName="[TProduct]" displayFolder="" count="0" memberValueDatatype="130" unbalanced="0"/>
    <cacheHierarchy uniqueName="[TProduct].[SupplierID]" caption="SupplierID" attribute="1" defaultMemberUniqueName="[TProduct].[SupplierID].[All]" allUniqueName="[TProduct].[SupplierID].[All]" dimensionUniqueName="[TProduct]" displayFolder="" count="0" memberValueDatatype="130" unbalanced="0"/>
    <cacheHierarchy uniqueName="[TProduct].[Product Name]" caption="Product Name" attribute="1" defaultMemberUniqueName="[TProduct].[Product Name].[All]" allUniqueName="[TProduct].[Product Name].[All]" dimensionUniqueName="[TProduct]" displayFolder="" count="0" memberValueDatatype="130" unbalanced="0"/>
    <cacheHierarchy uniqueName="[TProduct].[Description]" caption="Description" attribute="1" defaultMemberUniqueName="[TProduct].[Description].[All]" allUniqueName="[TProduct].[Description].[All]" dimensionUniqueName="[TProduct]" displayFolder="" count="0" memberValueDatatype="130" unbalanced="0"/>
    <cacheHierarchy uniqueName="[TProduct].[Price]" caption="Price" attribute="1" defaultMemberUniqueName="[TProduct].[Price].[All]" allUniqueName="[TProduct].[Price].[All]" dimensionUniqueName="[TProduct]" displayFolder="" count="0" memberValueDatatype="20" unbalanced="0"/>
    <cacheHierarchy uniqueName="[TProduct].[Cost]" caption="Cost" attribute="1" defaultMemberUniqueName="[TProduct].[Cost].[All]" allUniqueName="[TProduct].[Cost].[All]" dimensionUniqueName="[TProduct]" displayFolder="" count="0" memberValueDatatype="20" unbalanced="0"/>
    <cacheHierarchy uniqueName="[TSupplier].[SupplierID]" caption="SupplierID" attribute="1" defaultMemberUniqueName="[TSupplier].[SupplierID].[All]" allUniqueName="[TSupplier].[SupplierID].[All]" dimensionUniqueName="[TSupplier]" displayFolder="" count="0" memberValueDatatype="130" unbalanced="0"/>
    <cacheHierarchy uniqueName="[TSupplier].[Business Name]" caption="Business Name" attribute="1" defaultMemberUniqueName="[TSupplier].[Business Name].[All]" allUniqueName="[TSupplier].[Business Name].[All]" dimensionUniqueName="[TSupplier]" displayFolder="" count="0" memberValueDatatype="130" unbalanced="0"/>
    <cacheHierarchy uniqueName="[TSupplier].[First Name]" caption="First Name" attribute="1" defaultMemberUniqueName="[TSupplier].[First Name].[All]" allUniqueName="[TSupplier].[First Name].[All]" dimensionUniqueName="[TSupplier]" displayFolder="" count="0" memberValueDatatype="130" unbalanced="0"/>
    <cacheHierarchy uniqueName="[TSupplier].[Last Name]" caption="Last Name" attribute="1" defaultMemberUniqueName="[TSupplier].[Last Name].[All]" allUniqueName="[TSupplier].[Last Name].[All]" dimensionUniqueName="[TSupplier]" displayFolder="" count="0" memberValueDatatype="130" unbalanced="0"/>
    <cacheHierarchy uniqueName="[TSupplier].[Phone Number]" caption="Phone Number" attribute="1" defaultMemberUniqueName="[TSupplier].[Phone Number].[All]" allUniqueName="[TSupplier].[Phone Number].[All]" dimensionUniqueName="[TSupplier]" displayFolder="" count="0" memberValueDatatype="130" unbalanced="0"/>
    <cacheHierarchy uniqueName="[TSupplier].[Address]" caption="Address" attribute="1" defaultMemberUniqueName="[TSupplier].[Address].[All]" allUniqueName="[TSupplier].[Address].[All]" dimensionUniqueName="[TSupplier]" displayFolder="" count="0" memberValueDatatype="130" unbalanced="0"/>
    <cacheHierarchy uniqueName="[TTransaction].[TransactionID]" caption="TransactionID" attribute="1" defaultMemberUniqueName="[TTransaction].[TransactionID].[All]" allUniqueName="[TTransaction].[TransactionID].[All]" dimensionUniqueName="[TTransaction]" displayFolder="" count="0" memberValueDatatype="130" unbalanced="0"/>
    <cacheHierarchy uniqueName="[TTransaction].[Date]" caption="Date" attribute="1" time="1" defaultMemberUniqueName="[TTransaction].[Date].[All]" allUniqueName="[TTransaction].[Date].[All]" dimensionUniqueName="[TTransaction]" displayFolder="" count="2" memberValueDatatype="7" unbalanced="0">
      <fieldsUsage count="2">
        <fieldUsage x="-1"/>
        <fieldUsage x="1"/>
      </fieldsUsage>
    </cacheHierarchy>
    <cacheHierarchy uniqueName="[TTransaction].[Qty]" caption="Qty" attribute="1" defaultMemberUniqueName="[TTransaction].[Qty].[All]" allUniqueName="[TTransaction].[Qty].[All]" dimensionUniqueName="[TTransaction]" displayFolder="" count="0" memberValueDatatype="20" unbalanced="0"/>
    <cacheHierarchy uniqueName="[TTransaction].[ProductID]" caption="ProductID" attribute="1" defaultMemberUniqueName="[TTransaction].[ProductID].[All]" allUniqueName="[TTransaction].[ProductID].[All]" dimensionUniqueName="[TTransaction]" displayFolder="" count="0" memberValueDatatype="130" unbalanced="0"/>
    <cacheHierarchy uniqueName="[TTransaction].[CustomerID]" caption="CustomerID" attribute="1" defaultMemberUniqueName="[TTransaction].[CustomerID].[All]" allUniqueName="[TTransaction].[CustomerID].[All]" dimensionUniqueName="[TTransaction]" displayFolder="" count="0" memberValueDatatype="130" unbalanced="0"/>
    <cacheHierarchy uniqueName="[TTransaction].[EmployeeID]" caption="EmployeeID" attribute="1" defaultMemberUniqueName="[TTransaction].[EmployeeID].[All]" allUniqueName="[TTransaction].[EmployeeID].[All]" dimensionUniqueName="[TTransaction]" displayFolder="" count="0" memberValueDatatype="130" unbalanced="0"/>
    <cacheHierarchy uniqueName="[TTransaction].[Total]" caption="Total" attribute="1" defaultMemberUniqueName="[TTransaction].[Total].[All]" allUniqueName="[TTransaction].[Total].[All]" dimensionUniqueName="[TTransaction]" displayFolder="" count="0" memberValueDatatype="5" unbalanced="0"/>
    <cacheHierarchy uniqueName="[TTransaction].[Total_Cost]" caption="Total_Cost" attribute="1" defaultMemberUniqueName="[TTransaction].[Total_Cost].[All]" allUniqueName="[TTransaction].[Total_Cost].[All]" dimensionUniqueName="[TTransaction]" displayFolder="" count="0" memberValueDatatype="20" unbalanced="0"/>
    <cacheHierarchy uniqueName="[TTransaction].[Profit]" caption="Profit" attribute="1" defaultMemberUniqueName="[TTransaction].[Profit].[All]" allUniqueName="[TTransaction].[Profit].[All]" dimensionUniqueName="[TTransaction]" displayFolder="" count="0" memberValueDatatype="5" unbalanced="0"/>
    <cacheHierarchy uniqueName="[Measures].[Count of Total]" caption="Count of Total" measure="1" displayFolder="" measureGroup="TTransaction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_TCost]" caption="SUM_TCost" measure="1" displayFolder="" measureGroup="TTransaction" count="0"/>
    <cacheHierarchy uniqueName="[Measures].[SUM_Quantity]" caption="SUM_Quantity" measure="1" displayFolder="" measureGroup="TTransaction" count="0"/>
    <cacheHierarchy uniqueName="[Measures].[SUM_TransactionTotal]" caption="SUM_TransactionTotal" measure="1" displayFolder="" measureGroup="TTransaction" count="0"/>
    <cacheHierarchy uniqueName="[Measures].[SUM_Profit]" caption="SUM_Profit" measure="1" displayFolder="" measureGroup="TTransaction" count="0" oneField="1">
      <fieldsUsage count="1">
        <fieldUsage x="0"/>
      </fieldsUsage>
    </cacheHierarchy>
    <cacheHierarchy uniqueName="[Measures].[__XL_Count TTransaction]" caption="__XL_Count TTransaction" measure="1" displayFolder="" measureGroup="TTransaction" count="0" hidden="1"/>
    <cacheHierarchy uniqueName="[Measures].[__XL_Count TProduct]" caption="__XL_Count TProduct" measure="1" displayFolder="" measureGroup="TProduct" count="0" hidden="1"/>
    <cacheHierarchy uniqueName="[Measures].[__XL_Count TEmployee]" caption="__XL_Count TEmployee" measure="1" displayFolder="" measureGroup="TEmployee" count="0" hidden="1"/>
    <cacheHierarchy uniqueName="[Measures].[__XL_Count TCustomer]" caption="__XL_Count TCustomer" measure="1" displayFolder="" measureGroup="TCustomer" count="0" hidden="1"/>
    <cacheHierarchy uniqueName="[Measures].[__XL_Count TSupplier]" caption="__XL_Count TSupplier" measure="1" displayFolder="" measureGroup="TSupplier" count="0" hidden="1"/>
    <cacheHierarchy uniqueName="[Measures].[__No measures defined]" caption="__No measures defined" measure="1" displayFolder="" count="0" hidden="1"/>
  </cacheHierarchies>
  <kpis count="0"/>
  <dimensions count="6">
    <dimension measure="1" name="Measures" uniqueName="[Measures]" caption="Measures"/>
    <dimension name="TCustomer" uniqueName="[TCustomer]" caption="TCustomer"/>
    <dimension name="TEmployee" uniqueName="[TEmployee]" caption="TEmployee"/>
    <dimension name="TProduct" uniqueName="[TProduct]" caption="TProduct"/>
    <dimension name="TSupplier" uniqueName="[TSupplier]" caption="TSupplier"/>
    <dimension name="TTransaction" uniqueName="[TTransaction]" caption="TTransaction"/>
  </dimensions>
  <measureGroups count="5">
    <measureGroup name="TCustomer" caption="TCustomer"/>
    <measureGroup name="TEmployee" caption="TEmployee"/>
    <measureGroup name="TProduct" caption="TProduct"/>
    <measureGroup name="TSupplier" caption="TSupplier"/>
    <measureGroup name="TTransaction" caption="TTransaction"/>
  </measureGroups>
  <maps count="10">
    <map measureGroup="0" dimension="1"/>
    <map measureGroup="1" dimension="2"/>
    <map measureGroup="2" dimension="3"/>
    <map measureGroup="2" dimension="4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01C6-B8A3-49DC-950F-F4B8BF95FAED}" name="PivotTable4" cacheId="9" applyNumberFormats="0" applyBorderFormats="0" applyFontFormats="0" applyPatternFormats="0" applyAlignmentFormats="0" applyWidthHeightFormats="1" dataCaption="Values" tag="e6472c73-1c7f-49be-a548-2281d9b22bd2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Supplier]"/>
        <x15:activeTabTopLevelEntity name="[T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6FB2B-CD12-4E9F-B0E6-0E662C4A13C2}" name="TCustomer" displayName="TCustomer" ref="A1:F13" totalsRowShown="0" headerRowDxfId="11">
  <autoFilter ref="A1:F13" xr:uid="{3B46FB2B-CD12-4E9F-B0E6-0E662C4A13C2}"/>
  <tableColumns count="6">
    <tableColumn id="1" xr3:uid="{37E3016D-E9B8-45D1-9283-8009259583D2}" name="CustomerID"/>
    <tableColumn id="2" xr3:uid="{A5BDA7F3-9E26-4C5B-B88F-84256CD2ED0F}" name="FirstName"/>
    <tableColumn id="3" xr3:uid="{12DE8DE2-5B1A-4112-B7E2-0005C20E1139}" name="LastName"/>
    <tableColumn id="4" xr3:uid="{0801229E-3001-45D0-ABAA-90E4B10E4DD6}" name="Membership"/>
    <tableColumn id="5" xr3:uid="{1EA546CC-FF66-4763-89EC-177A35B38DCB}" name="PhoneNumber" dataDxfId="10"/>
    <tableColumn id="6" xr3:uid="{D718F43C-1BA3-46C1-BAF5-3283CA221CF3}" name="Addr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A8DE95-7C15-4596-B0A2-4B74E90F7DAC}" name="TEmployee" displayName="TEmployee" ref="A1:G7" totalsRowShown="0">
  <autoFilter ref="A1:G7" xr:uid="{DBA8DE95-7C15-4596-B0A2-4B74E90F7DAC}"/>
  <tableColumns count="7">
    <tableColumn id="1" xr3:uid="{4686E22A-16A4-4656-9758-F1FD7D8BED2B}" name="EmployeeID"/>
    <tableColumn id="2" xr3:uid="{D0170AE6-2AED-4065-8A34-C609DA5A4194}" name="FirstName"/>
    <tableColumn id="3" xr3:uid="{4D334180-EABC-416E-B0C6-B31406C668D9}" name="LastName"/>
    <tableColumn id="4" xr3:uid="{9936C140-86A9-46EB-A797-7B94450C6213}" name="Birthdate" dataDxfId="9"/>
    <tableColumn id="5" xr3:uid="{1DC80A4C-93EE-4773-8B56-068BECE275D1}" name="Gender"/>
    <tableColumn id="6" xr3:uid="{B64B685A-0218-4C95-AB02-4059309BF79F}" name="JobTitle"/>
    <tableColumn id="7" xr3:uid="{ACB83835-29FA-43A8-8B56-C95A54C5EBA9}" name="PhoneNumber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FE3BEA-3096-467E-92D9-B5DDFA581163}" name="TTransaction" displayName="TTransaction" ref="A1:I18" totalsRowShown="0">
  <autoFilter ref="A1:I18" xr:uid="{72FE3BEA-3096-467E-92D9-B5DDFA581163}"/>
  <tableColumns count="9">
    <tableColumn id="1" xr3:uid="{84C67931-9EF0-442B-AD87-176899E3BD0D}" name="TransactionID"/>
    <tableColumn id="2" xr3:uid="{EF127E2E-0C93-4110-8481-051810857E31}" name="Date" dataDxfId="7"/>
    <tableColumn id="3" xr3:uid="{C1850F1B-007C-4113-AAB0-8C3E0F167F76}" name="Qty"/>
    <tableColumn id="4" xr3:uid="{5B25E785-D133-4CDE-966D-264FF0A04BDC}" name="ProductID"/>
    <tableColumn id="5" xr3:uid="{613DC7F1-BE7F-4555-B122-C96755F4833C}" name="CustomerID"/>
    <tableColumn id="6" xr3:uid="{ED2A5B01-6330-44D5-8A83-1CDC929A6CEC}" name="EmployeeID"/>
    <tableColumn id="7" xr3:uid="{FB8D4BDB-D677-4801-A63D-BFA2E1B0115F}" name="Total" dataDxfId="6" dataCellStyle="Currency">
      <calculatedColumnFormula>IF($D2="P0001",VLOOKUP($D2,TProduct[],5,FALSE),IF(VLOOKUP($E2,TCustomer[],4,FALSE)="YES",0.9*$C2*VLOOKUP(D2,TProduct[],5,FALSE),$C2*VLOOKUP(D2,TProduct[],5,FALSE)))</calculatedColumnFormula>
    </tableColumn>
    <tableColumn id="8" xr3:uid="{74BC35CB-9361-405C-9886-9C41E43B6D9A}" name="Total_Cost " dataDxfId="5" dataCellStyle="Currency">
      <calculatedColumnFormula>IFERROR($C2 * VLOOKUP(D2, TProduct[], 6, FALSE), 0)</calculatedColumnFormula>
    </tableColumn>
    <tableColumn id="9" xr3:uid="{72C50A49-D203-4D03-B2FA-79827941F688}" name="Profit" dataDxfId="4" dataCellStyle="Currency">
      <calculatedColumnFormula>TTransaction[[#This Row],[Total]]-TTransaction[[#This Row],[Total_Cost 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239D71-9F60-4DBB-9B79-7A6E49695D69}" name="TProduct" displayName="TProduct" ref="A1:F20" totalsRowShown="0">
  <autoFilter ref="A1:F20" xr:uid="{A8239D71-9F60-4DBB-9B79-7A6E49695D69}"/>
  <tableColumns count="6">
    <tableColumn id="1" xr3:uid="{850F6157-1FC7-499F-95D6-A2252BC0C5C3}" name="ProductID"/>
    <tableColumn id="2" xr3:uid="{687D5FFA-DA8B-45A8-818E-DC27224B5787}" name="SupplierID"/>
    <tableColumn id="3" xr3:uid="{880228FC-D9F2-4F37-928C-A362360A4077}" name="Product Name"/>
    <tableColumn id="4" xr3:uid="{12F2C39F-F2A2-4EB6-A090-2467CE568C33}" name="Description"/>
    <tableColumn id="5" xr3:uid="{21DECF66-C317-40F1-A7D5-818F7CB3404E}" name="Price" dataDxfId="3" dataCellStyle="Currency"/>
    <tableColumn id="6" xr3:uid="{0283836A-0174-4C20-93F0-B6BCD2D9D80C}" name="Cost" dataDxfId="2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76B119-389D-4495-9347-3858673B5CFF}" name="TSupplier" displayName="TSupplier" ref="A1:F7" totalsRowShown="0">
  <autoFilter ref="A1:F7" xr:uid="{0D76B119-389D-4495-9347-3858673B5CFF}"/>
  <tableColumns count="6">
    <tableColumn id="1" xr3:uid="{0237D73A-1B1C-4339-ADDE-964DEF7E7E85}" name="SupplierID"/>
    <tableColumn id="2" xr3:uid="{78783E77-4002-49D7-9040-8ED4CAEDC94E}" name="Business Name"/>
    <tableColumn id="3" xr3:uid="{B95ACD03-F1B2-44AC-880B-B92633FEDC97}" name="First Name"/>
    <tableColumn id="4" xr3:uid="{D747868E-3DA2-4FBA-B817-A0C952718333}" name="Last Name"/>
    <tableColumn id="5" xr3:uid="{EE969E9F-F715-4834-A829-AF8547B83EEF}" name="Phone Number" dataDxfId="1"/>
    <tableColumn id="6" xr3:uid="{E077EC7F-9922-4F7C-9460-573A8AD6BAAD}" name="Addre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0832-C8AB-4F67-B482-0F4764CD67AA}">
  <dimension ref="A1:F13"/>
  <sheetViews>
    <sheetView zoomScale="115" zoomScaleNormal="115" workbookViewId="0">
      <selection activeCell="B10" sqref="B10"/>
    </sheetView>
  </sheetViews>
  <sheetFormatPr defaultRowHeight="14.4" x14ac:dyDescent="0.3"/>
  <cols>
    <col min="1" max="1" width="16.21875" customWidth="1"/>
    <col min="2" max="2" width="14.33203125" customWidth="1"/>
    <col min="3" max="3" width="14.44140625" customWidth="1"/>
    <col min="4" max="4" width="13.33203125" customWidth="1"/>
    <col min="5" max="5" width="22.33203125" style="2" customWidth="1"/>
    <col min="6" max="6" width="39.109375" customWidth="1"/>
  </cols>
  <sheetData>
    <row r="1" spans="1:6" s="1" customFormat="1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2</v>
      </c>
      <c r="F1" s="1" t="s">
        <v>1</v>
      </c>
    </row>
    <row r="2" spans="1:6" x14ac:dyDescent="0.3">
      <c r="A2" t="s">
        <v>7</v>
      </c>
      <c r="B2" t="s">
        <v>18</v>
      </c>
      <c r="C2" t="s">
        <v>19</v>
      </c>
      <c r="D2" t="s">
        <v>41</v>
      </c>
      <c r="E2" s="2">
        <v>5554122362</v>
      </c>
      <c r="F2" t="s">
        <v>76</v>
      </c>
    </row>
    <row r="3" spans="1:6" x14ac:dyDescent="0.3">
      <c r="A3" t="s">
        <v>8</v>
      </c>
      <c r="B3" t="s">
        <v>20</v>
      </c>
      <c r="C3" t="s">
        <v>21</v>
      </c>
      <c r="D3" t="s">
        <v>41</v>
      </c>
      <c r="E3" s="2">
        <v>5559546512</v>
      </c>
      <c r="F3" t="s">
        <v>77</v>
      </c>
    </row>
    <row r="4" spans="1:6" x14ac:dyDescent="0.3">
      <c r="A4" t="s">
        <v>9</v>
      </c>
      <c r="B4" t="s">
        <v>22</v>
      </c>
      <c r="C4" t="s">
        <v>23</v>
      </c>
      <c r="D4" t="s">
        <v>42</v>
      </c>
      <c r="E4" s="2">
        <v>5551887944</v>
      </c>
      <c r="F4" t="s">
        <v>78</v>
      </c>
    </row>
    <row r="5" spans="1:6" x14ac:dyDescent="0.3">
      <c r="A5" t="s">
        <v>10</v>
      </c>
      <c r="B5" t="s">
        <v>24</v>
      </c>
      <c r="C5" t="s">
        <v>25</v>
      </c>
      <c r="D5" t="s">
        <v>41</v>
      </c>
      <c r="E5" s="2">
        <v>5555232369</v>
      </c>
      <c r="F5" t="s">
        <v>79</v>
      </c>
    </row>
    <row r="6" spans="1:6" x14ac:dyDescent="0.3">
      <c r="A6" t="s">
        <v>11</v>
      </c>
      <c r="B6" t="s">
        <v>26</v>
      </c>
      <c r="C6" t="s">
        <v>27</v>
      </c>
      <c r="D6" t="s">
        <v>42</v>
      </c>
      <c r="E6" s="2">
        <v>5555844133</v>
      </c>
      <c r="F6" t="s">
        <v>80</v>
      </c>
    </row>
    <row r="7" spans="1:6" x14ac:dyDescent="0.3">
      <c r="A7" t="s">
        <v>12</v>
      </c>
      <c r="B7" t="s">
        <v>28</v>
      </c>
      <c r="C7" t="s">
        <v>29</v>
      </c>
      <c r="D7" t="s">
        <v>42</v>
      </c>
      <c r="E7" s="2">
        <v>5558889999</v>
      </c>
      <c r="F7" t="s">
        <v>81</v>
      </c>
    </row>
    <row r="8" spans="1:6" x14ac:dyDescent="0.3">
      <c r="A8" t="s">
        <v>13</v>
      </c>
      <c r="B8" t="s">
        <v>30</v>
      </c>
      <c r="C8" t="s">
        <v>27</v>
      </c>
      <c r="D8" t="s">
        <v>42</v>
      </c>
      <c r="E8" s="2">
        <v>5558766699</v>
      </c>
      <c r="F8" t="s">
        <v>82</v>
      </c>
    </row>
    <row r="9" spans="1:6" x14ac:dyDescent="0.3">
      <c r="A9" t="s">
        <v>14</v>
      </c>
      <c r="B9" t="s">
        <v>31</v>
      </c>
      <c r="C9" t="s">
        <v>32</v>
      </c>
      <c r="D9" t="s">
        <v>41</v>
      </c>
      <c r="E9" s="2">
        <v>5551112323</v>
      </c>
      <c r="F9" t="s">
        <v>83</v>
      </c>
    </row>
    <row r="10" spans="1:6" x14ac:dyDescent="0.3">
      <c r="A10" t="s">
        <v>15</v>
      </c>
      <c r="B10" t="s">
        <v>33</v>
      </c>
      <c r="C10" t="s">
        <v>34</v>
      </c>
      <c r="D10" t="s">
        <v>41</v>
      </c>
      <c r="E10" s="2">
        <v>5555477866</v>
      </c>
      <c r="F10" t="s">
        <v>84</v>
      </c>
    </row>
    <row r="11" spans="1:6" x14ac:dyDescent="0.3">
      <c r="A11" t="s">
        <v>16</v>
      </c>
      <c r="B11" t="s">
        <v>35</v>
      </c>
      <c r="C11" t="s">
        <v>36</v>
      </c>
      <c r="D11" t="s">
        <v>41</v>
      </c>
      <c r="E11" s="2">
        <v>5558998788</v>
      </c>
      <c r="F11" t="s">
        <v>85</v>
      </c>
    </row>
    <row r="12" spans="1:6" x14ac:dyDescent="0.3">
      <c r="A12" t="s">
        <v>17</v>
      </c>
      <c r="B12" t="s">
        <v>37</v>
      </c>
      <c r="C12" t="s">
        <v>38</v>
      </c>
      <c r="D12" t="s">
        <v>41</v>
      </c>
      <c r="E12" s="2">
        <v>5556669989</v>
      </c>
      <c r="F12" t="s">
        <v>86</v>
      </c>
    </row>
    <row r="13" spans="1:6" x14ac:dyDescent="0.3">
      <c r="A13" t="s">
        <v>6</v>
      </c>
      <c r="B13" t="s">
        <v>39</v>
      </c>
      <c r="C13" t="s">
        <v>40</v>
      </c>
      <c r="D13" t="s">
        <v>42</v>
      </c>
      <c r="E13" s="2">
        <v>5553332266</v>
      </c>
      <c r="F13" t="s">
        <v>87</v>
      </c>
    </row>
  </sheetData>
  <phoneticPr fontId="3" type="noConversion"/>
  <dataValidations count="1">
    <dataValidation type="list" allowBlank="1" showInputMessage="1" showErrorMessage="1" sqref="D2:D1048576" xr:uid="{F2183ACF-1BB0-4D89-98DC-4E55A96B317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0F8-0B54-441A-9200-023AFDF19031}">
  <dimension ref="A1:G7"/>
  <sheetViews>
    <sheetView zoomScale="160" zoomScaleNormal="160" workbookViewId="0">
      <selection activeCell="A18" sqref="A18"/>
    </sheetView>
  </sheetViews>
  <sheetFormatPr defaultRowHeight="14.4" x14ac:dyDescent="0.3"/>
  <cols>
    <col min="1" max="1" width="16.44140625" customWidth="1"/>
    <col min="2" max="2" width="11.6640625" customWidth="1"/>
    <col min="3" max="3" width="11.33203125" customWidth="1"/>
    <col min="4" max="4" width="10.6640625" style="4" customWidth="1"/>
    <col min="5" max="5" width="17" customWidth="1"/>
    <col min="6" max="6" width="20.33203125" customWidth="1"/>
    <col min="7" max="7" width="33.109375" style="2" customWidth="1"/>
  </cols>
  <sheetData>
    <row r="1" spans="1:7" x14ac:dyDescent="0.3">
      <c r="A1" t="s">
        <v>47</v>
      </c>
      <c r="B1" t="s">
        <v>3</v>
      </c>
      <c r="C1" t="s">
        <v>4</v>
      </c>
      <c r="D1" t="s">
        <v>72</v>
      </c>
      <c r="E1" t="s">
        <v>73</v>
      </c>
      <c r="F1" t="s">
        <v>74</v>
      </c>
      <c r="G1" t="s">
        <v>2</v>
      </c>
    </row>
    <row r="2" spans="1:7" x14ac:dyDescent="0.3">
      <c r="A2" t="s">
        <v>71</v>
      </c>
      <c r="B2" t="s">
        <v>75</v>
      </c>
      <c r="C2" t="s">
        <v>64</v>
      </c>
      <c r="D2" s="4">
        <v>29331</v>
      </c>
      <c r="E2" t="s">
        <v>88</v>
      </c>
      <c r="F2" t="s">
        <v>89</v>
      </c>
      <c r="G2" s="2" t="s">
        <v>65</v>
      </c>
    </row>
    <row r="3" spans="1:7" x14ac:dyDescent="0.3">
      <c r="A3" t="s">
        <v>90</v>
      </c>
      <c r="B3" t="s">
        <v>91</v>
      </c>
      <c r="C3" t="s">
        <v>92</v>
      </c>
      <c r="D3" s="4">
        <v>29486</v>
      </c>
      <c r="E3" t="s">
        <v>93</v>
      </c>
      <c r="F3" t="s">
        <v>94</v>
      </c>
      <c r="G3" s="2" t="s">
        <v>95</v>
      </c>
    </row>
    <row r="4" spans="1:7" x14ac:dyDescent="0.3">
      <c r="A4" t="s">
        <v>96</v>
      </c>
      <c r="B4" t="s">
        <v>97</v>
      </c>
      <c r="C4" t="s">
        <v>98</v>
      </c>
      <c r="D4" s="4">
        <v>40456</v>
      </c>
      <c r="E4" t="s">
        <v>93</v>
      </c>
      <c r="F4" t="s">
        <v>99</v>
      </c>
      <c r="G4" s="2" t="s">
        <v>100</v>
      </c>
    </row>
    <row r="5" spans="1:7" x14ac:dyDescent="0.3">
      <c r="A5" t="s">
        <v>101</v>
      </c>
      <c r="B5" t="s">
        <v>102</v>
      </c>
      <c r="C5" t="s">
        <v>103</v>
      </c>
      <c r="D5" s="4">
        <v>38658</v>
      </c>
      <c r="E5" t="s">
        <v>88</v>
      </c>
      <c r="F5" t="s">
        <v>99</v>
      </c>
      <c r="G5" s="2" t="s">
        <v>104</v>
      </c>
    </row>
    <row r="6" spans="1:7" x14ac:dyDescent="0.3">
      <c r="A6" t="s">
        <v>105</v>
      </c>
      <c r="B6" t="s">
        <v>106</v>
      </c>
      <c r="C6" t="s">
        <v>107</v>
      </c>
      <c r="D6" s="4">
        <v>32298</v>
      </c>
      <c r="E6" t="s">
        <v>93</v>
      </c>
      <c r="F6" t="s">
        <v>108</v>
      </c>
      <c r="G6" s="2" t="s">
        <v>109</v>
      </c>
    </row>
    <row r="7" spans="1:7" x14ac:dyDescent="0.3">
      <c r="A7" t="s">
        <v>110</v>
      </c>
      <c r="B7" t="s">
        <v>111</v>
      </c>
      <c r="C7" t="s">
        <v>112</v>
      </c>
      <c r="D7" s="4">
        <v>36841</v>
      </c>
      <c r="E7" t="s">
        <v>93</v>
      </c>
      <c r="F7" t="s">
        <v>99</v>
      </c>
      <c r="G7" s="2" t="s">
        <v>113</v>
      </c>
    </row>
  </sheetData>
  <dataValidations count="1">
    <dataValidation type="list" allowBlank="1" showInputMessage="1" showErrorMessage="1" sqref="E2:E1048576" xr:uid="{FBF5A2CA-CCC3-4D90-BB1A-0574A8A9ED36}">
      <formula1>"Male,Female,Nonbinary"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19DF-3D09-40AB-8706-4E4E3524687C}">
  <dimension ref="A3:B8"/>
  <sheetViews>
    <sheetView tabSelected="1" workbookViewId="0">
      <selection activeCell="D4" sqref="D4"/>
    </sheetView>
  </sheetViews>
  <sheetFormatPr defaultRowHeight="14.4" x14ac:dyDescent="0.3"/>
  <cols>
    <col min="1" max="1" width="12.44140625" bestFit="1" customWidth="1"/>
    <col min="2" max="2" width="10.109375" bestFit="1" customWidth="1"/>
    <col min="3" max="3" width="12.6640625" bestFit="1" customWidth="1"/>
  </cols>
  <sheetData>
    <row r="3" spans="1:2" x14ac:dyDescent="0.3">
      <c r="A3" s="5" t="s">
        <v>213</v>
      </c>
      <c r="B3" t="s">
        <v>216</v>
      </c>
    </row>
    <row r="4" spans="1:2" x14ac:dyDescent="0.3">
      <c r="A4" s="7">
        <v>45292</v>
      </c>
      <c r="B4" s="10">
        <v>140</v>
      </c>
    </row>
    <row r="5" spans="1:2" x14ac:dyDescent="0.3">
      <c r="A5" s="7">
        <v>45293</v>
      </c>
      <c r="B5" s="10">
        <v>34</v>
      </c>
    </row>
    <row r="6" spans="1:2" x14ac:dyDescent="0.3">
      <c r="A6" s="7">
        <v>45294</v>
      </c>
      <c r="B6" s="10">
        <v>181.5</v>
      </c>
    </row>
    <row r="7" spans="1:2" x14ac:dyDescent="0.3">
      <c r="A7" s="7">
        <v>45295</v>
      </c>
      <c r="B7" s="10">
        <v>18.5</v>
      </c>
    </row>
    <row r="8" spans="1:2" x14ac:dyDescent="0.3">
      <c r="A8" s="6" t="s">
        <v>214</v>
      </c>
      <c r="B8" s="10">
        <v>374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07BA-6AD2-409A-B8E6-13A48C50DE89}">
  <dimension ref="A1:O18"/>
  <sheetViews>
    <sheetView workbookViewId="0">
      <selection activeCell="O14" sqref="O14"/>
    </sheetView>
  </sheetViews>
  <sheetFormatPr defaultRowHeight="14.4" x14ac:dyDescent="0.3"/>
  <cols>
    <col min="1" max="1" width="18.109375" customWidth="1"/>
    <col min="2" max="2" width="12.5546875" style="4" customWidth="1"/>
    <col min="4" max="4" width="12.5546875" customWidth="1"/>
    <col min="5" max="5" width="13.6640625" customWidth="1"/>
    <col min="6" max="6" width="15.5546875" customWidth="1"/>
    <col min="7" max="7" width="8.88671875" style="3"/>
    <col min="8" max="8" width="13.109375" customWidth="1"/>
    <col min="10" max="10" width="26.5546875" hidden="1" customWidth="1"/>
    <col min="11" max="11" width="0" hidden="1" customWidth="1"/>
  </cols>
  <sheetData>
    <row r="1" spans="1:15" x14ac:dyDescent="0.3">
      <c r="A1" t="s">
        <v>43</v>
      </c>
      <c r="B1" t="s">
        <v>44</v>
      </c>
      <c r="C1" t="s">
        <v>45</v>
      </c>
      <c r="D1" t="s">
        <v>48</v>
      </c>
      <c r="E1" t="s">
        <v>0</v>
      </c>
      <c r="F1" t="s">
        <v>47</v>
      </c>
      <c r="G1" t="s">
        <v>46</v>
      </c>
      <c r="H1" t="s">
        <v>195</v>
      </c>
      <c r="I1" t="s">
        <v>215</v>
      </c>
      <c r="K1" t="s">
        <v>199</v>
      </c>
    </row>
    <row r="2" spans="1:15" ht="13.8" customHeight="1" x14ac:dyDescent="0.3">
      <c r="A2" t="s">
        <v>49</v>
      </c>
      <c r="B2" s="4">
        <v>45292</v>
      </c>
      <c r="C2">
        <v>1</v>
      </c>
      <c r="D2" t="s">
        <v>69</v>
      </c>
      <c r="E2" t="s">
        <v>7</v>
      </c>
      <c r="F2" t="s">
        <v>71</v>
      </c>
      <c r="G2" s="3">
        <f>IF($D2="P0001",VLOOKUP($D2,TProduct[],5,FALSE),IF(VLOOKUP($E2,TCustomer[],4,FALSE)="YES",0.9*$C2*VLOOKUP(D2,TProduct[],5,FALSE),$C2*VLOOKUP(D2,TProduct[],5,FALSE)))</f>
        <v>20</v>
      </c>
      <c r="H2" s="3">
        <f>IFERROR($C2 * VLOOKUP(D2, TProduct[], 6, FALSE), 0)</f>
        <v>0</v>
      </c>
      <c r="I2" s="3">
        <f>TTransaction[[#This Row],[Total]]-TTransaction[[#This Row],[Total_Cost ]]</f>
        <v>20</v>
      </c>
      <c r="K2" t="s">
        <v>198</v>
      </c>
    </row>
    <row r="3" spans="1:15" x14ac:dyDescent="0.3">
      <c r="A3" t="s">
        <v>50</v>
      </c>
      <c r="B3" s="4">
        <v>45292</v>
      </c>
      <c r="C3">
        <v>1</v>
      </c>
      <c r="D3" t="s">
        <v>69</v>
      </c>
      <c r="E3" t="s">
        <v>8</v>
      </c>
      <c r="F3" t="s">
        <v>71</v>
      </c>
      <c r="G3" s="3">
        <f>IF($D3="P0001",VLOOKUP($D3,TProduct[],5,FALSE),IF(VLOOKUP($E3,TCustomer[],4,FALSE)="YES",0.9*$C3*VLOOKUP(D3,TProduct[],5,FALSE),$C3*VLOOKUP(D3,TProduct[],5,FALSE)))</f>
        <v>20</v>
      </c>
      <c r="H3" s="3">
        <f>IFERROR($C3 * VLOOKUP(D3, TProduct[], 6, FALSE), 0)</f>
        <v>0</v>
      </c>
      <c r="I3" s="3">
        <f>TTransaction[[#This Row],[Total]]-TTransaction[[#This Row],[Total_Cost ]]</f>
        <v>20</v>
      </c>
    </row>
    <row r="4" spans="1:15" x14ac:dyDescent="0.3">
      <c r="A4" t="s">
        <v>51</v>
      </c>
      <c r="B4" s="4">
        <v>45292</v>
      </c>
      <c r="C4">
        <v>1</v>
      </c>
      <c r="D4" t="s">
        <v>69</v>
      </c>
      <c r="E4" t="s">
        <v>10</v>
      </c>
      <c r="F4" t="s">
        <v>71</v>
      </c>
      <c r="G4" s="3">
        <f>IF($D4="P0001",VLOOKUP($D4,TProduct[],5,FALSE),IF(VLOOKUP($E4,TCustomer[],4,FALSE)="YES",0.9*$C4*VLOOKUP(D4,TProduct[],5,FALSE),$C4*VLOOKUP(D4,TProduct[],5,FALSE)))</f>
        <v>20</v>
      </c>
      <c r="H4" s="3">
        <f>IFERROR($C4 * VLOOKUP(D4, TProduct[], 6, FALSE), 0)</f>
        <v>0</v>
      </c>
      <c r="I4" s="3">
        <f>TTransaction[[#This Row],[Total]]-TTransaction[[#This Row],[Total_Cost ]]</f>
        <v>20</v>
      </c>
    </row>
    <row r="5" spans="1:15" x14ac:dyDescent="0.3">
      <c r="A5" t="s">
        <v>52</v>
      </c>
      <c r="B5" s="4">
        <v>45292</v>
      </c>
      <c r="C5">
        <v>1</v>
      </c>
      <c r="D5" t="s">
        <v>69</v>
      </c>
      <c r="E5" t="s">
        <v>14</v>
      </c>
      <c r="F5" t="s">
        <v>96</v>
      </c>
      <c r="G5" s="3">
        <f>IF($D5="P0001",VLOOKUP($D5,TProduct[],5,FALSE),IF(VLOOKUP($E5,TCustomer[],4,FALSE)="YES",0.9*$C5*VLOOKUP(D5,TProduct[],5,FALSE),$C5*VLOOKUP(D5,TProduct[],5,FALSE)))</f>
        <v>20</v>
      </c>
      <c r="H5" s="3">
        <f>IFERROR($C5 * VLOOKUP(D5, TProduct[], 6, FALSE), 0)</f>
        <v>0</v>
      </c>
      <c r="I5" s="3">
        <f>TTransaction[[#This Row],[Total]]-TTransaction[[#This Row],[Total_Cost ]]</f>
        <v>20</v>
      </c>
      <c r="K5" t="s">
        <v>200</v>
      </c>
    </row>
    <row r="6" spans="1:15" x14ac:dyDescent="0.3">
      <c r="A6" t="s">
        <v>53</v>
      </c>
      <c r="B6" s="4">
        <v>45292</v>
      </c>
      <c r="C6">
        <v>1</v>
      </c>
      <c r="D6" t="s">
        <v>69</v>
      </c>
      <c r="E6" t="s">
        <v>15</v>
      </c>
      <c r="F6" t="s">
        <v>101</v>
      </c>
      <c r="G6" s="3">
        <f>IF($D6="P0001",VLOOKUP($D6,TProduct[],5,FALSE),IF(VLOOKUP($E6,TCustomer[],4,FALSE)="YES",0.9*$C6*VLOOKUP(D6,TProduct[],5,FALSE),$C6*VLOOKUP(D6,TProduct[],5,FALSE)))</f>
        <v>20</v>
      </c>
      <c r="H6" s="3">
        <f>IFERROR($C6 * VLOOKUP(D6, TProduct[], 6, FALSE), 0)</f>
        <v>0</v>
      </c>
      <c r="I6" s="3">
        <f>TTransaction[[#This Row],[Total]]-TTransaction[[#This Row],[Total_Cost ]]</f>
        <v>20</v>
      </c>
      <c r="K6" t="s">
        <v>201</v>
      </c>
    </row>
    <row r="7" spans="1:15" x14ac:dyDescent="0.3">
      <c r="A7" t="s">
        <v>67</v>
      </c>
      <c r="B7" s="4">
        <v>45292</v>
      </c>
      <c r="C7">
        <v>1</v>
      </c>
      <c r="D7" t="s">
        <v>69</v>
      </c>
      <c r="E7" t="s">
        <v>16</v>
      </c>
      <c r="F7" t="s">
        <v>110</v>
      </c>
      <c r="G7" s="3">
        <f>IF($D7="P0001",VLOOKUP($D7,TProduct[],5,FALSE),IF(VLOOKUP($E7,TCustomer[],4,FALSE)="YES",0.9*$C7*VLOOKUP(D7,TProduct[],5,FALSE),$C7*VLOOKUP(D7,TProduct[],5,FALSE)))</f>
        <v>20</v>
      </c>
      <c r="H7" s="3">
        <f>IFERROR($C7 * VLOOKUP(D7, TProduct[], 6, FALSE), 0)</f>
        <v>0</v>
      </c>
      <c r="I7" s="3">
        <f>TTransaction[[#This Row],[Total]]-TTransaction[[#This Row],[Total_Cost ]]</f>
        <v>20</v>
      </c>
    </row>
    <row r="8" spans="1:15" x14ac:dyDescent="0.3">
      <c r="A8" t="s">
        <v>68</v>
      </c>
      <c r="B8" s="4">
        <v>45292</v>
      </c>
      <c r="C8">
        <v>1</v>
      </c>
      <c r="D8" t="s">
        <v>69</v>
      </c>
      <c r="E8" t="s">
        <v>17</v>
      </c>
      <c r="F8" t="s">
        <v>110</v>
      </c>
      <c r="G8" s="3">
        <f>IF($D8="P0001",VLOOKUP($D8,TProduct[],5,FALSE),IF(VLOOKUP($E8,TCustomer[],4,FALSE)="YES",0.9*$C8*VLOOKUP(D8,TProduct[],5,FALSE),$C8*VLOOKUP(D8,TProduct[],5,FALSE)))</f>
        <v>20</v>
      </c>
      <c r="H8" s="3">
        <f>IFERROR($C8 * VLOOKUP(D8, TProduct[], 6, FALSE), 0)</f>
        <v>0</v>
      </c>
      <c r="I8" s="3">
        <f>TTransaction[[#This Row],[Total]]-TTransaction[[#This Row],[Total_Cost ]]</f>
        <v>20</v>
      </c>
      <c r="K8" t="s">
        <v>202</v>
      </c>
    </row>
    <row r="9" spans="1:15" x14ac:dyDescent="0.3">
      <c r="A9" t="s">
        <v>196</v>
      </c>
      <c r="B9" s="4">
        <v>45293</v>
      </c>
      <c r="C9">
        <v>2</v>
      </c>
      <c r="D9" t="s">
        <v>149</v>
      </c>
      <c r="E9" t="s">
        <v>9</v>
      </c>
      <c r="F9" t="s">
        <v>101</v>
      </c>
      <c r="G9" s="3">
        <f>IF($D9="P0001",VLOOKUP($D9,TProduct[],5,FALSE),IF(VLOOKUP($E9,TCustomer[],4,FALSE)="YES",0.9*$C9*VLOOKUP(D9,TProduct[],5,FALSE),$C9*VLOOKUP(D9,TProduct[],5,FALSE)))</f>
        <v>44</v>
      </c>
      <c r="H9" s="3">
        <f>IFERROR($C9 * VLOOKUP(D9, TProduct[], 6, FALSE), 0)</f>
        <v>10</v>
      </c>
      <c r="I9" s="3">
        <f>TTransaction[[#This Row],[Total]]-TTransaction[[#This Row],[Total_Cost ]]</f>
        <v>34</v>
      </c>
    </row>
    <row r="10" spans="1:15" x14ac:dyDescent="0.3">
      <c r="A10" t="s">
        <v>197</v>
      </c>
      <c r="B10" s="4">
        <v>45294</v>
      </c>
      <c r="C10">
        <v>10</v>
      </c>
      <c r="D10" t="s">
        <v>144</v>
      </c>
      <c r="E10" t="s">
        <v>11</v>
      </c>
      <c r="F10" t="s">
        <v>101</v>
      </c>
      <c r="G10" s="3">
        <f>IF($D10="P0001",VLOOKUP($D10,TProduct[],5,FALSE),IF(VLOOKUP($E10,TCustomer[],4,FALSE)="YES",0.9*$C10*VLOOKUP(D10,TProduct[],5,FALSE),$C10*VLOOKUP(D10,TProduct[],5,FALSE)))</f>
        <v>150</v>
      </c>
      <c r="H10" s="3">
        <f>IFERROR($C10 * VLOOKUP(D10, TProduct[], 6, FALSE), 0)</f>
        <v>50</v>
      </c>
      <c r="I10" s="3">
        <f>TTransaction[[#This Row],[Total]]-TTransaction[[#This Row],[Total_Cost ]]</f>
        <v>100</v>
      </c>
    </row>
    <row r="11" spans="1:15" x14ac:dyDescent="0.3">
      <c r="A11" t="s">
        <v>203</v>
      </c>
      <c r="B11" s="4">
        <v>45294</v>
      </c>
      <c r="C11">
        <v>1</v>
      </c>
      <c r="D11" t="s">
        <v>153</v>
      </c>
      <c r="E11" t="s">
        <v>8</v>
      </c>
      <c r="F11" t="s">
        <v>71</v>
      </c>
      <c r="G11" s="3">
        <f>IF($D11="P0001",VLOOKUP($D11,TProduct[],5,FALSE),IF(VLOOKUP($E11,TCustomer[],4,FALSE)="YES",0.9*$C11*VLOOKUP(D11,TProduct[],5,FALSE),$C11*VLOOKUP(D11,TProduct[],5,FALSE)))</f>
        <v>31.5</v>
      </c>
      <c r="H11" s="3">
        <f>IFERROR($C11 * VLOOKUP(D11, TProduct[], 6, FALSE), 0)</f>
        <v>15</v>
      </c>
      <c r="I11" s="3">
        <f>TTransaction[[#This Row],[Total]]-TTransaction[[#This Row],[Total_Cost ]]</f>
        <v>16.5</v>
      </c>
      <c r="K11" t="s">
        <v>205</v>
      </c>
    </row>
    <row r="12" spans="1:15" x14ac:dyDescent="0.3">
      <c r="A12" t="s">
        <v>204</v>
      </c>
      <c r="B12" s="4">
        <v>45294</v>
      </c>
      <c r="C12">
        <v>1</v>
      </c>
      <c r="D12" t="s">
        <v>153</v>
      </c>
      <c r="E12" t="s">
        <v>9</v>
      </c>
      <c r="F12" t="s">
        <v>71</v>
      </c>
      <c r="G12" s="3">
        <f>IF($D12="P0001",VLOOKUP($D12,TProduct[],5,FALSE),IF(VLOOKUP($E12,TCustomer[],4,FALSE)="YES",0.9*$C12*VLOOKUP(D12,TProduct[],5,FALSE),$C12*VLOOKUP(D12,TProduct[],5,FALSE)))</f>
        <v>35</v>
      </c>
      <c r="H12" s="3">
        <f>IFERROR($C12 * VLOOKUP(D12, TProduct[], 6, FALSE), 0)</f>
        <v>15</v>
      </c>
      <c r="I12" s="3">
        <f>TTransaction[[#This Row],[Total]]-TTransaction[[#This Row],[Total_Cost ]]</f>
        <v>20</v>
      </c>
      <c r="K12" t="s">
        <v>206</v>
      </c>
    </row>
    <row r="13" spans="1:15" x14ac:dyDescent="0.3">
      <c r="A13" t="s">
        <v>207</v>
      </c>
      <c r="B13" s="4">
        <v>45294</v>
      </c>
      <c r="C13">
        <v>1</v>
      </c>
      <c r="D13" t="s">
        <v>148</v>
      </c>
      <c r="E13" t="s">
        <v>9</v>
      </c>
      <c r="F13" t="s">
        <v>90</v>
      </c>
      <c r="G13" s="3">
        <f>IF($D13="P0001",VLOOKUP($D13,TProduct[],5,FALSE),IF(VLOOKUP($E13,TCustomer[],4,FALSE)="YES",0.9*$C13*VLOOKUP(D13,TProduct[],5,FALSE),$C13*VLOOKUP(D13,TProduct[],5,FALSE)))</f>
        <v>60</v>
      </c>
      <c r="H13" s="3">
        <f>IFERROR($C13 * VLOOKUP(D13, TProduct[], 6, FALSE), 0)</f>
        <v>15</v>
      </c>
      <c r="I13" s="3">
        <f>TTransaction[[#This Row],[Total]]-TTransaction[[#This Row],[Total_Cost ]]</f>
        <v>45</v>
      </c>
    </row>
    <row r="14" spans="1:15" x14ac:dyDescent="0.3">
      <c r="A14" t="s">
        <v>217</v>
      </c>
      <c r="B14" s="4">
        <v>45295</v>
      </c>
      <c r="C14">
        <v>1</v>
      </c>
      <c r="D14" t="s">
        <v>156</v>
      </c>
      <c r="E14" t="s">
        <v>8</v>
      </c>
      <c r="F14" t="s">
        <v>110</v>
      </c>
      <c r="G14" s="3">
        <f>IF($D14="P0001",VLOOKUP($D14,TProduct[],5,FALSE),IF(VLOOKUP($E14,TCustomer[],4,FALSE)="YES",0.9*$C14*VLOOKUP(D14,TProduct[],5,FALSE),$C14*VLOOKUP(D14,TProduct[],5,FALSE)))</f>
        <v>4.5</v>
      </c>
      <c r="H14" s="3">
        <f>IFERROR($C14 * VLOOKUP(D14, TProduct[], 6, FALSE), 0)</f>
        <v>1</v>
      </c>
      <c r="I14" s="8">
        <f>TTransaction[[#This Row],[Total]]-TTransaction[[#This Row],[Total_Cost ]]</f>
        <v>3.5</v>
      </c>
      <c r="O14" s="9"/>
    </row>
    <row r="15" spans="1:15" x14ac:dyDescent="0.3">
      <c r="A15" t="s">
        <v>218</v>
      </c>
      <c r="B15" s="4">
        <v>45295</v>
      </c>
      <c r="C15">
        <v>1</v>
      </c>
      <c r="D15" t="s">
        <v>156</v>
      </c>
      <c r="E15" t="s">
        <v>9</v>
      </c>
      <c r="F15" t="s">
        <v>110</v>
      </c>
      <c r="G15" s="3">
        <f>IF($D15="P0001",VLOOKUP($D15,TProduct[],5,FALSE),IF(VLOOKUP($E15,TCustomer[],4,FALSE)="YES",0.9*$C15*VLOOKUP(D15,TProduct[],5,FALSE),$C15*VLOOKUP(D15,TProduct[],5,FALSE)))</f>
        <v>5</v>
      </c>
      <c r="H15" s="3">
        <f>IFERROR($C15 * VLOOKUP(D15, TProduct[], 6, FALSE), 0)</f>
        <v>1</v>
      </c>
      <c r="I15" s="8">
        <f>TTransaction[[#This Row],[Total]]-TTransaction[[#This Row],[Total_Cost ]]</f>
        <v>4</v>
      </c>
    </row>
    <row r="16" spans="1:15" x14ac:dyDescent="0.3">
      <c r="A16" t="s">
        <v>219</v>
      </c>
      <c r="B16" s="4">
        <v>45295</v>
      </c>
      <c r="C16">
        <v>1</v>
      </c>
      <c r="D16" t="s">
        <v>156</v>
      </c>
      <c r="E16" t="s">
        <v>10</v>
      </c>
      <c r="F16" t="s">
        <v>110</v>
      </c>
      <c r="G16" s="3">
        <f>IF($D16="P0001",VLOOKUP($D16,TProduct[],5,FALSE),IF(VLOOKUP($E16,TCustomer[],4,FALSE)="YES",0.9*$C16*VLOOKUP(D16,TProduct[],5,FALSE),$C16*VLOOKUP(D16,TProduct[],5,FALSE)))</f>
        <v>4.5</v>
      </c>
      <c r="H16" s="3">
        <f>IFERROR($C16 * VLOOKUP(D16, TProduct[], 6, FALSE), 0)</f>
        <v>1</v>
      </c>
      <c r="I16" s="8">
        <f>TTransaction[[#This Row],[Total]]-TTransaction[[#This Row],[Total_Cost ]]</f>
        <v>3.5</v>
      </c>
    </row>
    <row r="17" spans="1:9" x14ac:dyDescent="0.3">
      <c r="A17" t="s">
        <v>220</v>
      </c>
      <c r="B17" s="4">
        <v>45295</v>
      </c>
      <c r="C17">
        <v>1</v>
      </c>
      <c r="D17" t="s">
        <v>156</v>
      </c>
      <c r="E17" t="s">
        <v>12</v>
      </c>
      <c r="F17" t="s">
        <v>110</v>
      </c>
      <c r="G17" s="3">
        <f>IF($D17="P0001",VLOOKUP($D17,TProduct[],5,FALSE),IF(VLOOKUP($E17,TCustomer[],4,FALSE)="YES",0.9*$C17*VLOOKUP(D17,TProduct[],5,FALSE),$C17*VLOOKUP(D17,TProduct[],5,FALSE)))</f>
        <v>5</v>
      </c>
      <c r="H17" s="3">
        <f>IFERROR($C17 * VLOOKUP(D17, TProduct[], 6, FALSE), 0)</f>
        <v>1</v>
      </c>
      <c r="I17" s="8">
        <f>TTransaction[[#This Row],[Total]]-TTransaction[[#This Row],[Total_Cost ]]</f>
        <v>4</v>
      </c>
    </row>
    <row r="18" spans="1:9" x14ac:dyDescent="0.3">
      <c r="A18" t="s">
        <v>221</v>
      </c>
      <c r="B18" s="4">
        <v>45295</v>
      </c>
      <c r="C18">
        <v>1</v>
      </c>
      <c r="D18" t="s">
        <v>156</v>
      </c>
      <c r="E18" t="s">
        <v>16</v>
      </c>
      <c r="F18" t="s">
        <v>110</v>
      </c>
      <c r="G18" s="3">
        <f>IF($D18="P0001",VLOOKUP($D18,TProduct[],5,FALSE),IF(VLOOKUP($E18,TCustomer[],4,FALSE)="YES",0.9*$C18*VLOOKUP(D18,TProduct[],5,FALSE),$C18*VLOOKUP(D18,TProduct[],5,FALSE)))</f>
        <v>4.5</v>
      </c>
      <c r="H18" s="3">
        <f>IFERROR($C18 * VLOOKUP(D18, TProduct[], 6, FALSE), 0)</f>
        <v>1</v>
      </c>
      <c r="I18" s="8">
        <f>TTransaction[[#This Row],[Total]]-TTransaction[[#This Row],[Total_Cost ]]</f>
        <v>3.5</v>
      </c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2066076-F26C-4718-B414-0DFBD0247266}">
          <x14:formula1>
            <xm:f>CUSTOMER!$A$2:$A111</xm:f>
          </x14:formula1>
          <xm:sqref>E19:E1048576</xm:sqref>
        </x14:dataValidation>
        <x14:dataValidation type="list" allowBlank="1" showInputMessage="1" showErrorMessage="1" xr:uid="{0DBE0662-3B35-4A9E-90C8-4DE38186CC1C}">
          <x14:formula1>
            <xm:f>PRODUCT!$A$2:$A111</xm:f>
          </x14:formula1>
          <xm:sqref>D19:D1048576</xm:sqref>
        </x14:dataValidation>
        <x14:dataValidation type="list" allowBlank="1" showInputMessage="1" showErrorMessage="1" xr:uid="{5833AAF8-FD50-4395-8B4E-9C89DCD2A245}">
          <x14:formula1>
            <xm:f>EMPLOYEE!$A$2:$A111</xm:f>
          </x14:formula1>
          <xm:sqref>F19:F1048576</xm:sqref>
        </x14:dataValidation>
        <x14:dataValidation type="list" allowBlank="1" showInputMessage="1" showErrorMessage="1" xr:uid="{176E39DA-517B-499F-ADE6-B6BD642ED073}">
          <x14:formula1>
            <xm:f>CUSTOMER!$A$2:$A100</xm:f>
          </x14:formula1>
          <xm:sqref>E2</xm:sqref>
        </x14:dataValidation>
        <x14:dataValidation type="list" allowBlank="1" showInputMessage="1" showErrorMessage="1" xr:uid="{7363361C-3A85-4F16-B00A-A3A456595750}">
          <x14:formula1>
            <xm:f>CUSTOMER!$A$2:$A102</xm:f>
          </x14:formula1>
          <xm:sqref>E3:E18</xm:sqref>
        </x14:dataValidation>
        <x14:dataValidation type="list" allowBlank="1" showInputMessage="1" showErrorMessage="1" xr:uid="{7F608158-5B79-4A1E-9E25-DCDA8B333E77}">
          <x14:formula1>
            <xm:f>PRODUCT!$A$2:$A100</xm:f>
          </x14:formula1>
          <xm:sqref>D2</xm:sqref>
        </x14:dataValidation>
        <x14:dataValidation type="list" allowBlank="1" showInputMessage="1" showErrorMessage="1" xr:uid="{8230A1C6-8615-4522-84DC-92CEEBB88CE0}">
          <x14:formula1>
            <xm:f>PRODUCT!$A$2:$A102</xm:f>
          </x14:formula1>
          <xm:sqref>D3:D18</xm:sqref>
        </x14:dataValidation>
        <x14:dataValidation type="list" allowBlank="1" showInputMessage="1" showErrorMessage="1" xr:uid="{28879344-15C1-48A9-B8FE-5E1E593CF2D9}">
          <x14:formula1>
            <xm:f>EMPLOYEE!$A$2:$A100</xm:f>
          </x14:formula1>
          <xm:sqref>F2</xm:sqref>
        </x14:dataValidation>
        <x14:dataValidation type="list" allowBlank="1" showInputMessage="1" showErrorMessage="1" xr:uid="{4E3C2F3E-AF0F-40A2-BDF2-27123C49DE16}">
          <x14:formula1>
            <xm:f>EMPLOYEE!$A$2:$A102</xm:f>
          </x14:formula1>
          <xm:sqref>F3:F18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705-6A47-46BA-9F97-8026D66F28AC}">
  <dimension ref="A1:F20"/>
  <sheetViews>
    <sheetView zoomScale="130" zoomScaleNormal="130" workbookViewId="0">
      <selection activeCell="B11" sqref="B11"/>
    </sheetView>
  </sheetViews>
  <sheetFormatPr defaultRowHeight="14.4" x14ac:dyDescent="0.3"/>
  <cols>
    <col min="1" max="1" width="16.5546875" customWidth="1"/>
    <col min="2" max="2" width="14.88671875" customWidth="1"/>
    <col min="3" max="3" width="21.109375" customWidth="1"/>
    <col min="4" max="4" width="50.88671875" customWidth="1"/>
    <col min="5" max="5" width="13.5546875" style="3" customWidth="1"/>
    <col min="6" max="6" width="8.88671875" style="3"/>
    <col min="7" max="7" width="11.77734375" customWidth="1"/>
  </cols>
  <sheetData>
    <row r="1" spans="1:6" x14ac:dyDescent="0.3">
      <c r="A1" t="s">
        <v>48</v>
      </c>
      <c r="B1" t="s">
        <v>57</v>
      </c>
      <c r="C1" t="s">
        <v>139</v>
      </c>
      <c r="D1" t="s">
        <v>54</v>
      </c>
      <c r="E1" t="s">
        <v>55</v>
      </c>
      <c r="F1" t="s">
        <v>56</v>
      </c>
    </row>
    <row r="2" spans="1:6" x14ac:dyDescent="0.3">
      <c r="A2" t="s">
        <v>69</v>
      </c>
      <c r="B2" t="s">
        <v>61</v>
      </c>
      <c r="C2" t="s">
        <v>5</v>
      </c>
      <c r="D2" t="s">
        <v>70</v>
      </c>
      <c r="E2" s="3">
        <v>20</v>
      </c>
      <c r="F2" s="3">
        <v>0</v>
      </c>
    </row>
    <row r="3" spans="1:6" x14ac:dyDescent="0.3">
      <c r="A3" t="s">
        <v>138</v>
      </c>
      <c r="B3" t="s">
        <v>66</v>
      </c>
      <c r="C3" t="s">
        <v>140</v>
      </c>
      <c r="D3" t="s">
        <v>184</v>
      </c>
      <c r="E3" s="3">
        <v>35</v>
      </c>
      <c r="F3" s="3">
        <v>10</v>
      </c>
    </row>
    <row r="4" spans="1:6" x14ac:dyDescent="0.3">
      <c r="A4" t="s">
        <v>142</v>
      </c>
      <c r="B4" t="s">
        <v>66</v>
      </c>
      <c r="C4" t="s">
        <v>141</v>
      </c>
      <c r="D4" t="s">
        <v>183</v>
      </c>
      <c r="E4" s="3">
        <v>35</v>
      </c>
      <c r="F4" s="3">
        <v>10</v>
      </c>
    </row>
    <row r="5" spans="1:6" x14ac:dyDescent="0.3">
      <c r="A5" t="s">
        <v>143</v>
      </c>
      <c r="B5" t="s">
        <v>66</v>
      </c>
      <c r="C5" t="s">
        <v>161</v>
      </c>
      <c r="D5" t="s">
        <v>182</v>
      </c>
      <c r="E5" s="3">
        <v>35</v>
      </c>
      <c r="F5" s="3">
        <v>10</v>
      </c>
    </row>
    <row r="6" spans="1:6" x14ac:dyDescent="0.3">
      <c r="A6" t="s">
        <v>144</v>
      </c>
      <c r="B6" t="s">
        <v>120</v>
      </c>
      <c r="C6" t="s">
        <v>162</v>
      </c>
      <c r="D6" t="s">
        <v>177</v>
      </c>
      <c r="E6" s="3">
        <v>15</v>
      </c>
      <c r="F6" s="3">
        <v>5</v>
      </c>
    </row>
    <row r="7" spans="1:6" x14ac:dyDescent="0.3">
      <c r="A7" t="s">
        <v>145</v>
      </c>
      <c r="B7" t="s">
        <v>120</v>
      </c>
      <c r="C7" t="s">
        <v>163</v>
      </c>
      <c r="D7" t="s">
        <v>178</v>
      </c>
      <c r="E7" s="3">
        <v>30</v>
      </c>
      <c r="F7" s="3">
        <v>10</v>
      </c>
    </row>
    <row r="8" spans="1:6" x14ac:dyDescent="0.3">
      <c r="A8" t="s">
        <v>146</v>
      </c>
      <c r="B8" t="s">
        <v>120</v>
      </c>
      <c r="C8" t="s">
        <v>164</v>
      </c>
      <c r="D8" t="s">
        <v>179</v>
      </c>
      <c r="E8" s="3">
        <v>45</v>
      </c>
      <c r="F8" s="3">
        <v>12</v>
      </c>
    </row>
    <row r="9" spans="1:6" x14ac:dyDescent="0.3">
      <c r="A9" t="s">
        <v>147</v>
      </c>
      <c r="B9" t="s">
        <v>120</v>
      </c>
      <c r="C9" t="s">
        <v>165</v>
      </c>
      <c r="D9" t="s">
        <v>180</v>
      </c>
      <c r="E9" s="3">
        <v>50</v>
      </c>
      <c r="F9" s="3">
        <v>15</v>
      </c>
    </row>
    <row r="10" spans="1:6" x14ac:dyDescent="0.3">
      <c r="A10" t="s">
        <v>148</v>
      </c>
      <c r="B10" t="s">
        <v>120</v>
      </c>
      <c r="C10" t="s">
        <v>166</v>
      </c>
      <c r="D10" t="s">
        <v>181</v>
      </c>
      <c r="E10" s="3">
        <v>60</v>
      </c>
      <c r="F10" s="3">
        <v>15</v>
      </c>
    </row>
    <row r="11" spans="1:6" x14ac:dyDescent="0.3">
      <c r="A11" t="s">
        <v>149</v>
      </c>
      <c r="B11" t="s">
        <v>126</v>
      </c>
      <c r="C11" t="s">
        <v>167</v>
      </c>
      <c r="D11" t="s">
        <v>168</v>
      </c>
      <c r="E11" s="3">
        <v>22</v>
      </c>
      <c r="F11" s="3">
        <v>5</v>
      </c>
    </row>
    <row r="12" spans="1:6" x14ac:dyDescent="0.3">
      <c r="A12" t="s">
        <v>150</v>
      </c>
      <c r="B12" t="s">
        <v>126</v>
      </c>
      <c r="C12" t="s">
        <v>169</v>
      </c>
      <c r="D12" t="s">
        <v>170</v>
      </c>
      <c r="E12" s="3">
        <v>32</v>
      </c>
      <c r="F12" s="3">
        <v>7</v>
      </c>
    </row>
    <row r="13" spans="1:6" x14ac:dyDescent="0.3">
      <c r="A13" t="s">
        <v>151</v>
      </c>
      <c r="B13" t="s">
        <v>126</v>
      </c>
      <c r="C13" t="s">
        <v>171</v>
      </c>
      <c r="D13" t="s">
        <v>172</v>
      </c>
      <c r="E13" s="3">
        <v>17</v>
      </c>
      <c r="F13" s="3">
        <v>12</v>
      </c>
    </row>
    <row r="14" spans="1:6" x14ac:dyDescent="0.3">
      <c r="A14" t="s">
        <v>152</v>
      </c>
      <c r="B14" t="s">
        <v>126</v>
      </c>
      <c r="C14" t="s">
        <v>173</v>
      </c>
      <c r="D14" t="s">
        <v>174</v>
      </c>
      <c r="E14" s="3">
        <v>19</v>
      </c>
      <c r="F14" s="3">
        <v>11</v>
      </c>
    </row>
    <row r="15" spans="1:6" x14ac:dyDescent="0.3">
      <c r="A15" t="s">
        <v>153</v>
      </c>
      <c r="B15" t="s">
        <v>126</v>
      </c>
      <c r="C15" t="s">
        <v>175</v>
      </c>
      <c r="D15" t="s">
        <v>176</v>
      </c>
      <c r="E15" s="3">
        <v>35</v>
      </c>
      <c r="F15" s="3">
        <v>15</v>
      </c>
    </row>
    <row r="16" spans="1:6" x14ac:dyDescent="0.3">
      <c r="A16" t="s">
        <v>154</v>
      </c>
      <c r="B16" t="s">
        <v>126</v>
      </c>
      <c r="C16" t="s">
        <v>185</v>
      </c>
      <c r="D16" t="s">
        <v>187</v>
      </c>
      <c r="E16" s="3">
        <v>10</v>
      </c>
      <c r="F16" s="3">
        <v>6</v>
      </c>
    </row>
    <row r="17" spans="1:6" x14ac:dyDescent="0.3">
      <c r="A17" t="s">
        <v>155</v>
      </c>
      <c r="B17" t="s">
        <v>126</v>
      </c>
      <c r="C17" t="s">
        <v>186</v>
      </c>
      <c r="D17" t="s">
        <v>188</v>
      </c>
      <c r="E17" s="3">
        <v>15</v>
      </c>
      <c r="F17" s="3">
        <v>7</v>
      </c>
    </row>
    <row r="18" spans="1:6" x14ac:dyDescent="0.3">
      <c r="A18" t="s">
        <v>156</v>
      </c>
      <c r="B18" t="s">
        <v>126</v>
      </c>
      <c r="C18" t="s">
        <v>189</v>
      </c>
      <c r="D18" t="s">
        <v>190</v>
      </c>
      <c r="E18" s="3">
        <v>5</v>
      </c>
      <c r="F18" s="3">
        <v>1</v>
      </c>
    </row>
    <row r="19" spans="1:6" x14ac:dyDescent="0.3">
      <c r="A19" t="s">
        <v>157</v>
      </c>
      <c r="B19" t="s">
        <v>126</v>
      </c>
      <c r="C19" t="s">
        <v>191</v>
      </c>
      <c r="D19" t="s">
        <v>192</v>
      </c>
      <c r="E19" s="3">
        <v>25</v>
      </c>
      <c r="F19" s="3">
        <v>15</v>
      </c>
    </row>
    <row r="20" spans="1:6" x14ac:dyDescent="0.3">
      <c r="A20" t="s">
        <v>158</v>
      </c>
      <c r="B20" t="s">
        <v>126</v>
      </c>
      <c r="C20" t="s">
        <v>193</v>
      </c>
      <c r="D20" t="s">
        <v>194</v>
      </c>
      <c r="E20" s="3">
        <v>30</v>
      </c>
      <c r="F20" s="3">
        <v>15</v>
      </c>
    </row>
  </sheetData>
  <phoneticPr fontId="3" type="noConversion"/>
  <dataValidations count="1">
    <dataValidation type="list" allowBlank="1" showInputMessage="1" showErrorMessage="1" sqref="J3:J21" xr:uid="{79547538-2D89-4CE8-971A-C3F7159540CE}">
      <formula1>"Sname"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D46ECE-91DB-4AC1-87A3-4E0644BA13DA}">
          <x14:formula1>
            <xm:f>SUPPLIER!$A$2:$A$100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A0592-4AAC-4FB3-8A81-8C117AE1FD86}">
  <dimension ref="A1:F7"/>
  <sheetViews>
    <sheetView zoomScale="160" zoomScaleNormal="160" workbookViewId="0">
      <selection activeCell="D8" sqref="D8"/>
    </sheetView>
  </sheetViews>
  <sheetFormatPr defaultRowHeight="14.4" x14ac:dyDescent="0.3"/>
  <cols>
    <col min="1" max="1" width="17.5546875" customWidth="1"/>
    <col min="2" max="2" width="20.88671875" customWidth="1"/>
    <col min="3" max="3" width="13.5546875" customWidth="1"/>
    <col min="4" max="4" width="17.88671875" customWidth="1"/>
    <col min="5" max="5" width="16.44140625" style="2" customWidth="1"/>
    <col min="6" max="6" width="29" customWidth="1"/>
  </cols>
  <sheetData>
    <row r="1" spans="1:6" x14ac:dyDescent="0.3">
      <c r="A1" t="s">
        <v>57</v>
      </c>
      <c r="B1" t="s">
        <v>137</v>
      </c>
      <c r="C1" t="s">
        <v>58</v>
      </c>
      <c r="D1" t="s">
        <v>59</v>
      </c>
      <c r="E1" t="s">
        <v>60</v>
      </c>
      <c r="F1" t="s">
        <v>1</v>
      </c>
    </row>
    <row r="2" spans="1:6" x14ac:dyDescent="0.3">
      <c r="A2" t="s">
        <v>61</v>
      </c>
      <c r="B2" t="s">
        <v>62</v>
      </c>
      <c r="C2" t="s">
        <v>63</v>
      </c>
      <c r="D2" t="s">
        <v>64</v>
      </c>
      <c r="E2" s="2" t="s">
        <v>65</v>
      </c>
      <c r="F2" t="s">
        <v>118</v>
      </c>
    </row>
    <row r="3" spans="1:6" x14ac:dyDescent="0.3">
      <c r="A3" t="s">
        <v>66</v>
      </c>
      <c r="B3" t="s">
        <v>114</v>
      </c>
      <c r="C3" t="s">
        <v>115</v>
      </c>
      <c r="D3" t="s">
        <v>116</v>
      </c>
      <c r="E3" s="2" t="s">
        <v>117</v>
      </c>
      <c r="F3" t="s">
        <v>119</v>
      </c>
    </row>
    <row r="4" spans="1:6" x14ac:dyDescent="0.3">
      <c r="A4" t="s">
        <v>120</v>
      </c>
      <c r="B4" t="s">
        <v>121</v>
      </c>
      <c r="C4" t="s">
        <v>122</v>
      </c>
      <c r="D4" t="s">
        <v>123</v>
      </c>
      <c r="E4" s="2" t="s">
        <v>124</v>
      </c>
      <c r="F4" t="s">
        <v>125</v>
      </c>
    </row>
    <row r="5" spans="1:6" x14ac:dyDescent="0.3">
      <c r="A5" t="s">
        <v>126</v>
      </c>
      <c r="B5" t="s">
        <v>127</v>
      </c>
      <c r="C5" t="s">
        <v>128</v>
      </c>
      <c r="D5" t="s">
        <v>129</v>
      </c>
      <c r="E5" s="2" t="s">
        <v>130</v>
      </c>
      <c r="F5" t="s">
        <v>131</v>
      </c>
    </row>
    <row r="6" spans="1:6" x14ac:dyDescent="0.3">
      <c r="A6" t="s">
        <v>159</v>
      </c>
      <c r="B6" t="s">
        <v>132</v>
      </c>
      <c r="C6" t="s">
        <v>133</v>
      </c>
      <c r="D6" t="s">
        <v>134</v>
      </c>
      <c r="E6" s="2" t="s">
        <v>135</v>
      </c>
      <c r="F6" t="s">
        <v>136</v>
      </c>
    </row>
    <row r="7" spans="1:6" x14ac:dyDescent="0.3">
      <c r="A7" t="s">
        <v>160</v>
      </c>
      <c r="B7" t="s">
        <v>208</v>
      </c>
      <c r="C7" t="s">
        <v>209</v>
      </c>
      <c r="D7" t="s">
        <v>210</v>
      </c>
      <c r="E7" s="2" t="s">
        <v>211</v>
      </c>
      <c r="F7" t="s">
        <v>212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 C o l u m n s \ S u p p l i e r I D < / K e y > < / D i a g r a m O b j e c t K e y > < D i a g r a m O b j e c t K e y > < K e y > C o l u m n s \ P r o d u c t   N a m e < / K e y > < / D i a g r a m O b j e c t K e y > < D i a g r a m O b j e c t K e y > < K e y > C o l u m n s \ D e s c r i p t i o n < / K e y > < / D i a g r a m O b j e c t K e y > < D i a g r a m O b j e c t K e y > < K e y > C o l u m n s \ P r i c e < / K e y > < / D i a g r a m O b j e c t K e y > < D i a g r a m O b j e c t K e y > < K e y > C o l u m n s \ C o s t 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 T o t a l < / K e y > < / D i a g r a m O b j e c t K e y > < D i a g r a m O b j e c t K e y > < K e y > M e a s u r e s \ C o u n t   o f   T o t a l \ T a g I n f o \ F o r m u l a < / K e y > < / D i a g r a m O b j e c t K e y > < D i a g r a m O b j e c t K e y > < K e y > M e a s u r e s \ C o u n t   o f   T o t a l \ T a g I n f o \ V a l u e < / K e y > < / D i a g r a m O b j e c t K e y > < D i a g r a m O b j e c t K e y > < K e y > M e a s u r e s \ S U M _ T C o s t < / K e y > < / D i a g r a m O b j e c t K e y > < D i a g r a m O b j e c t K e y > < K e y > M e a s u r e s \ S U M _ T C o s t \ T a g I n f o \ F o r m u l a < / K e y > < / D i a g r a m O b j e c t K e y > < D i a g r a m O b j e c t K e y > < K e y > M e a s u r e s \ S U M _ T C o s t \ T a g I n f o \ V a l u e < / K e y > < / D i a g r a m O b j e c t K e y > < D i a g r a m O b j e c t K e y > < K e y > M e a s u r e s \ S U M _ Q u a n t i t y < / K e y > < / D i a g r a m O b j e c t K e y > < D i a g r a m O b j e c t K e y > < K e y > M e a s u r e s \ S U M _ Q u a n t i t y \ T a g I n f o \ F o r m u l a < / K e y > < / D i a g r a m O b j e c t K e y > < D i a g r a m O b j e c t K e y > < K e y > M e a s u r e s \ S U M _ Q u a n t i t y \ T a g I n f o \ V a l u e < / K e y > < / D i a g r a m O b j e c t K e y > < D i a g r a m O b j e c t K e y > < K e y > M e a s u r e s \ S U M _ T r a n s a c t i o n T o t a l < / K e y > < / D i a g r a m O b j e c t K e y > < D i a g r a m O b j e c t K e y > < K e y > M e a s u r e s \ S U M _ T r a n s a c t i o n T o t a l \ T a g I n f o \ F o r m u l a < / K e y > < / D i a g r a m O b j e c t K e y > < D i a g r a m O b j e c t K e y > < K e y > M e a s u r e s \ S U M _ T r a n s a c t i o n T o t a l \ T a g I n f o \ V a l u e < / K e y > < / D i a g r a m O b j e c t K e y > < D i a g r a m O b j e c t K e y > < K e y > C o l u m n s \ T r a n s a c t i o n I D < / K e y > < / D i a g r a m O b j e c t K e y > < D i a g r a m O b j e c t K e y > < K e y > C o l u m n s \ D a t e < / K e y > < / D i a g r a m O b j e c t K e y > < D i a g r a m O b j e c t K e y > < K e y > C o l u m n s \ Q t y 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 C o l u m n s \ E m p l o y e e I D < / K e y > < / D i a g r a m O b j e c t K e y > < D i a g r a m O b j e c t K e y > < K e y > C o l u m n s \ T o t a l < / K e y > < / D i a g r a m O b j e c t K e y > < D i a g r a m O b j e c t K e y > < K e y > C o l u m n s \ T o t a l _ C o s t < / K e y > < / D i a g r a m O b j e c t K e y > < D i a g r a m O b j e c t K e y > < K e y > C o l u m n s \ P r o f i t < / K e y > < / D i a g r a m O b j e c t K e y > < D i a g r a m O b j e c t K e y > < K e y > M e a s u r e s \ S U M _ P r o f i t < / K e y > < / D i a g r a m O b j e c t K e y > < D i a g r a m O b j e c t K e y > < K e y > M e a s u r e s \ S U M _ P r o f i t \ T a g I n f o \ F o r m u l a < / K e y > < / D i a g r a m O b j e c t K e y > < D i a g r a m O b j e c t K e y > < K e y > M e a s u r e s \ S U M _ P r o f i t \ T a g I n f o \ V a l u e < / K e y > < / D i a g r a m O b j e c t K e y > < D i a g r a m O b j e c t K e y > < K e y > L i n k s \ & l t ; C o l u m n s \ C o u n t   o f   T o t a l & g t ; - & l t ; M e a s u r e s \ T o t a l & g t ; < / K e y > < / D i a g r a m O b j e c t K e y > < D i a g r a m O b j e c t K e y > < K e y > L i n k s \ & l t ; C o l u m n s \ C o u n t   o f   T o t a l & g t ; - & l t ; M e a s u r e s \ T o t a l & g t ; \ C O L U M N < / K e y > < / D i a g r a m O b j e c t K e y > < D i a g r a m O b j e c t K e y > < K e y > L i n k s \ & l t ; C o l u m n s \ C o u n t 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 T o t a l 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 M e a s u r e s \ S U M _ T C o s t 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 M e a s u r e s \ S U M _ T C o s t \ T a g I n f o \ F o r m u l a 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 M e a s u r e s \ S U M _ T r a n s a c t i o n T o t a l 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 M e a s u r e s \ S U M _ T r a n s a c t i o n T o t a l \ T a g I n f o \ F o r m u l a 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 M e a s u r e s \ S U M _ T r a n s a c t i o n T o t a l \ T a g I n f o \ V a l u e 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 M e a s u r e s \ S U M _ P r o f i t 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 M e a s u r e s \ S U M _ P r o f i t \ T a g I n f o \ F o r m u l a 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 M e a s u r e s \ S U M _ P r o f i t \ T a g I n f o \ V a l u e 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6 4 7 2 c 7 3 - 1 c 7 f - 4 9 b e - a 5 4 8 - 2 2 8 1 d 9 b 2 2 b d 2 " > < C u s t o m C o n t e n t > < ! [ C D A T A [ < ? x m l   v e r s i o n = " 1 . 0 "   e n c o d i n g = " u t f - 1 6 " ? > < S e t t i n g s > < C a l c u l a t e d F i e l d s > < i t e m > < M e a s u r e N a m e > S U M _ T C o s t < / M e a s u r e N a m e > < D i s p l a y N a m e > S U M _ T C o s t < / D i s p l a y N a m e > < V i s i b l e > F a l s e < / V i s i b l e > < / i t e m > < i t e m > < M e a s u r e N a m e > S U M _ Q u a n t i t y < / M e a s u r e N a m e > < D i s p l a y N a m e > S U M _ Q u a n t i t y < / D i s p l a y N a m e > < V i s i b l e > F a l s e < / V i s i b l e > < / i t e m > < i t e m > < M e a s u r e N a m e > S U M _ T r a n s a c t i o n T o t a l < / M e a s u r e N a m e > < D i s p l a y N a m e > S U M _ T r a n s a c t i o n T o t a l < / D i s p l a y N a m e > < V i s i b l e > F a l s e < / V i s i b l e > < / i t e m > < i t e m > < M e a s u r e N a m e > S U M _ P r o f i t < / M e a s u r e N a m e > < D i s p l a y N a m e > S U M _ P r o f i t 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T r a n s a c t i o n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T r a n s a c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 1 5 1 < / i n t > < / v a l u e > < / i t e m > < i t e m > < k e y > < s t r i n g > D a t e < / s t r i n g > < / k e y > < v a l u e > < i n t > 7 9 < / i n t > < / v a l u e > < / i t e m > < i t e m > < k e y > < s t r i n g > Q t y < / s t r i n g > < / k e y > < v a l u e > < i n t > 7 1 < / i n t > < / v a l u e > < / i t e m > < i t e m > < k e y > < s t r i n g > P r o d u c t I D < / s t r i n g > < / k e y > < v a l u e > < i n t > 1 2 2 < / i n t > < / v a l u e > < / i t e m > < i t e m > < k e y > < s t r i n g > C u s t o m e r I D < / s t r i n g > < / k e y > < v a l u e > < i n t > 1 3 6 < / i n t > < / v a l u e > < / i t e m > < i t e m > < k e y > < s t r i n g > E m p l o y e e I D < / s t r i n g > < / k e y > < v a l u e > < i n t > 1 3 6 < / i n t > < / v a l u e > < / i t e m > < i t e m > < k e y > < s t r i n g > T o t a l < / s t r i n g > < / k e y > < v a l u e > < i n t > 7 9 < / i n t > < / v a l u e > < / i t e m > < i t e m > < k e y > < s t r i n g > T o t a l _ C o s t < / s t r i n g > < / k e y > < v a l u e > < i n t > 1 2 2 < / i n t > < / v a l u e > < / i t e m > < i t e m > < k e y > < s t r i n g > P r o f i t < / s t r i n g > < / k e y > < v a l u e > < i n t > 8 6 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 Q t y 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 C u s t o m e r I D < / s t r i n g > < / k e y > < v a l u e > < i n t > 4 < / i n t > < / v a l u e > < / i t e m > < i t e m > < k e y > < s t r i n g > E m p l o y e e I D < / s t r i n g > < / k e y > < v a l u e > < i n t > 5 < / i n t > < / v a l u e > < / i t e m > < i t e m > < k e y > < s t r i n g > T o t a l < / s t r i n g > < / k e y > < v a l u e > < i n t > 6 < / i n t > < / v a l u e > < / i t e m > < i t e m > < k e y > < s t r i n g > T o t a l _ C o s t < / s t r i n g > < / k e y > < v a l u e > < i n t > 7 < / i n t > < / v a l u e > < / i t e m > < i t e m > < k e y > < s t r i n g > P r o f i t 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7 9 c 1 6 f 2 - d 9 9 4 - 4 f f 3 - 8 d 3 1 - c 9 d 1 a 5 2 1 9 2 7 4 " > < C u s t o m C o n t e n t > < ! [ C D A T A [ < ? x m l   v e r s i o n = " 1 . 0 "   e n c o d i n g = " u t f - 1 6 " ? > < S e t t i n g s > < C a l c u l a t e d F i e l d s > < i t e m > < M e a s u r e N a m e > S U M _ T C o s t < / M e a s u r e N a m e > < D i s p l a y N a m e > S U M _ T C o s t < / D i s p l a y N a m e > < V i s i b l e > F a l s e < / V i s i b l e > < / i t e m > < i t e m > < M e a s u r e N a m e > S U M _ Q u a n t i t y < / M e a s u r e N a m e > < D i s p l a y N a m e > S U M _ Q u a n t i t y < / D i s p l a y N a m e > < V i s i b l e > F a l s e < / V i s i b l e > < / i t e m > < i t e m > < M e a s u r e N a m e > S U M _ T r a n s a c t i o n T o t a l < / M e a s u r e N a m e > < D i s p l a y N a m e > S U M _ T r a n s a c t i o n T o t a l 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T r a n s a c t i o n , T P r o d u c t , T E m p l o y e e , T C u s t o m e r , T S u p p l i e r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0 3 0 e 4 1 8 - c 5 7 9 - 4 4 5 b - b 9 9 6 - 6 a a 2 4 e 6 2 3 3 0 4 " > < C u s t o m C o n t e n t > < ! [ C D A T A [ < ? x m l   v e r s i o n = " 1 . 0 "   e n c o d i n g = " u t f - 1 6 " ? > < S e t t i n g s > < C a l c u l a t e d F i e l d s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i t e m > < M e a s u r e N a m e > M e a s u r e   3 < / M e a s u r e N a m e > < D i s p l a y N a m e > M e a s u r e   3 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 T T r a n s a c t i o n 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T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 1 2 2 < / i n t > < / v a l u e > < / i t e m > < i t e m > < k e y > < s t r i n g > S u p p l i e r I D < / s t r i n g > < / k e y > < v a l u e > < i n t > 1 2 4 < / i n t > < / v a l u e > < / i t e m > < i t e m > < k e y > < s t r i n g > P r o d u c t   N a m e < / s t r i n g > < / k e y > < v a l u e > < i n t > 1 5 3 < / i n t > < / v a l u e > < / i t e m > < i t e m > < k e y > < s t r i n g > D e s c r i p t i o n < / s t r i n g > < / k e y > < v a l u e > < i n t > 1 3 2 < / i n t > < / v a l u e > < / i t e m > < i t e m > < k e y > < s t r i n g > P r i c e < / s t r i n g > < / k e y > < v a l u e > < i n t > 8 1 < / i n t > < / v a l u e > < / i t e m > < i t e m > < k e y > < s t r i n g > C o s t < / s t r i n g > < / k e y > < v a l u e > < i n t > 7 7 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 S u p p l i e r I D 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 P r i c e < / s t r i n g > < / k e y > < v a l u e > < i n t > 4 < / i n t > < / v a l u e > < / i t e m > < i t e m > < k e y > < s t r i n g > C o s t 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 2 0 2 4 - 0 1 - 0 2 T 2 1 : 0 2 : 1 4 . 8 7 8 5 6 2 4 - 0 8 : 0 0 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6EC76AF0-B9E6-4F9D-B440-BBB1FF08B329}">
  <ds:schemaRefs/>
</ds:datastoreItem>
</file>

<file path=customXml/itemProps10.xml><?xml version="1.0" encoding="utf-8"?>
<ds:datastoreItem xmlns:ds="http://schemas.openxmlformats.org/officeDocument/2006/customXml" ds:itemID="{E1104350-C784-4C4B-84A6-8B9B214BA359}">
  <ds:schemaRefs/>
</ds:datastoreItem>
</file>

<file path=customXml/itemProps11.xml><?xml version="1.0" encoding="utf-8"?>
<ds:datastoreItem xmlns:ds="http://schemas.openxmlformats.org/officeDocument/2006/customXml" ds:itemID="{081B920E-1696-40E8-99A2-17F6D129B0BB}">
  <ds:schemaRefs/>
</ds:datastoreItem>
</file>

<file path=customXml/itemProps12.xml><?xml version="1.0" encoding="utf-8"?>
<ds:datastoreItem xmlns:ds="http://schemas.openxmlformats.org/officeDocument/2006/customXml" ds:itemID="{35EAE64C-7F82-44B9-BB7D-A0F5C818B987}">
  <ds:schemaRefs/>
</ds:datastoreItem>
</file>

<file path=customXml/itemProps13.xml><?xml version="1.0" encoding="utf-8"?>
<ds:datastoreItem xmlns:ds="http://schemas.openxmlformats.org/officeDocument/2006/customXml" ds:itemID="{D01F4D6E-4A5D-4104-86BB-19AE48B83261}">
  <ds:schemaRefs/>
</ds:datastoreItem>
</file>

<file path=customXml/itemProps14.xml><?xml version="1.0" encoding="utf-8"?>
<ds:datastoreItem xmlns:ds="http://schemas.openxmlformats.org/officeDocument/2006/customXml" ds:itemID="{884BD0C5-976A-4C80-9CCC-E4E6A958237C}">
  <ds:schemaRefs/>
</ds:datastoreItem>
</file>

<file path=customXml/itemProps15.xml><?xml version="1.0" encoding="utf-8"?>
<ds:datastoreItem xmlns:ds="http://schemas.openxmlformats.org/officeDocument/2006/customXml" ds:itemID="{A59B9DFD-CEA1-4BB3-9541-C6D3855B7B0D}">
  <ds:schemaRefs/>
</ds:datastoreItem>
</file>

<file path=customXml/itemProps16.xml><?xml version="1.0" encoding="utf-8"?>
<ds:datastoreItem xmlns:ds="http://schemas.openxmlformats.org/officeDocument/2006/customXml" ds:itemID="{241C2348-D5E6-42A0-BDB7-C0CB714E2D6E}">
  <ds:schemaRefs/>
</ds:datastoreItem>
</file>

<file path=customXml/itemProps17.xml><?xml version="1.0" encoding="utf-8"?>
<ds:datastoreItem xmlns:ds="http://schemas.openxmlformats.org/officeDocument/2006/customXml" ds:itemID="{F6E3EDD8-E979-4E07-B0A1-05E5ED378259}">
  <ds:schemaRefs/>
</ds:datastoreItem>
</file>

<file path=customXml/itemProps18.xml><?xml version="1.0" encoding="utf-8"?>
<ds:datastoreItem xmlns:ds="http://schemas.openxmlformats.org/officeDocument/2006/customXml" ds:itemID="{A6AB16A1-56D4-4BCF-B740-1358B6CC440F}">
  <ds:schemaRefs/>
</ds:datastoreItem>
</file>

<file path=customXml/itemProps19.xml><?xml version="1.0" encoding="utf-8"?>
<ds:datastoreItem xmlns:ds="http://schemas.openxmlformats.org/officeDocument/2006/customXml" ds:itemID="{08CF7438-B9E5-4966-B3D0-0D39E2B48FB7}">
  <ds:schemaRefs/>
</ds:datastoreItem>
</file>

<file path=customXml/itemProps2.xml><?xml version="1.0" encoding="utf-8"?>
<ds:datastoreItem xmlns:ds="http://schemas.openxmlformats.org/officeDocument/2006/customXml" ds:itemID="{48CB1D3D-F53D-4B35-B66B-049D96BD085F}">
  <ds:schemaRefs/>
</ds:datastoreItem>
</file>

<file path=customXml/itemProps20.xml><?xml version="1.0" encoding="utf-8"?>
<ds:datastoreItem xmlns:ds="http://schemas.openxmlformats.org/officeDocument/2006/customXml" ds:itemID="{8DA860F3-50BF-4C19-9140-93A3D8EF7973}">
  <ds:schemaRefs/>
</ds:datastoreItem>
</file>

<file path=customXml/itemProps3.xml><?xml version="1.0" encoding="utf-8"?>
<ds:datastoreItem xmlns:ds="http://schemas.openxmlformats.org/officeDocument/2006/customXml" ds:itemID="{11775A8A-8FF6-47EF-A290-ADD3B1BC300C}">
  <ds:schemaRefs/>
</ds:datastoreItem>
</file>

<file path=customXml/itemProps4.xml><?xml version="1.0" encoding="utf-8"?>
<ds:datastoreItem xmlns:ds="http://schemas.openxmlformats.org/officeDocument/2006/customXml" ds:itemID="{CD624C42-9C4B-4011-9327-4EC2135BCCBA}">
  <ds:schemaRefs/>
</ds:datastoreItem>
</file>

<file path=customXml/itemProps5.xml><?xml version="1.0" encoding="utf-8"?>
<ds:datastoreItem xmlns:ds="http://schemas.openxmlformats.org/officeDocument/2006/customXml" ds:itemID="{F2588EC8-5F50-45FC-95DB-D0BE2FF78220}">
  <ds:schemaRefs/>
</ds:datastoreItem>
</file>

<file path=customXml/itemProps6.xml><?xml version="1.0" encoding="utf-8"?>
<ds:datastoreItem xmlns:ds="http://schemas.openxmlformats.org/officeDocument/2006/customXml" ds:itemID="{CDDAF5F0-32E4-49A8-BFCC-5AE1FA2ED316}">
  <ds:schemaRefs/>
</ds:datastoreItem>
</file>

<file path=customXml/itemProps7.xml><?xml version="1.0" encoding="utf-8"?>
<ds:datastoreItem xmlns:ds="http://schemas.openxmlformats.org/officeDocument/2006/customXml" ds:itemID="{6A63C1FB-0AB3-46DA-AD2C-E1A73AC454B0}">
  <ds:schemaRefs/>
</ds:datastoreItem>
</file>

<file path=customXml/itemProps8.xml><?xml version="1.0" encoding="utf-8"?>
<ds:datastoreItem xmlns:ds="http://schemas.openxmlformats.org/officeDocument/2006/customXml" ds:itemID="{4B06A85B-C385-47CF-81A1-2F4A5A69A9BC}">
  <ds:schemaRefs/>
</ds:datastoreItem>
</file>

<file path=customXml/itemProps9.xml><?xml version="1.0" encoding="utf-8"?>
<ds:datastoreItem xmlns:ds="http://schemas.openxmlformats.org/officeDocument/2006/customXml" ds:itemID="{016A640F-F82B-4F21-8720-5885BCFD71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CUSTOMER</vt:lpstr>
      <vt:lpstr>EMPLOYEE</vt:lpstr>
      <vt:lpstr>PIVOT_Analysis</vt:lpstr>
      <vt:lpstr>TRANSACTION</vt:lpstr>
      <vt:lpstr>PRODUCT</vt:lpstr>
      <vt:lpstr>SUPPLIER</vt:lpstr>
      <vt:lpstr>Sname</vt:lpstr>
      <vt:lpstr>Supplier_name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</dc:creator>
  <cp:lastModifiedBy>Brian P</cp:lastModifiedBy>
  <dcterms:created xsi:type="dcterms:W3CDTF">2024-01-02T23:48:54Z</dcterms:created>
  <dcterms:modified xsi:type="dcterms:W3CDTF">2024-01-03T05:22:44Z</dcterms:modified>
</cp:coreProperties>
</file>