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-20" yWindow="0" windowWidth="24840" windowHeight="15560" tabRatio="500"/>
  </bookViews>
  <sheets>
    <sheet name="v342" sheetId="3" r:id="rId1"/>
    <sheet name="old (v325-334)" sheetId="2" r:id="rId2"/>
    <sheet name="Old (v320)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3" l="1"/>
  <c r="B48" i="3"/>
  <c r="B39" i="3"/>
  <c r="B29" i="3"/>
  <c r="C29" i="3"/>
  <c r="C28" i="3"/>
  <c r="C38" i="3"/>
  <c r="C39" i="3"/>
  <c r="C48" i="3"/>
  <c r="D34" i="3"/>
  <c r="E34" i="3"/>
  <c r="D38" i="3"/>
  <c r="E38" i="3"/>
  <c r="D22" i="3"/>
  <c r="E22" i="3"/>
  <c r="D24" i="3"/>
  <c r="E24" i="3"/>
  <c r="D25" i="3"/>
  <c r="E25" i="3"/>
  <c r="B28" i="3"/>
  <c r="C34" i="3"/>
  <c r="C47" i="3"/>
  <c r="B47" i="3"/>
  <c r="C43" i="3"/>
  <c r="B43" i="3"/>
  <c r="B38" i="3"/>
  <c r="B34" i="3"/>
  <c r="E26" i="3"/>
  <c r="E28" i="3"/>
  <c r="E30" i="3"/>
  <c r="D26" i="3"/>
  <c r="D28" i="3"/>
  <c r="D30" i="3"/>
  <c r="C26" i="3"/>
  <c r="C30" i="3"/>
  <c r="B26" i="3"/>
  <c r="B30" i="3"/>
  <c r="F26" i="3"/>
  <c r="C24" i="3"/>
  <c r="C25" i="3"/>
  <c r="B24" i="3"/>
  <c r="B25" i="3"/>
  <c r="C22" i="3"/>
  <c r="B22" i="3"/>
  <c r="D28" i="2"/>
  <c r="E28" i="2"/>
  <c r="D29" i="2"/>
  <c r="E29" i="2"/>
  <c r="C29" i="2"/>
  <c r="B29" i="2"/>
  <c r="C45" i="2"/>
  <c r="C41" i="2"/>
  <c r="C22" i="2"/>
  <c r="B22" i="2"/>
  <c r="C26" i="2"/>
  <c r="C28" i="2"/>
  <c r="D26" i="2"/>
  <c r="E26" i="2"/>
  <c r="F26" i="2"/>
  <c r="C24" i="2"/>
  <c r="C25" i="2"/>
  <c r="B45" i="2"/>
  <c r="B37" i="2"/>
  <c r="B26" i="2"/>
  <c r="B28" i="2"/>
  <c r="B41" i="2"/>
  <c r="B33" i="2"/>
  <c r="B24" i="2"/>
  <c r="B25" i="2"/>
  <c r="I7" i="1"/>
  <c r="I5" i="1"/>
</calcChain>
</file>

<file path=xl/comments1.xml><?xml version="1.0" encoding="utf-8"?>
<comments xmlns="http://schemas.openxmlformats.org/spreadsheetml/2006/main">
  <authors>
    <author>Bryan Palmintier</author>
  </authors>
  <commentList>
    <comment ref="A11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Including a small bit extra for the mfResults wrapper structure</t>
        </r>
      </text>
    </comment>
    <comment ref="A33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"Grand Total"</t>
        </r>
      </text>
    </comment>
    <comment ref="A42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"Grand Total"</t>
        </r>
      </text>
    </comment>
  </commentList>
</comments>
</file>

<file path=xl/comments2.xml><?xml version="1.0" encoding="utf-8"?>
<comments xmlns="http://schemas.openxmlformats.org/spreadsheetml/2006/main">
  <authors>
    <author>Bryan Palmintier</author>
  </authors>
  <commentList>
    <comment ref="A11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Including a small bit extra for the mfResults wrapper structure</t>
        </r>
      </text>
    </comment>
    <comment ref="A32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"Grand Total"</t>
        </r>
      </text>
    </comment>
    <comment ref="A40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"Grand Total"</t>
        </r>
      </text>
    </comment>
  </commentList>
</comments>
</file>

<file path=xl/comments3.xml><?xml version="1.0" encoding="utf-8"?>
<comments xmlns="http://schemas.openxmlformats.org/spreadsheetml/2006/main">
  <authors>
    <author>Bryan Palmintier</author>
  </authors>
  <commentList>
    <comment ref="A10" authorId="0">
      <text>
        <r>
          <rPr>
            <b/>
            <sz val="9"/>
            <color indexed="81"/>
            <rFont val="Calibri"/>
            <family val="2"/>
          </rPr>
          <t>Bryan Palmintier:</t>
        </r>
        <r>
          <rPr>
            <sz val="9"/>
            <color indexed="81"/>
            <rFont val="Calibri"/>
            <family val="2"/>
          </rPr>
          <t xml:space="preserve">
Including a small bit extra for the mfResults wrapper structure</t>
        </r>
      </text>
    </comment>
  </commentList>
</comments>
</file>

<file path=xl/sharedStrings.xml><?xml version="1.0" encoding="utf-8"?>
<sst xmlns="http://schemas.openxmlformats.org/spreadsheetml/2006/main" count="108" uniqueCount="43">
  <si>
    <t>Problem Size</t>
  </si>
  <si>
    <t>Pre States</t>
  </si>
  <si>
    <t>Sum pre-by-time</t>
  </si>
  <si>
    <t>Op States</t>
  </si>
  <si>
    <t>Sum Op-by-time</t>
  </si>
  <si>
    <t>Post states</t>
  </si>
  <si>
    <t>sum post-by-time</t>
  </si>
  <si>
    <t>whos size (bytes)</t>
  </si>
  <si>
    <t>Gen Bin (GW)</t>
  </si>
  <si>
    <t>Cluster (Svante, 48GB 12xNahalem node)</t>
  </si>
  <si>
    <t>Out of Memory</t>
  </si>
  <si>
    <t>Ops Pre-solve (sec)</t>
  </si>
  <si>
    <t>Laptop (MacBook, 4GB 2core)</t>
  </si>
  <si>
    <t>DP Solve</t>
  </si>
  <si>
    <t>Total Time</t>
  </si>
  <si>
    <t>Full 8760hr UC operations</t>
  </si>
  <si>
    <t>Total (matlab reported)</t>
  </si>
  <si>
    <t>Run time with Yr as 14wk demand and UC operations</t>
  </si>
  <si>
    <t>init-only ADP</t>
  </si>
  <si>
    <t>Out of Memory merging statelist</t>
  </si>
  <si>
    <t>ADP</t>
  </si>
  <si>
    <t>iterations</t>
  </si>
  <si>
    <t>ADP Multi-Fi</t>
  </si>
  <si>
    <t>hi-fi ops runs</t>
  </si>
  <si>
    <t>Number cores</t>
  </si>
  <si>
    <t>Effective run time (sec)</t>
  </si>
  <si>
    <t>Run time (sec)</t>
  </si>
  <si>
    <t>Run time (hr)</t>
  </si>
  <si>
    <t>Effective run time (hr)</t>
  </si>
  <si>
    <t>DP Solve (sec)</t>
  </si>
  <si>
    <t>Average hi-fi run time (sec)</t>
  </si>
  <si>
    <t>Hi-fi ops run time</t>
  </si>
  <si>
    <t>Post DP-full results</t>
  </si>
  <si>
    <t>Post ADP-full results</t>
  </si>
  <si>
    <t>Post Multi-Fi full results</t>
  </si>
  <si>
    <t>Init only DP</t>
  </si>
  <si>
    <t>Total (hr)</t>
  </si>
  <si>
    <t>time out @150hr</t>
  </si>
  <si>
    <t>&lt; half way</t>
  </si>
  <si>
    <t>Estimated par time (hr)</t>
  </si>
  <si>
    <t>Cluster (Svante, 48GB 8xNahalem node)</t>
  </si>
  <si>
    <t>ITER LIMIT</t>
  </si>
  <si>
    <t>Hi-fi Ops %time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</si>
</sst>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499984740745262"/>
      <name val="Calibri"/>
      <scheme val="minor"/>
    </font>
    <font>
      <sz val="12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2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0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5" fillId="0" borderId="0" xfId="0" applyFont="1"/>
    <xf numFmtId="164" fontId="5" fillId="0" borderId="0" xfId="1" applyNumberFormat="1" applyFont="1"/>
    <xf numFmtId="0" fontId="6" fillId="0" borderId="0" xfId="0" applyFont="1"/>
    <xf numFmtId="164" fontId="6" fillId="0" borderId="0" xfId="1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5" fontId="9" fillId="0" borderId="0" xfId="0" applyNumberFormat="1" applyFont="1"/>
    <xf numFmtId="43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2" fontId="10" fillId="2" borderId="1" xfId="37" applyNumberFormat="1"/>
    <xf numFmtId="1" fontId="10" fillId="2" borderId="1" xfId="37" applyNumberFormat="1"/>
    <xf numFmtId="165" fontId="10" fillId="2" borderId="1" xfId="37" applyNumberFormat="1"/>
    <xf numFmtId="164" fontId="10" fillId="2" borderId="1" xfId="37" applyNumberFormat="1"/>
    <xf numFmtId="0" fontId="10" fillId="2" borderId="1" xfId="37"/>
    <xf numFmtId="166" fontId="0" fillId="0" borderId="0" xfId="36" applyNumberFormat="1" applyFont="1"/>
  </cellXfs>
  <cellStyles count="4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8" builtinId="8" hidden="1"/>
    <cellStyle name="Hyperlink" xfId="40" builtinId="8" hidden="1"/>
    <cellStyle name="Input" xfId="37" builtinId="20"/>
    <cellStyle name="Normal" xfId="0" builtinId="0"/>
    <cellStyle name="Percent" xfId="3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'v342'!$A$4</c:f>
              <c:strCache>
                <c:ptCount val="1"/>
                <c:pt idx="0">
                  <c:v>Pre States</c:v>
                </c:pt>
              </c:strCache>
            </c:strRef>
          </c:tx>
          <c:xVal>
            <c:numRef>
              <c:f>'v342'!$B$3:$F$3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'v342'!$B$4:$F$4</c:f>
              <c:numCache>
                <c:formatCode>_(* #,##0_);_(* \(#,##0\);_(* "-"??_);_(@_)</c:formatCode>
                <c:ptCount val="5"/>
                <c:pt idx="0">
                  <c:v>6245.0</c:v>
                </c:pt>
                <c:pt idx="1">
                  <c:v>34369.0</c:v>
                </c:pt>
                <c:pt idx="2">
                  <c:v>235482.0</c:v>
                </c:pt>
                <c:pt idx="3">
                  <c:v>2.274997E6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'v342'!$A$5</c:f>
              <c:strCache>
                <c:ptCount val="1"/>
                <c:pt idx="0">
                  <c:v>Sum pre-by-time</c:v>
                </c:pt>
              </c:strCache>
            </c:strRef>
          </c:tx>
          <c:xVal>
            <c:numRef>
              <c:f>'v342'!$B$3:$F$3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'v342'!$B$5:$F$5</c:f>
              <c:numCache>
                <c:formatCode>_(* #,##0_);_(* \(#,##0\);_(* "-"??_);_(@_)</c:formatCode>
                <c:ptCount val="5"/>
                <c:pt idx="0">
                  <c:v>6245.0</c:v>
                </c:pt>
                <c:pt idx="1">
                  <c:v>34369.0</c:v>
                </c:pt>
                <c:pt idx="2">
                  <c:v>235482.0</c:v>
                </c:pt>
                <c:pt idx="3">
                  <c:v>2.274997E6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'v342'!$A$6</c:f>
              <c:strCache>
                <c:ptCount val="1"/>
                <c:pt idx="0">
                  <c:v>Op States</c:v>
                </c:pt>
              </c:strCache>
            </c:strRef>
          </c:tx>
          <c:xVal>
            <c:numRef>
              <c:f>'v342'!$B$3:$F$3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'v342'!$B$6:$F$6</c:f>
              <c:numCache>
                <c:formatCode>_(* #,##0_);_(* \(#,##0\);_(* "-"??_);_(@_)</c:formatCode>
                <c:ptCount val="5"/>
                <c:pt idx="0">
                  <c:v>597.0</c:v>
                </c:pt>
                <c:pt idx="1">
                  <c:v>3233.0</c:v>
                </c:pt>
                <c:pt idx="2">
                  <c:v>21740.0</c:v>
                </c:pt>
                <c:pt idx="3">
                  <c:v>208285.0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'v342'!$A$7</c:f>
              <c:strCache>
                <c:ptCount val="1"/>
                <c:pt idx="0">
                  <c:v>Sum Op-by-time</c:v>
                </c:pt>
              </c:strCache>
            </c:strRef>
          </c:tx>
          <c:xVal>
            <c:numRef>
              <c:f>'v342'!$B$3:$F$3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'v342'!$B$7:$F$7</c:f>
              <c:numCache>
                <c:formatCode>_(* #,##0_);_(* \(#,##0\);_(* "-"??_);_(@_)</c:formatCode>
                <c:ptCount val="5"/>
                <c:pt idx="0">
                  <c:v>597.0</c:v>
                </c:pt>
                <c:pt idx="1">
                  <c:v>3233.0</c:v>
                </c:pt>
                <c:pt idx="2">
                  <c:v>21740.0</c:v>
                </c:pt>
                <c:pt idx="3">
                  <c:v>208285.0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'v342'!$A$8</c:f>
              <c:strCache>
                <c:ptCount val="1"/>
                <c:pt idx="0">
                  <c:v>Post states</c:v>
                </c:pt>
              </c:strCache>
            </c:strRef>
          </c:tx>
          <c:xVal>
            <c:numRef>
              <c:f>'v342'!$B$3:$F$3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'v342'!$B$8:$F$8</c:f>
              <c:numCache>
                <c:formatCode>_(* #,##0_);_(* \(#,##0\);_(* "-"??_);_(@_)</c:formatCode>
                <c:ptCount val="5"/>
                <c:pt idx="0">
                  <c:v>6984.0</c:v>
                </c:pt>
                <c:pt idx="1">
                  <c:v>42260.0</c:v>
                </c:pt>
                <c:pt idx="2">
                  <c:v>299835.0</c:v>
                </c:pt>
                <c:pt idx="3">
                  <c:v>2.91404E6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'v342'!$A$9</c:f>
              <c:strCache>
                <c:ptCount val="1"/>
                <c:pt idx="0">
                  <c:v>sum post-by-time</c:v>
                </c:pt>
              </c:strCache>
            </c:strRef>
          </c:tx>
          <c:xVal>
            <c:numRef>
              <c:f>'v342'!$B$3:$F$3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'v342'!$B$9:$F$9</c:f>
              <c:numCache>
                <c:formatCode>_(* #,##0_);_(* \(#,##0\);_(* "-"??_);_(@_)</c:formatCode>
                <c:ptCount val="5"/>
                <c:pt idx="0">
                  <c:v>6984.0</c:v>
                </c:pt>
                <c:pt idx="1">
                  <c:v>42260.0</c:v>
                </c:pt>
                <c:pt idx="2">
                  <c:v>299835.0</c:v>
                </c:pt>
                <c:pt idx="3">
                  <c:v>2.91404E6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15496"/>
        <c:axId val="856218392"/>
      </c:scatterChart>
      <c:scatterChart>
        <c:scatterStyle val="lineMarker"/>
        <c:varyColors val="0"/>
        <c:ser>
          <c:idx val="6"/>
          <c:order val="6"/>
          <c:tx>
            <c:strRef>
              <c:f>'v342'!$A$11</c:f>
              <c:strCache>
                <c:ptCount val="1"/>
                <c:pt idx="0">
                  <c:v>whos size (bytes)</c:v>
                </c:pt>
              </c:strCache>
            </c:strRef>
          </c:tx>
          <c:xVal>
            <c:numRef>
              <c:f>'v342'!$B$3:$F$3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'v325-334'!#REF!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24504"/>
        <c:axId val="856221496"/>
      </c:scatterChart>
      <c:valAx>
        <c:axId val="856215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218392"/>
        <c:crosses val="autoZero"/>
        <c:crossBetween val="midCat"/>
      </c:valAx>
      <c:valAx>
        <c:axId val="856218392"/>
        <c:scaling>
          <c:logBase val="10.0"/>
          <c:orientation val="minMax"/>
          <c:min val="1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56215496"/>
        <c:crosses val="autoZero"/>
        <c:crossBetween val="midCat"/>
      </c:valAx>
      <c:valAx>
        <c:axId val="856221496"/>
        <c:scaling>
          <c:logBase val="10.0"/>
          <c:orientation val="minMax"/>
          <c:min val="1.0E6"/>
        </c:scaling>
        <c:delete val="0"/>
        <c:axPos val="r"/>
        <c:numFmt formatCode="General" sourceLinked="1"/>
        <c:majorTickMark val="out"/>
        <c:minorTickMark val="none"/>
        <c:tickLblPos val="nextTo"/>
        <c:crossAx val="856224504"/>
        <c:crosses val="max"/>
        <c:crossBetween val="midCat"/>
      </c:valAx>
      <c:valAx>
        <c:axId val="856224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6221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(v325-334)'!$A$4</c:f>
              <c:strCache>
                <c:ptCount val="1"/>
                <c:pt idx="0">
                  <c:v>Pre States</c:v>
                </c:pt>
              </c:strCache>
            </c:strRef>
          </c:tx>
          <c:xVal>
            <c:numRef>
              <c:f>'old (v325-334)'!$B$3:$F$3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'old (v325-334)'!$B$4:$F$4</c:f>
              <c:numCache>
                <c:formatCode>_(* #,##0_);_(* \(#,##0\);_(* "-"??_);_(@_)</c:formatCode>
                <c:ptCount val="5"/>
                <c:pt idx="0">
                  <c:v>6245.0</c:v>
                </c:pt>
                <c:pt idx="1">
                  <c:v>34369.0</c:v>
                </c:pt>
                <c:pt idx="2">
                  <c:v>235482.0</c:v>
                </c:pt>
                <c:pt idx="3">
                  <c:v>2.274997E6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'old (v325-334)'!$A$5</c:f>
              <c:strCache>
                <c:ptCount val="1"/>
                <c:pt idx="0">
                  <c:v>Sum pre-by-time</c:v>
                </c:pt>
              </c:strCache>
            </c:strRef>
          </c:tx>
          <c:xVal>
            <c:numRef>
              <c:f>'old (v325-334)'!$B$3:$F$3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'old (v325-334)'!$B$5:$F$5</c:f>
              <c:numCache>
                <c:formatCode>_(* #,##0_);_(* \(#,##0\);_(* "-"??_);_(@_)</c:formatCode>
                <c:ptCount val="5"/>
                <c:pt idx="0">
                  <c:v>6245.0</c:v>
                </c:pt>
                <c:pt idx="1">
                  <c:v>34369.0</c:v>
                </c:pt>
                <c:pt idx="2">
                  <c:v>235482.0</c:v>
                </c:pt>
                <c:pt idx="3">
                  <c:v>2.274997E6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'old (v325-334)'!$A$6</c:f>
              <c:strCache>
                <c:ptCount val="1"/>
                <c:pt idx="0">
                  <c:v>Op States</c:v>
                </c:pt>
              </c:strCache>
            </c:strRef>
          </c:tx>
          <c:xVal>
            <c:numRef>
              <c:f>'old (v325-334)'!$B$3:$F$3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'old (v325-334)'!$B$6:$F$6</c:f>
              <c:numCache>
                <c:formatCode>_(* #,##0_);_(* \(#,##0\);_(* "-"??_);_(@_)</c:formatCode>
                <c:ptCount val="5"/>
                <c:pt idx="0">
                  <c:v>597.0</c:v>
                </c:pt>
                <c:pt idx="1">
                  <c:v>3233.0</c:v>
                </c:pt>
                <c:pt idx="2">
                  <c:v>21740.0</c:v>
                </c:pt>
                <c:pt idx="3">
                  <c:v>208285.0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'old (v325-334)'!$A$7</c:f>
              <c:strCache>
                <c:ptCount val="1"/>
                <c:pt idx="0">
                  <c:v>Sum Op-by-time</c:v>
                </c:pt>
              </c:strCache>
            </c:strRef>
          </c:tx>
          <c:xVal>
            <c:numRef>
              <c:f>'old (v325-334)'!$B$3:$F$3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'old (v325-334)'!$B$7:$F$7</c:f>
              <c:numCache>
                <c:formatCode>_(* #,##0_);_(* \(#,##0\);_(* "-"??_);_(@_)</c:formatCode>
                <c:ptCount val="5"/>
                <c:pt idx="0">
                  <c:v>597.0</c:v>
                </c:pt>
                <c:pt idx="1">
                  <c:v>3233.0</c:v>
                </c:pt>
                <c:pt idx="2">
                  <c:v>21740.0</c:v>
                </c:pt>
                <c:pt idx="3">
                  <c:v>208285.0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'old (v325-334)'!$A$8</c:f>
              <c:strCache>
                <c:ptCount val="1"/>
                <c:pt idx="0">
                  <c:v>Post states</c:v>
                </c:pt>
              </c:strCache>
            </c:strRef>
          </c:tx>
          <c:xVal>
            <c:numRef>
              <c:f>'old (v325-334)'!$B$3:$F$3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'old (v325-334)'!$B$8:$F$8</c:f>
              <c:numCache>
                <c:formatCode>_(* #,##0_);_(* \(#,##0\);_(* "-"??_);_(@_)</c:formatCode>
                <c:ptCount val="5"/>
                <c:pt idx="0">
                  <c:v>6984.0</c:v>
                </c:pt>
                <c:pt idx="1">
                  <c:v>42260.0</c:v>
                </c:pt>
                <c:pt idx="2">
                  <c:v>299835.0</c:v>
                </c:pt>
                <c:pt idx="3">
                  <c:v>2.91404E6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'old (v325-334)'!$A$9</c:f>
              <c:strCache>
                <c:ptCount val="1"/>
                <c:pt idx="0">
                  <c:v>sum post-by-time</c:v>
                </c:pt>
              </c:strCache>
            </c:strRef>
          </c:tx>
          <c:xVal>
            <c:numRef>
              <c:f>'old (v325-334)'!$B$3:$F$3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'old (v325-334)'!$B$9:$F$9</c:f>
              <c:numCache>
                <c:formatCode>_(* #,##0_);_(* \(#,##0\);_(* "-"??_);_(@_)</c:formatCode>
                <c:ptCount val="5"/>
                <c:pt idx="0">
                  <c:v>6984.0</c:v>
                </c:pt>
                <c:pt idx="1">
                  <c:v>42260.0</c:v>
                </c:pt>
                <c:pt idx="2">
                  <c:v>299835.0</c:v>
                </c:pt>
                <c:pt idx="3">
                  <c:v>2.91404E6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081736"/>
        <c:axId val="856080312"/>
      </c:scatterChart>
      <c:scatterChart>
        <c:scatterStyle val="lineMarker"/>
        <c:varyColors val="0"/>
        <c:ser>
          <c:idx val="6"/>
          <c:order val="6"/>
          <c:tx>
            <c:strRef>
              <c:f>'old (v325-334)'!$A$11</c:f>
              <c:strCache>
                <c:ptCount val="1"/>
                <c:pt idx="0">
                  <c:v>whos size (bytes)</c:v>
                </c:pt>
              </c:strCache>
            </c:strRef>
          </c:tx>
          <c:xVal>
            <c:numRef>
              <c:f>'old (v325-334)'!$B$3:$F$3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20.0</c:v>
                </c:pt>
                <c:pt idx="3">
                  <c:v>10.0</c:v>
                </c:pt>
                <c:pt idx="4">
                  <c:v>5.0</c:v>
                </c:pt>
              </c:numCache>
            </c:numRef>
          </c:xVal>
          <c:yVal>
            <c:numRef>
              <c:f>'v325-334'!#REF!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14136"/>
        <c:axId val="856379112"/>
      </c:scatterChart>
      <c:valAx>
        <c:axId val="85608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6080312"/>
        <c:crosses val="autoZero"/>
        <c:crossBetween val="midCat"/>
      </c:valAx>
      <c:valAx>
        <c:axId val="856080312"/>
        <c:scaling>
          <c:logBase val="10.0"/>
          <c:orientation val="minMax"/>
          <c:min val="1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56081736"/>
        <c:crosses val="autoZero"/>
        <c:crossBetween val="midCat"/>
      </c:valAx>
      <c:valAx>
        <c:axId val="856379112"/>
        <c:scaling>
          <c:logBase val="10.0"/>
          <c:orientation val="minMax"/>
          <c:min val="1.0E6"/>
        </c:scaling>
        <c:delete val="0"/>
        <c:axPos val="r"/>
        <c:numFmt formatCode="General" sourceLinked="1"/>
        <c:majorTickMark val="out"/>
        <c:minorTickMark val="none"/>
        <c:tickLblPos val="nextTo"/>
        <c:crossAx val="856514136"/>
        <c:crosses val="max"/>
        <c:crossBetween val="midCat"/>
      </c:valAx>
      <c:valAx>
        <c:axId val="856514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637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'Old (v320)'!$A$4</c:f>
              <c:strCache>
                <c:ptCount val="1"/>
                <c:pt idx="0">
                  <c:v>Pre States</c:v>
                </c:pt>
              </c:strCache>
            </c:strRef>
          </c:tx>
          <c:xVal>
            <c:numRef>
              <c:f>'Old (v320)'!$E$3:$I$3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30.0</c:v>
                </c:pt>
                <c:pt idx="3">
                  <c:v>20.0</c:v>
                </c:pt>
                <c:pt idx="4">
                  <c:v>10.0</c:v>
                </c:pt>
              </c:numCache>
            </c:numRef>
          </c:xVal>
          <c:yVal>
            <c:numRef>
              <c:f>'Old (v320)'!$E$4:$I$4</c:f>
              <c:numCache>
                <c:formatCode>_(* #,##0_);_(* \(#,##0\);_(* "-"??_);_(@_)</c:formatCode>
                <c:ptCount val="5"/>
                <c:pt idx="0">
                  <c:v>15915.0</c:v>
                </c:pt>
                <c:pt idx="1">
                  <c:v>103529.0</c:v>
                </c:pt>
                <c:pt idx="2">
                  <c:v>235081.0</c:v>
                </c:pt>
                <c:pt idx="3">
                  <c:v>1.04373E6</c:v>
                </c:pt>
                <c:pt idx="4">
                  <c:v>1.3109341E7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'Old (v320)'!$A$5</c:f>
              <c:strCache>
                <c:ptCount val="1"/>
                <c:pt idx="0">
                  <c:v>Sum pre-by-time</c:v>
                </c:pt>
              </c:strCache>
            </c:strRef>
          </c:tx>
          <c:xVal>
            <c:numRef>
              <c:f>'Old (v320)'!$E$3:$I$3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30.0</c:v>
                </c:pt>
                <c:pt idx="3">
                  <c:v>20.0</c:v>
                </c:pt>
                <c:pt idx="4">
                  <c:v>10.0</c:v>
                </c:pt>
              </c:numCache>
            </c:numRef>
          </c:xVal>
          <c:yVal>
            <c:numRef>
              <c:f>'Old (v320)'!$E$5:$I$5</c:f>
              <c:numCache>
                <c:formatCode>_(* #,##0_);_(* \(#,##0\);_(* "-"??_);_(@_)</c:formatCode>
                <c:ptCount val="5"/>
                <c:pt idx="0">
                  <c:v>15915.0</c:v>
                </c:pt>
                <c:pt idx="1">
                  <c:v>103529.0</c:v>
                </c:pt>
                <c:pt idx="2">
                  <c:v>235081.0</c:v>
                </c:pt>
                <c:pt idx="3">
                  <c:v>1.04373E6</c:v>
                </c:pt>
                <c:pt idx="4">
                  <c:v>1.3109341E7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'Old (v320)'!$A$6</c:f>
              <c:strCache>
                <c:ptCount val="1"/>
                <c:pt idx="0">
                  <c:v>Op States</c:v>
                </c:pt>
              </c:strCache>
            </c:strRef>
          </c:tx>
          <c:xVal>
            <c:numRef>
              <c:f>'Old (v320)'!$E$3:$I$3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30.0</c:v>
                </c:pt>
                <c:pt idx="3">
                  <c:v>20.0</c:v>
                </c:pt>
                <c:pt idx="4">
                  <c:v>10.0</c:v>
                </c:pt>
              </c:numCache>
            </c:numRef>
          </c:xVal>
          <c:yVal>
            <c:numRef>
              <c:f>'Old (v320)'!$E$6:$I$6</c:f>
              <c:numCache>
                <c:formatCode>_(* #,##0_);_(* \(#,##0\);_(* "-"??_);_(@_)</c:formatCode>
                <c:ptCount val="5"/>
                <c:pt idx="0">
                  <c:v>1547.0</c:v>
                </c:pt>
                <c:pt idx="1">
                  <c:v>9713.0</c:v>
                </c:pt>
                <c:pt idx="2">
                  <c:v>21825.0</c:v>
                </c:pt>
                <c:pt idx="3">
                  <c:v>96260.0</c:v>
                </c:pt>
                <c:pt idx="4">
                  <c:v>1.202165E6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'Old (v320)'!$A$7</c:f>
              <c:strCache>
                <c:ptCount val="1"/>
                <c:pt idx="0">
                  <c:v>Sum Op-by-time</c:v>
                </c:pt>
              </c:strCache>
            </c:strRef>
          </c:tx>
          <c:xVal>
            <c:numRef>
              <c:f>'Old (v320)'!$E$3:$I$3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30.0</c:v>
                </c:pt>
                <c:pt idx="3">
                  <c:v>20.0</c:v>
                </c:pt>
                <c:pt idx="4">
                  <c:v>10.0</c:v>
                </c:pt>
              </c:numCache>
            </c:numRef>
          </c:xVal>
          <c:yVal>
            <c:numRef>
              <c:f>'Old (v320)'!$E$7:$I$7</c:f>
              <c:numCache>
                <c:formatCode>_(* #,##0_);_(* \(#,##0\);_(* "-"??_);_(@_)</c:formatCode>
                <c:ptCount val="5"/>
                <c:pt idx="0">
                  <c:v>1547.0</c:v>
                </c:pt>
                <c:pt idx="1">
                  <c:v>9713.0</c:v>
                </c:pt>
                <c:pt idx="2">
                  <c:v>21825.0</c:v>
                </c:pt>
                <c:pt idx="3">
                  <c:v>96260.0</c:v>
                </c:pt>
                <c:pt idx="4">
                  <c:v>1.202165E6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'Old (v320)'!$A$8</c:f>
              <c:strCache>
                <c:ptCount val="1"/>
                <c:pt idx="0">
                  <c:v>Post states</c:v>
                </c:pt>
              </c:strCache>
            </c:strRef>
          </c:tx>
          <c:xVal>
            <c:numRef>
              <c:f>'Old (v320)'!$E$3:$I$3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30.0</c:v>
                </c:pt>
                <c:pt idx="3">
                  <c:v>20.0</c:v>
                </c:pt>
                <c:pt idx="4">
                  <c:v>10.0</c:v>
                </c:pt>
              </c:numCache>
            </c:numRef>
          </c:xVal>
          <c:yVal>
            <c:numRef>
              <c:f>'Old (v320)'!$E$8:$I$8</c:f>
              <c:numCache>
                <c:formatCode>_(* #,##0_);_(* \(#,##0\);_(* "-"??_);_(@_)</c:formatCode>
                <c:ptCount val="5"/>
                <c:pt idx="0">
                  <c:v>17769.0</c:v>
                </c:pt>
                <c:pt idx="1">
                  <c:v>123370.0</c:v>
                </c:pt>
                <c:pt idx="2">
                  <c:v>286492.0</c:v>
                </c:pt>
                <c:pt idx="3">
                  <c:v>1.312031E6</c:v>
                </c:pt>
                <c:pt idx="4">
                  <c:v>1.6310561E7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'Old (v320)'!$A$9</c:f>
              <c:strCache>
                <c:ptCount val="1"/>
                <c:pt idx="0">
                  <c:v>sum post-by-time</c:v>
                </c:pt>
              </c:strCache>
            </c:strRef>
          </c:tx>
          <c:xVal>
            <c:numRef>
              <c:f>'Old (v320)'!$E$3:$I$3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30.0</c:v>
                </c:pt>
                <c:pt idx="3">
                  <c:v>20.0</c:v>
                </c:pt>
                <c:pt idx="4">
                  <c:v>10.0</c:v>
                </c:pt>
              </c:numCache>
            </c:numRef>
          </c:xVal>
          <c:yVal>
            <c:numRef>
              <c:f>'Old (v320)'!$E$9:$I$9</c:f>
              <c:numCache>
                <c:formatCode>_(* #,##0_);_(* \(#,##0\);_(* "-"??_);_(@_)</c:formatCode>
                <c:ptCount val="5"/>
                <c:pt idx="0">
                  <c:v>17769.0</c:v>
                </c:pt>
                <c:pt idx="1">
                  <c:v>123370.0</c:v>
                </c:pt>
                <c:pt idx="2">
                  <c:v>286492.0</c:v>
                </c:pt>
                <c:pt idx="3">
                  <c:v>1.312031E6</c:v>
                </c:pt>
                <c:pt idx="4">
                  <c:v>1.6310561E7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60296"/>
        <c:axId val="822063192"/>
      </c:scatterChart>
      <c:scatterChart>
        <c:scatterStyle val="lineMarker"/>
        <c:varyColors val="0"/>
        <c:ser>
          <c:idx val="6"/>
          <c:order val="6"/>
          <c:tx>
            <c:strRef>
              <c:f>'Old (v320)'!$A$10</c:f>
              <c:strCache>
                <c:ptCount val="1"/>
                <c:pt idx="0">
                  <c:v>whos size (bytes)</c:v>
                </c:pt>
              </c:strCache>
            </c:strRef>
          </c:tx>
          <c:xVal>
            <c:numRef>
              <c:f>'Old (v320)'!$E$3:$I$3</c:f>
              <c:numCache>
                <c:formatCode>General</c:formatCode>
                <c:ptCount val="5"/>
                <c:pt idx="0">
                  <c:v>80.0</c:v>
                </c:pt>
                <c:pt idx="1">
                  <c:v>40.0</c:v>
                </c:pt>
                <c:pt idx="2">
                  <c:v>30.0</c:v>
                </c:pt>
                <c:pt idx="3">
                  <c:v>20.0</c:v>
                </c:pt>
                <c:pt idx="4">
                  <c:v>10.0</c:v>
                </c:pt>
              </c:numCache>
            </c:numRef>
          </c:xVal>
          <c:yVal>
            <c:numRef>
              <c:f>'Old (v320)'!$E$10:$I$10</c:f>
              <c:numCache>
                <c:formatCode>_(* #,##0_);_(* \(#,##0\);_(* "-"??_);_(@_)</c:formatCode>
                <c:ptCount val="5"/>
                <c:pt idx="0">
                  <c:v>2.1320004E7</c:v>
                </c:pt>
                <c:pt idx="1">
                  <c:v>1.27322868E8</c:v>
                </c:pt>
                <c:pt idx="2">
                  <c:v>2.88821472E8</c:v>
                </c:pt>
                <c:pt idx="3">
                  <c:v>1.293598172E9</c:v>
                </c:pt>
                <c:pt idx="4">
                  <c:v>1.6123156004E10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350152"/>
        <c:axId val="855889896"/>
      </c:scatterChart>
      <c:valAx>
        <c:axId val="82206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2063192"/>
        <c:crosses val="autoZero"/>
        <c:crossBetween val="midCat"/>
      </c:valAx>
      <c:valAx>
        <c:axId val="822063192"/>
        <c:scaling>
          <c:logBase val="10.0"/>
          <c:orientation val="minMax"/>
          <c:min val="1000.0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822060296"/>
        <c:crosses val="autoZero"/>
        <c:crossBetween val="midCat"/>
      </c:valAx>
      <c:valAx>
        <c:axId val="855889896"/>
        <c:scaling>
          <c:logBase val="10.0"/>
          <c:orientation val="minMax"/>
          <c:min val="1.0E6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crossAx val="820350152"/>
        <c:crosses val="max"/>
        <c:crossBetween val="midCat"/>
      </c:valAx>
      <c:valAx>
        <c:axId val="820350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588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0</xdr:row>
      <xdr:rowOff>146050</xdr:rowOff>
    </xdr:from>
    <xdr:to>
      <xdr:col>15</xdr:col>
      <xdr:colOff>317500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0</xdr:row>
      <xdr:rowOff>146050</xdr:rowOff>
    </xdr:from>
    <xdr:to>
      <xdr:col>15</xdr:col>
      <xdr:colOff>317500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16</xdr:row>
      <xdr:rowOff>44450</xdr:rowOff>
    </xdr:from>
    <xdr:to>
      <xdr:col>8</xdr:col>
      <xdr:colOff>63500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8"/>
  <sheetViews>
    <sheetView tabSelected="1" topLeftCell="A19" workbookViewId="0">
      <selection activeCell="D21" sqref="D21"/>
    </sheetView>
  </sheetViews>
  <sheetFormatPr baseColWidth="10" defaultRowHeight="15" x14ac:dyDescent="0"/>
  <cols>
    <col min="1" max="1" width="18.33203125" customWidth="1"/>
    <col min="2" max="2" width="14.1640625" bestFit="1" customWidth="1"/>
    <col min="3" max="3" width="15.1640625" bestFit="1" customWidth="1"/>
    <col min="4" max="4" width="14.1640625" bestFit="1" customWidth="1"/>
    <col min="5" max="5" width="15.1640625" bestFit="1" customWidth="1"/>
    <col min="6" max="6" width="12.83203125" customWidth="1"/>
  </cols>
  <sheetData>
    <row r="1" spans="1:6">
      <c r="A1" t="s">
        <v>0</v>
      </c>
    </row>
    <row r="2" spans="1:6">
      <c r="B2" s="12" t="s">
        <v>40</v>
      </c>
      <c r="C2" s="12"/>
      <c r="D2" s="12"/>
      <c r="E2" s="12"/>
      <c r="F2" s="12"/>
    </row>
    <row r="3" spans="1:6">
      <c r="A3" t="s">
        <v>8</v>
      </c>
      <c r="B3">
        <v>80</v>
      </c>
      <c r="C3">
        <v>40</v>
      </c>
      <c r="D3">
        <v>20</v>
      </c>
      <c r="E3">
        <v>10</v>
      </c>
      <c r="F3">
        <v>5</v>
      </c>
    </row>
    <row r="4" spans="1:6">
      <c r="A4" t="s">
        <v>1</v>
      </c>
      <c r="B4" s="1">
        <v>6245</v>
      </c>
      <c r="C4" s="1">
        <v>34369</v>
      </c>
      <c r="D4" s="1">
        <v>235482</v>
      </c>
      <c r="E4" s="1">
        <v>2274997</v>
      </c>
    </row>
    <row r="5" spans="1:6">
      <c r="A5" t="s">
        <v>2</v>
      </c>
      <c r="B5" s="1">
        <v>6245</v>
      </c>
      <c r="C5" s="1">
        <v>34369</v>
      </c>
      <c r="D5" s="1">
        <v>235482</v>
      </c>
      <c r="E5" s="1">
        <v>2274997</v>
      </c>
    </row>
    <row r="6" spans="1:6">
      <c r="A6" t="s">
        <v>3</v>
      </c>
      <c r="B6" s="1">
        <v>597</v>
      </c>
      <c r="C6" s="1">
        <v>3233</v>
      </c>
      <c r="D6" s="1">
        <v>21740</v>
      </c>
      <c r="E6" s="1">
        <v>208285</v>
      </c>
    </row>
    <row r="7" spans="1:6">
      <c r="A7" t="s">
        <v>4</v>
      </c>
      <c r="B7" s="1">
        <v>597</v>
      </c>
      <c r="C7" s="1">
        <v>3233</v>
      </c>
      <c r="D7" s="1">
        <v>21740</v>
      </c>
      <c r="E7" s="1">
        <v>208285</v>
      </c>
    </row>
    <row r="8" spans="1:6">
      <c r="A8" t="s">
        <v>5</v>
      </c>
      <c r="B8" s="1">
        <v>6984</v>
      </c>
      <c r="C8" s="1">
        <v>42260</v>
      </c>
      <c r="D8" s="1">
        <v>299835</v>
      </c>
      <c r="E8" s="1">
        <v>2914040</v>
      </c>
    </row>
    <row r="9" spans="1:6">
      <c r="A9" t="s">
        <v>6</v>
      </c>
      <c r="B9" s="1">
        <v>6984</v>
      </c>
      <c r="C9" s="1">
        <v>42260</v>
      </c>
      <c r="D9" s="1">
        <v>299835</v>
      </c>
      <c r="E9" s="1">
        <v>2914040</v>
      </c>
    </row>
    <row r="10" spans="1:6">
      <c r="B10" s="1"/>
      <c r="C10" s="1"/>
      <c r="D10" s="1"/>
      <c r="E10" s="1"/>
    </row>
    <row r="11" spans="1:6">
      <c r="A11" t="s">
        <v>7</v>
      </c>
      <c r="B11" s="1"/>
      <c r="C11" s="1"/>
      <c r="D11" s="1"/>
      <c r="E11" s="1"/>
    </row>
    <row r="12" spans="1:6">
      <c r="A12" t="s">
        <v>35</v>
      </c>
      <c r="B12" s="1">
        <v>3178262</v>
      </c>
      <c r="C12" s="1">
        <v>11246182</v>
      </c>
      <c r="D12" s="1">
        <v>68855722</v>
      </c>
      <c r="E12" s="1">
        <v>652804662</v>
      </c>
      <c r="F12" t="s">
        <v>19</v>
      </c>
    </row>
    <row r="13" spans="1:6">
      <c r="A13" t="s">
        <v>18</v>
      </c>
      <c r="B13" s="1">
        <v>5028868</v>
      </c>
      <c r="C13" s="1">
        <v>22409700</v>
      </c>
      <c r="D13" s="1">
        <v>148019208</v>
      </c>
      <c r="E13" s="1">
        <v>1422119236</v>
      </c>
      <c r="F13" t="s">
        <v>19</v>
      </c>
    </row>
    <row r="14" spans="1:6">
      <c r="A14" t="s">
        <v>32</v>
      </c>
      <c r="B14" s="1"/>
      <c r="C14" s="1"/>
      <c r="D14" s="1"/>
      <c r="E14" s="1"/>
      <c r="F14" s="1"/>
    </row>
    <row r="15" spans="1:6">
      <c r="A15" t="s">
        <v>33</v>
      </c>
      <c r="B15" s="1"/>
      <c r="C15" s="1"/>
      <c r="D15" s="1"/>
      <c r="E15" s="1"/>
      <c r="F15" s="1"/>
    </row>
    <row r="16" spans="1:6">
      <c r="A16" t="s">
        <v>34</v>
      </c>
      <c r="B16" s="1"/>
      <c r="C16" s="1"/>
      <c r="D16" s="1"/>
      <c r="E16" s="1"/>
      <c r="F16" s="1"/>
    </row>
    <row r="18" spans="1:7">
      <c r="A18" t="s">
        <v>17</v>
      </c>
    </row>
    <row r="19" spans="1:7">
      <c r="A19" t="s">
        <v>11</v>
      </c>
      <c r="B19" s="14"/>
      <c r="C19" s="14"/>
      <c r="D19" s="15">
        <v>230170.392138</v>
      </c>
      <c r="E19" s="14"/>
      <c r="F19" s="7"/>
      <c r="G19" s="7"/>
    </row>
    <row r="20" spans="1:7">
      <c r="A20" t="s">
        <v>29</v>
      </c>
      <c r="B20" s="14"/>
      <c r="C20" s="14"/>
      <c r="D20" s="15">
        <v>20760.682239999998</v>
      </c>
      <c r="E20" s="14"/>
      <c r="F20" s="7"/>
      <c r="G20" s="7"/>
    </row>
    <row r="21" spans="1:7">
      <c r="A21" t="s">
        <v>16</v>
      </c>
      <c r="B21" s="14"/>
      <c r="C21" s="15">
        <v>32166.799999999999</v>
      </c>
      <c r="D21" s="15">
        <v>250932</v>
      </c>
      <c r="E21" s="15"/>
      <c r="F21" s="9"/>
      <c r="G21" s="9"/>
    </row>
    <row r="22" spans="1:7">
      <c r="A22" t="s">
        <v>36</v>
      </c>
      <c r="B22" s="7">
        <f>B21/3600</f>
        <v>0</v>
      </c>
      <c r="C22" s="7">
        <f>C21/3600</f>
        <v>8.9352222222222224</v>
      </c>
      <c r="D22" s="7">
        <f t="shared" ref="D22:E22" si="0">D21/3600</f>
        <v>69.703333333333333</v>
      </c>
      <c r="E22" s="7">
        <f t="shared" si="0"/>
        <v>0</v>
      </c>
      <c r="F22" s="9"/>
      <c r="G22" s="9"/>
    </row>
    <row r="23" spans="1:7">
      <c r="A23" t="s">
        <v>24</v>
      </c>
      <c r="B23" s="15">
        <v>8</v>
      </c>
      <c r="C23" s="15">
        <v>8</v>
      </c>
      <c r="D23" s="15">
        <v>8</v>
      </c>
      <c r="E23" s="15">
        <v>8</v>
      </c>
      <c r="F23" s="9"/>
      <c r="G23" s="9"/>
    </row>
    <row r="24" spans="1:7">
      <c r="A24" t="s">
        <v>25</v>
      </c>
      <c r="B24" s="1">
        <f>B21*B23</f>
        <v>0</v>
      </c>
      <c r="C24" s="1">
        <f>C21*C23</f>
        <v>257334.39999999999</v>
      </c>
      <c r="D24" s="1">
        <f t="shared" ref="D24:E24" si="1">D21*D23</f>
        <v>2007456</v>
      </c>
      <c r="E24" s="1">
        <f t="shared" si="1"/>
        <v>0</v>
      </c>
      <c r="F24" s="7"/>
      <c r="G24" s="7"/>
    </row>
    <row r="25" spans="1:7">
      <c r="A25" t="s">
        <v>28</v>
      </c>
      <c r="B25" s="7">
        <f>B24/3600</f>
        <v>0</v>
      </c>
      <c r="C25" s="7">
        <f>C24/3600</f>
        <v>71.481777777777779</v>
      </c>
      <c r="D25" s="7">
        <f t="shared" ref="D25:E25" si="2">D24/3600</f>
        <v>557.62666666666667</v>
      </c>
      <c r="E25" s="7">
        <f t="shared" si="2"/>
        <v>0</v>
      </c>
      <c r="F25" s="7"/>
      <c r="G25" s="7"/>
    </row>
    <row r="26" spans="1:7">
      <c r="A26" t="s">
        <v>23</v>
      </c>
      <c r="B26" s="9">
        <f>B6</f>
        <v>597</v>
      </c>
      <c r="C26" s="9">
        <f t="shared" ref="C26:F26" si="3">C6</f>
        <v>3233</v>
      </c>
      <c r="D26" s="9">
        <f t="shared" si="3"/>
        <v>21740</v>
      </c>
      <c r="E26" s="9">
        <f t="shared" si="3"/>
        <v>208285</v>
      </c>
      <c r="F26" s="9">
        <f t="shared" si="3"/>
        <v>0</v>
      </c>
      <c r="G26" s="9"/>
    </row>
    <row r="27" spans="1:7">
      <c r="A27" t="s">
        <v>30</v>
      </c>
      <c r="B27" s="16"/>
      <c r="C27" s="16">
        <v>76.931200000000004</v>
      </c>
      <c r="D27" s="16"/>
      <c r="E27" s="16"/>
      <c r="F27" s="8"/>
      <c r="G27" s="8"/>
    </row>
    <row r="28" spans="1:7">
      <c r="A28" t="s">
        <v>31</v>
      </c>
      <c r="B28" s="1">
        <f>B26*B27</f>
        <v>0</v>
      </c>
      <c r="C28" s="1">
        <f>C26*C27</f>
        <v>248718.56960000002</v>
      </c>
      <c r="D28" s="1">
        <f t="shared" ref="D28:E28" si="4">D26*D27</f>
        <v>0</v>
      </c>
      <c r="E28" s="1">
        <f t="shared" si="4"/>
        <v>0</v>
      </c>
      <c r="F28" s="8"/>
      <c r="G28" s="8"/>
    </row>
    <row r="29" spans="1:7">
      <c r="A29" t="s">
        <v>42</v>
      </c>
      <c r="B29" s="19" t="e">
        <f>B28/B24</f>
        <v>#DIV/0!</v>
      </c>
      <c r="C29" s="19">
        <f>C28/C24</f>
        <v>0.96651893256401022</v>
      </c>
    </row>
    <row r="30" spans="1:7">
      <c r="A30" t="s">
        <v>39</v>
      </c>
      <c r="B30" s="11">
        <f>B28/B23/3600</f>
        <v>0</v>
      </c>
      <c r="C30" s="11">
        <f>C28/C23/3600</f>
        <v>8.6360614444444455</v>
      </c>
      <c r="D30" s="11">
        <f>D28/D23/3600</f>
        <v>0</v>
      </c>
      <c r="E30" s="11">
        <f>E28/E23/3600</f>
        <v>0</v>
      </c>
      <c r="F30" s="8"/>
      <c r="G30" s="8"/>
    </row>
    <row r="32" spans="1:7">
      <c r="A32" t="s">
        <v>20</v>
      </c>
    </row>
    <row r="33" spans="1:7">
      <c r="A33" t="s">
        <v>26</v>
      </c>
      <c r="B33" s="17"/>
      <c r="C33" s="17">
        <v>74455.399999999994</v>
      </c>
      <c r="D33" s="17"/>
      <c r="E33" s="17"/>
    </row>
    <row r="34" spans="1:7">
      <c r="A34" t="s">
        <v>27</v>
      </c>
      <c r="B34" s="7">
        <f>B33/3600</f>
        <v>0</v>
      </c>
      <c r="C34" s="7">
        <f>C33/3600</f>
        <v>20.682055555555554</v>
      </c>
      <c r="D34" s="7">
        <f t="shared" ref="D34:E34" si="5">D33/3600</f>
        <v>0</v>
      </c>
      <c r="E34" s="7">
        <f t="shared" si="5"/>
        <v>0</v>
      </c>
      <c r="F34" s="7"/>
      <c r="G34" s="7"/>
    </row>
    <row r="35" spans="1:7">
      <c r="A35" t="s">
        <v>21</v>
      </c>
      <c r="B35" s="17"/>
      <c r="C35" s="17">
        <v>11100</v>
      </c>
      <c r="D35" s="17"/>
      <c r="E35" s="17"/>
    </row>
    <row r="36" spans="1:7">
      <c r="A36" t="s">
        <v>23</v>
      </c>
      <c r="B36" s="18"/>
      <c r="C36" s="18">
        <v>1478</v>
      </c>
      <c r="D36" s="18"/>
      <c r="E36" s="18"/>
    </row>
    <row r="37" spans="1:7">
      <c r="A37" t="s">
        <v>30</v>
      </c>
      <c r="B37" s="16"/>
      <c r="C37" s="16">
        <v>49.999899999999997</v>
      </c>
      <c r="D37" s="16"/>
      <c r="E37" s="16"/>
      <c r="F37" s="8"/>
      <c r="G37" s="8"/>
    </row>
    <row r="38" spans="1:7">
      <c r="A38" t="s">
        <v>31</v>
      </c>
      <c r="B38" s="1">
        <f>B36*B37</f>
        <v>0</v>
      </c>
      <c r="C38" s="1">
        <f>C36*C37</f>
        <v>73899.852199999994</v>
      </c>
      <c r="D38" s="1">
        <f t="shared" ref="D38:E38" si="6">D36*D37</f>
        <v>0</v>
      </c>
      <c r="E38" s="1">
        <f t="shared" si="6"/>
        <v>0</v>
      </c>
      <c r="F38" s="8"/>
      <c r="G38" s="8"/>
    </row>
    <row r="39" spans="1:7">
      <c r="A39" t="s">
        <v>42</v>
      </c>
      <c r="B39" s="19" t="e">
        <f>B38/B33</f>
        <v>#DIV/0!</v>
      </c>
      <c r="C39" s="19">
        <f>C38/C33</f>
        <v>0.99253851567515583</v>
      </c>
    </row>
    <row r="40" spans="1:7">
      <c r="B40" s="8"/>
      <c r="C40" s="8"/>
      <c r="D40" s="8"/>
      <c r="E40" s="8"/>
      <c r="F40" s="8"/>
      <c r="G40" s="8"/>
    </row>
    <row r="41" spans="1:7">
      <c r="A41" t="s">
        <v>22</v>
      </c>
      <c r="C41" t="s">
        <v>41</v>
      </c>
    </row>
    <row r="42" spans="1:7">
      <c r="A42" t="s">
        <v>26</v>
      </c>
      <c r="B42" s="17"/>
      <c r="C42" s="17">
        <v>28693.8</v>
      </c>
      <c r="D42" s="15">
        <v>157860.207498</v>
      </c>
      <c r="E42" s="18"/>
    </row>
    <row r="43" spans="1:7">
      <c r="A43" t="s">
        <v>27</v>
      </c>
      <c r="B43" s="7">
        <f>B42/3600</f>
        <v>0</v>
      </c>
      <c r="C43" s="7">
        <f>C42/3600</f>
        <v>7.9704999999999995</v>
      </c>
      <c r="D43" s="7">
        <f>D42/3600</f>
        <v>43.850057638333332</v>
      </c>
      <c r="E43" s="7"/>
      <c r="F43" s="7"/>
      <c r="G43" s="7"/>
    </row>
    <row r="44" spans="1:7">
      <c r="A44" t="s">
        <v>21</v>
      </c>
      <c r="B44" s="17"/>
      <c r="C44" s="17">
        <v>56100</v>
      </c>
      <c r="D44" s="17">
        <v>261800</v>
      </c>
      <c r="E44" s="17"/>
    </row>
    <row r="45" spans="1:7">
      <c r="A45" t="s">
        <v>23</v>
      </c>
      <c r="B45" s="18"/>
      <c r="C45" s="18">
        <v>359</v>
      </c>
      <c r="D45" s="18"/>
      <c r="E45" s="18"/>
    </row>
    <row r="46" spans="1:7">
      <c r="A46" t="s">
        <v>30</v>
      </c>
      <c r="B46" s="16"/>
      <c r="C46" s="16">
        <v>70.499099999999999</v>
      </c>
      <c r="D46" s="16"/>
      <c r="E46" s="16"/>
      <c r="F46" s="10"/>
      <c r="G46" s="10"/>
    </row>
    <row r="47" spans="1:7">
      <c r="A47" t="s">
        <v>31</v>
      </c>
      <c r="B47" s="1">
        <f>B45*B46</f>
        <v>0</v>
      </c>
      <c r="C47" s="1">
        <f>C45*C46</f>
        <v>25309.176899999999</v>
      </c>
      <c r="D47" s="8"/>
      <c r="E47" s="8"/>
      <c r="F47" s="8"/>
      <c r="G47" s="8"/>
    </row>
    <row r="48" spans="1:7">
      <c r="A48" t="s">
        <v>42</v>
      </c>
      <c r="B48" s="19" t="e">
        <f>B47/B42</f>
        <v>#DIV/0!</v>
      </c>
      <c r="C48" s="19">
        <f>C47/C42</f>
        <v>0.8820433996194299</v>
      </c>
    </row>
  </sheetData>
  <mergeCells count="1">
    <mergeCell ref="B2:F2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5"/>
  <sheetViews>
    <sheetView topLeftCell="A21" workbookViewId="0">
      <selection activeCell="E28" sqref="E28"/>
    </sheetView>
  </sheetViews>
  <sheetFormatPr baseColWidth="10" defaultRowHeight="15" x14ac:dyDescent="0"/>
  <cols>
    <col min="1" max="1" width="18.33203125" customWidth="1"/>
    <col min="2" max="2" width="14.1640625" bestFit="1" customWidth="1"/>
    <col min="3" max="3" width="15.1640625" bestFit="1" customWidth="1"/>
    <col min="4" max="4" width="14.1640625" bestFit="1" customWidth="1"/>
    <col min="5" max="5" width="15.1640625" bestFit="1" customWidth="1"/>
    <col min="6" max="6" width="12.83203125" customWidth="1"/>
  </cols>
  <sheetData>
    <row r="1" spans="1:6">
      <c r="A1" t="s">
        <v>0</v>
      </c>
    </row>
    <row r="2" spans="1:6">
      <c r="B2" s="12" t="s">
        <v>9</v>
      </c>
      <c r="C2" s="12"/>
      <c r="D2" s="12"/>
      <c r="E2" s="12"/>
      <c r="F2" s="12"/>
    </row>
    <row r="3" spans="1:6">
      <c r="A3" t="s">
        <v>8</v>
      </c>
      <c r="B3">
        <v>80</v>
      </c>
      <c r="C3">
        <v>40</v>
      </c>
      <c r="D3">
        <v>20</v>
      </c>
      <c r="E3">
        <v>10</v>
      </c>
      <c r="F3">
        <v>5</v>
      </c>
    </row>
    <row r="4" spans="1:6">
      <c r="A4" t="s">
        <v>1</v>
      </c>
      <c r="B4" s="1">
        <v>6245</v>
      </c>
      <c r="C4" s="1">
        <v>34369</v>
      </c>
      <c r="D4" s="1">
        <v>235482</v>
      </c>
      <c r="E4" s="1">
        <v>2274997</v>
      </c>
    </row>
    <row r="5" spans="1:6">
      <c r="A5" t="s">
        <v>2</v>
      </c>
      <c r="B5" s="1">
        <v>6245</v>
      </c>
      <c r="C5" s="1">
        <v>34369</v>
      </c>
      <c r="D5" s="1">
        <v>235482</v>
      </c>
      <c r="E5" s="1">
        <v>2274997</v>
      </c>
    </row>
    <row r="6" spans="1:6">
      <c r="A6" t="s">
        <v>3</v>
      </c>
      <c r="B6" s="1">
        <v>597</v>
      </c>
      <c r="C6" s="1">
        <v>3233</v>
      </c>
      <c r="D6" s="1">
        <v>21740</v>
      </c>
      <c r="E6" s="1">
        <v>208285</v>
      </c>
    </row>
    <row r="7" spans="1:6">
      <c r="A7" t="s">
        <v>4</v>
      </c>
      <c r="B7" s="1">
        <v>597</v>
      </c>
      <c r="C7" s="1">
        <v>3233</v>
      </c>
      <c r="D7" s="1">
        <v>21740</v>
      </c>
      <c r="E7" s="1">
        <v>208285</v>
      </c>
    </row>
    <row r="8" spans="1:6">
      <c r="A8" t="s">
        <v>5</v>
      </c>
      <c r="B8" s="1">
        <v>6984</v>
      </c>
      <c r="C8" s="1">
        <v>42260</v>
      </c>
      <c r="D8" s="1">
        <v>299835</v>
      </c>
      <c r="E8" s="1">
        <v>2914040</v>
      </c>
    </row>
    <row r="9" spans="1:6">
      <c r="A9" t="s">
        <v>6</v>
      </c>
      <c r="B9" s="1">
        <v>6984</v>
      </c>
      <c r="C9" s="1">
        <v>42260</v>
      </c>
      <c r="D9" s="1">
        <v>299835</v>
      </c>
      <c r="E9" s="1">
        <v>2914040</v>
      </c>
    </row>
    <row r="10" spans="1:6">
      <c r="B10" s="1"/>
      <c r="C10" s="1"/>
      <c r="D10" s="1"/>
      <c r="E10" s="1"/>
    </row>
    <row r="11" spans="1:6">
      <c r="A11" t="s">
        <v>7</v>
      </c>
      <c r="B11" s="1"/>
      <c r="C11" s="1"/>
      <c r="D11" s="1"/>
      <c r="E11" s="1"/>
    </row>
    <row r="12" spans="1:6">
      <c r="A12" t="s">
        <v>35</v>
      </c>
      <c r="B12" s="1">
        <v>3178262</v>
      </c>
      <c r="C12" s="1">
        <v>11246182</v>
      </c>
      <c r="D12" s="1">
        <v>68855722</v>
      </c>
      <c r="E12" s="1">
        <v>652804662</v>
      </c>
      <c r="F12" t="s">
        <v>19</v>
      </c>
    </row>
    <row r="13" spans="1:6">
      <c r="A13" t="s">
        <v>18</v>
      </c>
      <c r="B13" s="1">
        <v>5028868</v>
      </c>
      <c r="C13" s="1">
        <v>22409700</v>
      </c>
      <c r="D13" s="1">
        <v>148019208</v>
      </c>
      <c r="E13" s="1">
        <v>1422119236</v>
      </c>
      <c r="F13" t="s">
        <v>19</v>
      </c>
    </row>
    <row r="14" spans="1:6">
      <c r="A14" t="s">
        <v>32</v>
      </c>
      <c r="B14" s="1">
        <v>6680422</v>
      </c>
      <c r="C14" s="1">
        <v>29845936</v>
      </c>
      <c r="D14" s="1"/>
      <c r="E14" s="1"/>
      <c r="F14" s="1"/>
    </row>
    <row r="15" spans="1:6">
      <c r="A15" t="s">
        <v>33</v>
      </c>
      <c r="B15" s="1">
        <v>6307047</v>
      </c>
      <c r="C15" s="1"/>
      <c r="D15" s="1"/>
      <c r="E15" s="1"/>
      <c r="F15" s="1"/>
    </row>
    <row r="16" spans="1:6">
      <c r="A16" t="s">
        <v>34</v>
      </c>
      <c r="B16" s="1">
        <v>6656679</v>
      </c>
      <c r="C16" s="1">
        <v>36741021</v>
      </c>
      <c r="D16" s="1"/>
      <c r="E16" s="1"/>
      <c r="F16" s="1"/>
    </row>
    <row r="18" spans="1:7">
      <c r="A18" t="s">
        <v>17</v>
      </c>
    </row>
    <row r="19" spans="1:7">
      <c r="A19" t="s">
        <v>11</v>
      </c>
      <c r="B19" s="7">
        <v>6426.5253409999996</v>
      </c>
      <c r="C19" s="7">
        <v>103743.953631</v>
      </c>
      <c r="E19" s="7"/>
      <c r="F19" s="7"/>
      <c r="G19" s="7"/>
    </row>
    <row r="20" spans="1:7">
      <c r="A20" t="s">
        <v>29</v>
      </c>
      <c r="B20" s="7">
        <v>16.049405</v>
      </c>
      <c r="C20" s="7">
        <v>270.99551400000001</v>
      </c>
      <c r="D20" s="7"/>
      <c r="E20" s="7"/>
      <c r="F20" s="7"/>
      <c r="G20" s="7"/>
    </row>
    <row r="21" spans="1:7">
      <c r="A21" t="s">
        <v>16</v>
      </c>
      <c r="B21" s="7">
        <v>6443.16</v>
      </c>
      <c r="C21" s="9">
        <v>104016</v>
      </c>
      <c r="D21" s="7" t="s">
        <v>38</v>
      </c>
      <c r="E21" s="9"/>
      <c r="F21" s="9"/>
      <c r="G21" s="9"/>
    </row>
    <row r="22" spans="1:7">
      <c r="A22" t="s">
        <v>36</v>
      </c>
      <c r="B22" s="7">
        <f>B21/3600</f>
        <v>1.7897666666666667</v>
      </c>
      <c r="C22" s="7">
        <f>C21/3600</f>
        <v>28.893333333333334</v>
      </c>
      <c r="D22" s="9" t="s">
        <v>37</v>
      </c>
      <c r="E22" s="9"/>
      <c r="F22" s="9"/>
      <c r="G22" s="9"/>
    </row>
    <row r="23" spans="1:7">
      <c r="A23" t="s">
        <v>24</v>
      </c>
      <c r="B23" s="9">
        <v>12</v>
      </c>
      <c r="C23" s="9">
        <v>12</v>
      </c>
      <c r="D23" s="9">
        <v>12</v>
      </c>
      <c r="E23" s="9">
        <v>12</v>
      </c>
      <c r="F23" s="9"/>
      <c r="G23" s="9"/>
    </row>
    <row r="24" spans="1:7">
      <c r="A24" t="s">
        <v>25</v>
      </c>
      <c r="B24" s="1">
        <f>B21*B23</f>
        <v>77317.919999999998</v>
      </c>
      <c r="C24" s="1">
        <f>C21*C23</f>
        <v>1248192</v>
      </c>
      <c r="D24" s="7"/>
      <c r="E24" s="7"/>
      <c r="F24" s="7"/>
      <c r="G24" s="7"/>
    </row>
    <row r="25" spans="1:7">
      <c r="A25" t="s">
        <v>28</v>
      </c>
      <c r="B25" s="7">
        <f>B24/3600</f>
        <v>21.4772</v>
      </c>
      <c r="C25" s="7">
        <f>C24/3600</f>
        <v>346.72</v>
      </c>
      <c r="D25" s="7"/>
      <c r="E25" s="7"/>
      <c r="F25" s="7"/>
      <c r="G25" s="7"/>
    </row>
    <row r="26" spans="1:7">
      <c r="A26" t="s">
        <v>23</v>
      </c>
      <c r="B26" s="9">
        <f>B6</f>
        <v>597</v>
      </c>
      <c r="C26" s="9">
        <f t="shared" ref="C26:F26" si="0">C6</f>
        <v>3233</v>
      </c>
      <c r="D26" s="9">
        <f t="shared" si="0"/>
        <v>21740</v>
      </c>
      <c r="E26" s="9">
        <f t="shared" si="0"/>
        <v>208285</v>
      </c>
      <c r="F26" s="9">
        <f t="shared" si="0"/>
        <v>0</v>
      </c>
      <c r="G26" s="9"/>
    </row>
    <row r="27" spans="1:7">
      <c r="A27" t="s">
        <v>30</v>
      </c>
      <c r="B27" s="8">
        <v>102.31829999999999</v>
      </c>
      <c r="C27" s="8">
        <v>358.20229999999998</v>
      </c>
      <c r="D27" s="8">
        <v>600</v>
      </c>
      <c r="E27" s="8">
        <v>600</v>
      </c>
      <c r="F27" s="8"/>
      <c r="G27" s="8"/>
    </row>
    <row r="28" spans="1:7">
      <c r="A28" t="s">
        <v>31</v>
      </c>
      <c r="B28" s="1">
        <f>B26*B27</f>
        <v>61084.025099999999</v>
      </c>
      <c r="C28" s="1">
        <f>C26*C27</f>
        <v>1158068.0359</v>
      </c>
      <c r="D28" s="1">
        <f t="shared" ref="D28:E28" si="1">D26*D27</f>
        <v>13044000</v>
      </c>
      <c r="E28" s="1">
        <f t="shared" si="1"/>
        <v>124971000</v>
      </c>
      <c r="F28" s="8"/>
      <c r="G28" s="8"/>
    </row>
    <row r="29" spans="1:7">
      <c r="A29" t="s">
        <v>39</v>
      </c>
      <c r="B29" s="11">
        <f>B28/B23/3600</f>
        <v>1.4139820625000001</v>
      </c>
      <c r="C29" s="11">
        <f>C28/C23/3600</f>
        <v>26.80713046064815</v>
      </c>
      <c r="D29" s="11">
        <f>D28/D23/3600</f>
        <v>301.94444444444446</v>
      </c>
      <c r="E29" s="11">
        <f>E28/E23/3600</f>
        <v>2892.8472222222222</v>
      </c>
      <c r="F29" s="8"/>
      <c r="G29" s="8"/>
    </row>
    <row r="31" spans="1:7">
      <c r="A31" t="s">
        <v>20</v>
      </c>
    </row>
    <row r="32" spans="1:7">
      <c r="A32" t="s">
        <v>26</v>
      </c>
      <c r="B32" s="1">
        <v>27503.4</v>
      </c>
      <c r="C32" s="1"/>
    </row>
    <row r="33" spans="1:7">
      <c r="A33" t="s">
        <v>27</v>
      </c>
      <c r="B33" s="7">
        <f>B32/3600</f>
        <v>7.6398333333333337</v>
      </c>
      <c r="C33" s="7"/>
      <c r="D33" s="7"/>
      <c r="E33" s="7"/>
      <c r="F33" s="7"/>
      <c r="G33" s="7"/>
    </row>
    <row r="34" spans="1:7">
      <c r="A34" t="s">
        <v>21</v>
      </c>
      <c r="B34" s="1">
        <v>2600</v>
      </c>
      <c r="C34" s="1"/>
    </row>
    <row r="35" spans="1:7">
      <c r="A35" t="s">
        <v>23</v>
      </c>
      <c r="B35">
        <v>261</v>
      </c>
    </row>
    <row r="36" spans="1:7">
      <c r="A36" t="s">
        <v>30</v>
      </c>
      <c r="B36" s="8">
        <v>104.8008</v>
      </c>
      <c r="C36" s="8"/>
      <c r="D36" s="8"/>
      <c r="E36" s="8"/>
      <c r="F36" s="8"/>
      <c r="G36" s="8"/>
    </row>
    <row r="37" spans="1:7">
      <c r="A37" t="s">
        <v>31</v>
      </c>
      <c r="B37" s="1">
        <f>B35*B36</f>
        <v>27353.0088</v>
      </c>
      <c r="C37" s="1"/>
      <c r="D37" s="8"/>
      <c r="E37" s="8"/>
      <c r="F37" s="8"/>
      <c r="G37" s="8"/>
    </row>
    <row r="38" spans="1:7">
      <c r="B38" s="8"/>
      <c r="C38" s="8"/>
      <c r="D38" s="8"/>
      <c r="E38" s="8"/>
      <c r="F38" s="8"/>
      <c r="G38" s="8"/>
    </row>
    <row r="39" spans="1:7">
      <c r="A39" t="s">
        <v>22</v>
      </c>
    </row>
    <row r="40" spans="1:7">
      <c r="A40" t="s">
        <v>26</v>
      </c>
      <c r="B40" s="1">
        <v>5773.11</v>
      </c>
      <c r="C40" s="1">
        <v>126878</v>
      </c>
    </row>
    <row r="41" spans="1:7">
      <c r="A41" t="s">
        <v>27</v>
      </c>
      <c r="B41" s="7">
        <f>B40/3600</f>
        <v>1.6036416666666666</v>
      </c>
      <c r="C41" s="7">
        <f>C40/3600</f>
        <v>35.24388888888889</v>
      </c>
      <c r="D41" s="7"/>
      <c r="E41" s="7"/>
      <c r="F41" s="7"/>
      <c r="G41" s="7"/>
    </row>
    <row r="42" spans="1:7">
      <c r="A42" t="s">
        <v>21</v>
      </c>
      <c r="B42" s="1">
        <v>3700</v>
      </c>
      <c r="C42" s="1">
        <v>34000</v>
      </c>
    </row>
    <row r="43" spans="1:7">
      <c r="A43" t="s">
        <v>23</v>
      </c>
      <c r="B43">
        <v>30</v>
      </c>
      <c r="C43">
        <v>214</v>
      </c>
    </row>
    <row r="44" spans="1:7">
      <c r="A44" t="s">
        <v>30</v>
      </c>
      <c r="B44" s="10">
        <v>185.5</v>
      </c>
      <c r="C44" s="10">
        <v>582.44860000000006</v>
      </c>
      <c r="D44" s="10"/>
      <c r="E44" s="10"/>
      <c r="F44" s="10"/>
      <c r="G44" s="10"/>
    </row>
    <row r="45" spans="1:7">
      <c r="A45" t="s">
        <v>31</v>
      </c>
      <c r="B45" s="1">
        <f>B43*B44</f>
        <v>5565</v>
      </c>
      <c r="C45" s="1">
        <f>C43*C44</f>
        <v>124644.00040000002</v>
      </c>
      <c r="D45" s="8"/>
      <c r="E45" s="8"/>
      <c r="F45" s="8"/>
      <c r="G45" s="8"/>
    </row>
  </sheetData>
  <mergeCells count="1">
    <mergeCell ref="B2:F2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workbookViewId="0">
      <selection activeCell="E13" sqref="E13"/>
    </sheetView>
  </sheetViews>
  <sheetFormatPr baseColWidth="10" defaultRowHeight="15" x14ac:dyDescent="0"/>
  <cols>
    <col min="1" max="1" width="17.33203125" customWidth="1"/>
    <col min="2" max="2" width="16.6640625" bestFit="1" customWidth="1"/>
    <col min="3" max="4" width="11.5" bestFit="1" customWidth="1"/>
    <col min="5" max="5" width="14.1640625" bestFit="1" customWidth="1"/>
    <col min="6" max="6" width="15.1640625" bestFit="1" customWidth="1"/>
    <col min="7" max="7" width="15.1640625" style="5" customWidth="1"/>
    <col min="8" max="8" width="14.1640625" bestFit="1" customWidth="1"/>
    <col min="9" max="10" width="15.1640625" bestFit="1" customWidth="1"/>
    <col min="11" max="11" width="12.83203125" customWidth="1"/>
  </cols>
  <sheetData>
    <row r="1" spans="1:11">
      <c r="A1" t="s">
        <v>0</v>
      </c>
    </row>
    <row r="2" spans="1:11">
      <c r="B2" s="13" t="s">
        <v>12</v>
      </c>
      <c r="C2" s="13"/>
      <c r="D2" s="13"/>
      <c r="E2" s="12" t="s">
        <v>9</v>
      </c>
      <c r="F2" s="12"/>
      <c r="G2" s="12"/>
      <c r="H2" s="12"/>
      <c r="I2" s="12"/>
      <c r="J2" s="12"/>
      <c r="K2" s="12"/>
    </row>
    <row r="3" spans="1:11">
      <c r="A3" t="s">
        <v>8</v>
      </c>
      <c r="B3" s="3">
        <v>100</v>
      </c>
      <c r="C3" s="3">
        <v>80</v>
      </c>
      <c r="D3" s="3">
        <v>50</v>
      </c>
      <c r="E3">
        <v>80</v>
      </c>
      <c r="F3">
        <v>40</v>
      </c>
      <c r="G3" s="5">
        <v>30</v>
      </c>
      <c r="H3">
        <v>20</v>
      </c>
      <c r="I3">
        <v>10</v>
      </c>
      <c r="J3">
        <v>8</v>
      </c>
      <c r="K3">
        <v>5</v>
      </c>
    </row>
    <row r="4" spans="1:11">
      <c r="A4" t="s">
        <v>1</v>
      </c>
      <c r="B4" s="4">
        <v>15629</v>
      </c>
      <c r="C4" s="4">
        <v>15915</v>
      </c>
      <c r="D4" s="4">
        <v>57134</v>
      </c>
      <c r="E4" s="1">
        <v>15915</v>
      </c>
      <c r="F4" s="1">
        <v>103529</v>
      </c>
      <c r="G4" s="6">
        <v>235081</v>
      </c>
      <c r="H4" s="1">
        <v>1043730</v>
      </c>
      <c r="I4" s="1">
        <v>13109341</v>
      </c>
      <c r="J4" s="1">
        <v>34358394</v>
      </c>
    </row>
    <row r="5" spans="1:11">
      <c r="A5" t="s">
        <v>2</v>
      </c>
      <c r="B5" s="4">
        <v>15629</v>
      </c>
      <c r="C5" s="4">
        <v>15915</v>
      </c>
      <c r="D5" s="4">
        <v>57134</v>
      </c>
      <c r="E5" s="1">
        <v>15915</v>
      </c>
      <c r="F5" s="1">
        <v>103529</v>
      </c>
      <c r="G5" s="6">
        <v>235081</v>
      </c>
      <c r="H5" s="1">
        <v>1043730</v>
      </c>
      <c r="I5" s="1">
        <f>I4</f>
        <v>13109341</v>
      </c>
      <c r="J5" s="1">
        <v>34358394</v>
      </c>
    </row>
    <row r="6" spans="1:11">
      <c r="A6" t="s">
        <v>3</v>
      </c>
      <c r="B6" s="4">
        <v>1521</v>
      </c>
      <c r="C6" s="4">
        <v>1547</v>
      </c>
      <c r="D6" s="4">
        <v>5312</v>
      </c>
      <c r="E6" s="1">
        <v>1547</v>
      </c>
      <c r="F6" s="1">
        <v>9713</v>
      </c>
      <c r="G6" s="6">
        <v>21825</v>
      </c>
      <c r="H6" s="1">
        <v>96260</v>
      </c>
      <c r="I6" s="1">
        <v>1202165</v>
      </c>
      <c r="J6" s="1">
        <v>3145760</v>
      </c>
    </row>
    <row r="7" spans="1:11">
      <c r="A7" t="s">
        <v>4</v>
      </c>
      <c r="B7" s="4">
        <v>1521</v>
      </c>
      <c r="C7" s="4">
        <v>1547</v>
      </c>
      <c r="D7" s="4">
        <v>5312</v>
      </c>
      <c r="E7" s="1">
        <v>1547</v>
      </c>
      <c r="F7" s="1">
        <v>9713</v>
      </c>
      <c r="G7" s="6">
        <v>21825</v>
      </c>
      <c r="H7" s="1">
        <v>96260</v>
      </c>
      <c r="I7" s="1">
        <f>I6</f>
        <v>1202165</v>
      </c>
      <c r="J7" s="1">
        <v>3145760</v>
      </c>
    </row>
    <row r="8" spans="1:11">
      <c r="A8" t="s">
        <v>5</v>
      </c>
      <c r="B8" s="4">
        <v>17373</v>
      </c>
      <c r="C8" s="4">
        <v>17769</v>
      </c>
      <c r="D8" s="4">
        <v>69884</v>
      </c>
      <c r="E8" s="1">
        <v>17769</v>
      </c>
      <c r="F8" s="1">
        <v>123370</v>
      </c>
      <c r="G8" s="6">
        <v>286492</v>
      </c>
      <c r="H8" s="1">
        <v>1312031</v>
      </c>
      <c r="I8" s="1">
        <v>16310561</v>
      </c>
      <c r="J8" s="1">
        <v>43503661</v>
      </c>
    </row>
    <row r="9" spans="1:11">
      <c r="A9" t="s">
        <v>6</v>
      </c>
      <c r="B9" s="4">
        <v>17373</v>
      </c>
      <c r="C9" s="4">
        <v>17769</v>
      </c>
      <c r="D9" s="4">
        <v>69884</v>
      </c>
      <c r="E9" s="1">
        <v>17769</v>
      </c>
      <c r="F9" s="1">
        <v>123370</v>
      </c>
      <c r="G9" s="6">
        <v>286492</v>
      </c>
      <c r="H9" s="1">
        <v>1312031</v>
      </c>
      <c r="I9" s="1">
        <v>16310561</v>
      </c>
      <c r="J9" s="1">
        <v>43503661</v>
      </c>
    </row>
    <row r="10" spans="1:11">
      <c r="A10" t="s">
        <v>7</v>
      </c>
      <c r="B10" s="4">
        <v>20947176</v>
      </c>
      <c r="C10" s="4">
        <v>21319956</v>
      </c>
      <c r="D10" s="4">
        <v>72437624</v>
      </c>
      <c r="E10" s="1">
        <v>21320004</v>
      </c>
      <c r="F10" s="1">
        <v>127322868</v>
      </c>
      <c r="G10" s="6">
        <v>288821472</v>
      </c>
      <c r="H10" s="1">
        <v>1293598172</v>
      </c>
      <c r="I10" s="1">
        <v>16123156004</v>
      </c>
      <c r="J10" s="1">
        <v>42649091240</v>
      </c>
      <c r="K10" t="s">
        <v>10</v>
      </c>
    </row>
    <row r="12" spans="1:11">
      <c r="A12" t="s">
        <v>15</v>
      </c>
    </row>
    <row r="13" spans="1:11">
      <c r="A13" t="s">
        <v>11</v>
      </c>
      <c r="H13" s="2"/>
      <c r="I13" s="2"/>
    </row>
    <row r="14" spans="1:11">
      <c r="A14" t="s">
        <v>13</v>
      </c>
    </row>
    <row r="15" spans="1:11">
      <c r="A15" t="s">
        <v>14</v>
      </c>
    </row>
  </sheetData>
  <mergeCells count="2">
    <mergeCell ref="B2:D2"/>
    <mergeCell ref="E2:K2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v342</vt:lpstr>
      <vt:lpstr>old (v325-334)</vt:lpstr>
      <vt:lpstr>Old (v320)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Palmintier</dc:creator>
  <cp:lastModifiedBy>Bryan Palmintier</cp:lastModifiedBy>
  <dcterms:created xsi:type="dcterms:W3CDTF">2012-01-17T20:20:17Z</dcterms:created>
  <dcterms:modified xsi:type="dcterms:W3CDTF">2012-02-08T08:34:20Z</dcterms:modified>
</cp:coreProperties>
</file>