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858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B23" i="1"/>
  <c r="D22" i="1"/>
  <c r="E22" i="1"/>
  <c r="D23" i="1"/>
  <c r="E23" i="1"/>
  <c r="D24" i="1"/>
  <c r="E24" i="1"/>
  <c r="D25" i="1"/>
  <c r="E25" i="1"/>
  <c r="E21" i="1"/>
  <c r="D21" i="1"/>
  <c r="D19" i="1"/>
  <c r="E19" i="1"/>
</calcChain>
</file>

<file path=xl/sharedStrings.xml><?xml version="1.0" encoding="utf-8"?>
<sst xmlns="http://schemas.openxmlformats.org/spreadsheetml/2006/main" count="15" uniqueCount="13">
  <si>
    <t>Year</t>
  </si>
  <si>
    <t>Wind Cap Factor</t>
  </si>
  <si>
    <t>Jul2011-Jun2010</t>
  </si>
  <si>
    <t>IMPORTANT: based on 52week data (skips last 1-2 days)</t>
  </si>
  <si>
    <t>ERCOT Wind Capacity Factor</t>
  </si>
  <si>
    <t>Installed Capacity
(final MW)</t>
  </si>
  <si>
    <t>ERCOT Demand Scaling</t>
  </si>
  <si>
    <t>Peak Demand (GW)</t>
  </si>
  <si>
    <t>Peak Scale</t>
  </si>
  <si>
    <t>Energy Scale</t>
  </si>
  <si>
    <t>Target:</t>
  </si>
  <si>
    <t>Total Energy (MWh)</t>
  </si>
  <si>
    <t>4year 2007-2010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</si>
</sst>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920699912510936"/>
                  <c:y val="0.145234033245844"/>
                </c:manualLayout>
              </c:layout>
              <c:numFmt formatCode="General" sourceLinked="0"/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4541.0</c:v>
                </c:pt>
                <c:pt idx="1">
                  <c:v>8111.0</c:v>
                </c:pt>
                <c:pt idx="2">
                  <c:v>8962.0</c:v>
                </c:pt>
                <c:pt idx="3">
                  <c:v>9430.0</c:v>
                </c:pt>
                <c:pt idx="4">
                  <c:v>9838.0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0.263</c:v>
                </c:pt>
                <c:pt idx="1">
                  <c:v>0.296</c:v>
                </c:pt>
                <c:pt idx="2">
                  <c:v>0.244</c:v>
                </c:pt>
                <c:pt idx="3">
                  <c:v>0.303</c:v>
                </c:pt>
                <c:pt idx="4">
                  <c:v>0.329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07832"/>
        <c:axId val="-2078104248"/>
      </c:scatterChart>
      <c:valAx>
        <c:axId val="-207810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Installed Wind (GW)</a:t>
                </a:r>
              </a:p>
            </c:rich>
          </c:tx>
          <c:layout/>
          <c:overlay val="0"/>
        </c:title>
        <c:numFmt formatCode="#," sourceLinked="0"/>
        <c:majorTickMark val="out"/>
        <c:minorTickMark val="none"/>
        <c:tickLblPos val="nextTo"/>
        <c:crossAx val="-2078104248"/>
        <c:crosses val="autoZero"/>
        <c:crossBetween val="midCat"/>
      </c:valAx>
      <c:valAx>
        <c:axId val="-2078104248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Capacity Factor (Avg)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8107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44450</xdr:rowOff>
    </xdr:from>
    <xdr:to>
      <xdr:col>9</xdr:col>
      <xdr:colOff>469900</xdr:colOff>
      <xdr:row>15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31" sqref="E31"/>
    </sheetView>
  </sheetViews>
  <sheetFormatPr baseColWidth="10" defaultRowHeight="15" x14ac:dyDescent="0"/>
  <cols>
    <col min="1" max="1" width="15.33203125" customWidth="1"/>
    <col min="2" max="2" width="15.5" bestFit="1" customWidth="1"/>
    <col min="3" max="3" width="15.33203125" customWidth="1"/>
    <col min="5" max="5" width="12.5" bestFit="1" customWidth="1"/>
  </cols>
  <sheetData>
    <row r="1" spans="1:3">
      <c r="A1" t="s">
        <v>4</v>
      </c>
    </row>
    <row r="2" spans="1:3">
      <c r="A2" t="s">
        <v>3</v>
      </c>
    </row>
    <row r="4" spans="1:3" ht="30">
      <c r="A4" t="s">
        <v>0</v>
      </c>
      <c r="B4" s="1" t="s">
        <v>5</v>
      </c>
      <c r="C4" t="s">
        <v>1</v>
      </c>
    </row>
    <row r="5" spans="1:3">
      <c r="A5">
        <v>2007</v>
      </c>
      <c r="B5">
        <v>4541</v>
      </c>
      <c r="C5">
        <v>0.26300000000000001</v>
      </c>
    </row>
    <row r="6" spans="1:3">
      <c r="A6">
        <v>2008</v>
      </c>
      <c r="B6">
        <v>8111</v>
      </c>
      <c r="C6">
        <v>0.29599999999999999</v>
      </c>
    </row>
    <row r="7" spans="1:3">
      <c r="A7">
        <v>2009</v>
      </c>
      <c r="B7">
        <v>8962</v>
      </c>
      <c r="C7">
        <v>0.24399999999999999</v>
      </c>
    </row>
    <row r="8" spans="1:3">
      <c r="A8">
        <v>2010</v>
      </c>
      <c r="B8">
        <v>9430</v>
      </c>
      <c r="C8">
        <v>0.30299999999999999</v>
      </c>
    </row>
    <row r="9" spans="1:3">
      <c r="A9" t="s">
        <v>2</v>
      </c>
      <c r="B9">
        <v>9838</v>
      </c>
      <c r="C9">
        <v>0.32900000000000001</v>
      </c>
    </row>
    <row r="19" spans="1:5">
      <c r="A19" t="s">
        <v>6</v>
      </c>
      <c r="C19" s="2" t="s">
        <v>10</v>
      </c>
      <c r="D19">
        <f>B21</f>
        <v>61.99</v>
      </c>
      <c r="E19" s="3">
        <f>C21</f>
        <v>307476658</v>
      </c>
    </row>
    <row r="20" spans="1:5" ht="30">
      <c r="A20" t="s">
        <v>0</v>
      </c>
      <c r="B20" s="1" t="s">
        <v>7</v>
      </c>
      <c r="C20" s="1" t="s">
        <v>11</v>
      </c>
      <c r="D20" t="s">
        <v>8</v>
      </c>
      <c r="E20" t="s">
        <v>9</v>
      </c>
    </row>
    <row r="21" spans="1:5">
      <c r="A21">
        <v>2007</v>
      </c>
      <c r="B21" s="4">
        <v>61.99</v>
      </c>
      <c r="C21" s="3">
        <v>307476658</v>
      </c>
      <c r="D21" s="5">
        <f>D$19/B21</f>
        <v>1</v>
      </c>
      <c r="E21" s="5">
        <f>E$19/C21</f>
        <v>1</v>
      </c>
    </row>
    <row r="22" spans="1:5">
      <c r="A22">
        <v>2008</v>
      </c>
      <c r="B22" s="4">
        <v>62.142316406250004</v>
      </c>
      <c r="C22" s="3">
        <v>310654727.79296875</v>
      </c>
      <c r="D22" s="5">
        <f t="shared" ref="D22:D25" si="0">D$19/B22</f>
        <v>0.99754891006549795</v>
      </c>
      <c r="E22" s="5">
        <f t="shared" ref="E22:E25" si="1">E$19/C22</f>
        <v>0.98976976846434239</v>
      </c>
    </row>
    <row r="23" spans="1:5">
      <c r="A23">
        <v>2009</v>
      </c>
      <c r="B23" s="4">
        <f>63519.7421875/1000</f>
        <v>63.5197421875</v>
      </c>
      <c r="C23" s="3">
        <v>307242831.50195312</v>
      </c>
      <c r="D23" s="5">
        <f t="shared" si="0"/>
        <v>0.97591705925089478</v>
      </c>
      <c r="E23" s="5">
        <f t="shared" si="1"/>
        <v>1.0007610478555473</v>
      </c>
    </row>
    <row r="24" spans="1:5">
      <c r="A24">
        <v>2010</v>
      </c>
      <c r="B24" s="4">
        <v>65.997</v>
      </c>
      <c r="C24" s="3">
        <v>317889106</v>
      </c>
      <c r="D24" s="5">
        <f t="shared" si="0"/>
        <v>0.93928511902056155</v>
      </c>
      <c r="E24" s="5">
        <f t="shared" si="1"/>
        <v>0.96724503041007015</v>
      </c>
    </row>
    <row r="25" spans="1:5">
      <c r="A25" t="s">
        <v>2</v>
      </c>
      <c r="B25" s="4">
        <v>67.557463081999998</v>
      </c>
      <c r="C25" s="3">
        <v>330509501.04450512</v>
      </c>
      <c r="D25" s="5">
        <f t="shared" si="0"/>
        <v>0.91758922215237249</v>
      </c>
      <c r="E25" s="5">
        <f t="shared" si="1"/>
        <v>0.930311101581907</v>
      </c>
    </row>
    <row r="27" spans="1:5">
      <c r="A27" t="s">
        <v>12</v>
      </c>
      <c r="B27" s="4">
        <f>MAX(B21:B24)</f>
        <v>65.997</v>
      </c>
      <c r="C27" s="6">
        <f>SUM(C21:C24)/4</f>
        <v>310815830.82373047</v>
      </c>
      <c r="D27" s="5">
        <f t="shared" ref="D27" si="2">D$19/B27</f>
        <v>0.93928511902056155</v>
      </c>
      <c r="E27" s="5">
        <f t="shared" ref="E27" si="3">E$19/C27</f>
        <v>0.98925674791119578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2014-02-03T22:28:42Z</dcterms:created>
  <dcterms:modified xsi:type="dcterms:W3CDTF">2014-02-08T05:05:40Z</dcterms:modified>
</cp:coreProperties>
</file>