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d3x290/Downloads/"/>
    </mc:Choice>
  </mc:AlternateContent>
  <xr:revisionPtr revIDLastSave="0" documentId="13_ncr:1_{2C602817-DF77-0748-9A28-A0CAD237F596}" xr6:coauthVersionLast="47" xr6:coauthVersionMax="47" xr10:uidLastSave="{00000000-0000-0000-0000-000000000000}"/>
  <bookViews>
    <workbookView xWindow="1100" yWindow="760" windowWidth="27540" windowHeight="18380" tabRatio="681" firstSheet="1" activeTab="1" xr2:uid="{00000000-000D-0000-FFFF-FFFF00000000}"/>
  </bookViews>
  <sheets>
    <sheet name="S1 Figure 1 and 2" sheetId="24" r:id="rId1"/>
    <sheet name="S1 Figure 3 and 4" sheetId="27" r:id="rId2"/>
    <sheet name="S1 Figure 5" sheetId="28" r:id="rId3"/>
    <sheet name="S1 Figure 6" sheetId="29" r:id="rId4"/>
    <sheet name="S1 Table 1 and 2" sheetId="30" r:id="rId5"/>
    <sheet name="S1  Table 3 and 4" sheetId="31" r:id="rId6"/>
    <sheet name="S1 Table 5 and 6" sheetId="32" r:id="rId7"/>
    <sheet name="S1 Table 7" sheetId="33" r:id="rId8"/>
    <sheet name="kcb,few" sheetId="14" state="hidden" r:id="rId9"/>
  </sheets>
  <definedNames>
    <definedName name="OLE_LINK8" localSheetId="4">'S1 Table 1 and 2'!$D$8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27" l="1"/>
  <c r="E48" i="27"/>
  <c r="D48" i="27"/>
  <c r="C48" i="27"/>
  <c r="F47" i="27"/>
  <c r="E47" i="27"/>
  <c r="D47" i="27"/>
  <c r="C47" i="27"/>
  <c r="F45" i="27"/>
  <c r="E45" i="27"/>
  <c r="D45" i="27"/>
  <c r="C45" i="27"/>
  <c r="F44" i="27"/>
  <c r="E44" i="27"/>
  <c r="D44" i="27"/>
  <c r="C44" i="27"/>
  <c r="F12" i="14"/>
  <c r="E12" i="14"/>
  <c r="D12" i="14"/>
  <c r="C12" i="14"/>
  <c r="F10" i="14"/>
  <c r="E10" i="14"/>
  <c r="D10" i="14"/>
  <c r="C10" i="14"/>
  <c r="F8" i="14"/>
  <c r="E8" i="14"/>
  <c r="D8" i="14"/>
  <c r="C8" i="14"/>
  <c r="F7" i="14"/>
  <c r="E7" i="14"/>
  <c r="D7" i="14"/>
  <c r="C7" i="14"/>
  <c r="F6" i="14"/>
  <c r="E6" i="14"/>
  <c r="D6" i="14"/>
  <c r="C6" i="14"/>
  <c r="F13" i="14" l="1"/>
  <c r="C13" i="14"/>
  <c r="D13" i="14"/>
  <c r="E9" i="14"/>
  <c r="E13" i="14"/>
  <c r="E11" i="14"/>
  <c r="F9" i="14"/>
  <c r="F11" i="14"/>
  <c r="C9" i="14"/>
  <c r="C11" i="14"/>
  <c r="D9" i="14"/>
  <c r="D11" i="14"/>
</calcChain>
</file>

<file path=xl/sharedStrings.xml><?xml version="1.0" encoding="utf-8"?>
<sst xmlns="http://schemas.openxmlformats.org/spreadsheetml/2006/main" count="310" uniqueCount="171">
  <si>
    <t>日期</t>
  </si>
  <si>
    <t>CL2</t>
  </si>
  <si>
    <t>移栽天数</t>
  </si>
  <si>
    <t>生育阶段</t>
  </si>
  <si>
    <t>CL1</t>
  </si>
  <si>
    <t>Kcb值</t>
  </si>
  <si>
    <t>初期生长期</t>
  </si>
  <si>
    <t>发育期</t>
  </si>
  <si>
    <t>生育中期</t>
  </si>
  <si>
    <t>生育后期</t>
  </si>
  <si>
    <t>阶段天数/d</t>
  </si>
  <si>
    <r>
      <rPr>
        <sz val="12"/>
        <rFont val="宋体"/>
        <charset val="134"/>
      </rPr>
      <t>U2/m·s</t>
    </r>
    <r>
      <rPr>
        <vertAlign val="superscript"/>
        <sz val="12"/>
        <rFont val="宋体"/>
        <charset val="134"/>
      </rPr>
      <t>-1</t>
    </r>
  </si>
  <si>
    <t>Rhmin/%</t>
  </si>
  <si>
    <r>
      <rPr>
        <sz val="12"/>
        <rFont val="宋体"/>
        <charset val="134"/>
      </rPr>
      <t>F</t>
    </r>
    <r>
      <rPr>
        <sz val="12"/>
        <rFont val="宋体"/>
        <charset val="134"/>
      </rPr>
      <t>L</t>
    </r>
  </si>
  <si>
    <t>hc/m</t>
  </si>
  <si>
    <t>Kcb</t>
  </si>
  <si>
    <t>作物高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</si>
  <si>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L1</t>
    </r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</si>
  <si>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L2</t>
    </r>
  </si>
  <si>
    <t>DAY</t>
  </si>
  <si>
    <t>hc</t>
  </si>
  <si>
    <t>根据拟合方程计算</t>
  </si>
  <si>
    <t>Relative soil moisture content(%)</t>
    <phoneticPr fontId="7" type="noConversion"/>
  </si>
  <si>
    <t>Water depth(cm)</t>
    <phoneticPr fontId="7" type="noConversion"/>
  </si>
  <si>
    <t>DAT(d)</t>
    <phoneticPr fontId="7" type="noConversion"/>
  </si>
  <si>
    <t>2015  FI</t>
    <phoneticPr fontId="7" type="noConversion"/>
  </si>
  <si>
    <t>2014  FI</t>
    <phoneticPr fontId="7" type="noConversion"/>
  </si>
  <si>
    <t>2014  CI</t>
    <phoneticPr fontId="7" type="noConversion"/>
  </si>
  <si>
    <t>2015  CI</t>
    <phoneticPr fontId="7" type="noConversion"/>
  </si>
  <si>
    <t>FF</t>
    <phoneticPr fontId="7" type="noConversion"/>
  </si>
  <si>
    <t>CF</t>
    <phoneticPr fontId="7" type="noConversion"/>
  </si>
  <si>
    <t>FS</t>
    <phoneticPr fontId="7" type="noConversion"/>
  </si>
  <si>
    <t>FF</t>
    <phoneticPr fontId="7" type="noConversion"/>
  </si>
  <si>
    <t>CS</t>
    <phoneticPr fontId="7" type="noConversion"/>
  </si>
  <si>
    <t>Average value</t>
    <phoneticPr fontId="7" type="noConversion"/>
  </si>
  <si>
    <t>Standard error</t>
    <phoneticPr fontId="7" type="noConversion"/>
  </si>
  <si>
    <t>Average value</t>
    <phoneticPr fontId="7" type="noConversion"/>
  </si>
  <si>
    <t>Standard error</t>
    <phoneticPr fontId="7" type="noConversion"/>
  </si>
  <si>
    <t>NEE</t>
  </si>
  <si>
    <r>
      <t>Soil respiration (mol m</t>
    </r>
    <r>
      <rPr>
        <vertAlign val="superscript"/>
        <sz val="12"/>
        <rFont val="Times New Roman"/>
        <family val="1"/>
      </rPr>
      <t>-2</t>
    </r>
    <r>
      <rPr>
        <sz val="12"/>
        <rFont val="Times New Roman"/>
        <family val="1"/>
      </rPr>
      <t xml:space="preserve"> d</t>
    </r>
    <r>
      <rPr>
        <vertAlign val="superscript"/>
        <sz val="12"/>
        <rFont val="Times New Roman"/>
        <family val="1"/>
      </rPr>
      <t>-1</t>
    </r>
    <r>
      <rPr>
        <sz val="12"/>
        <rFont val="Times New Roman"/>
        <family val="1"/>
      </rPr>
      <t xml:space="preserve">) </t>
    </r>
    <phoneticPr fontId="7" type="noConversion"/>
  </si>
  <si>
    <r>
      <t>NEE (mol m</t>
    </r>
    <r>
      <rPr>
        <vertAlign val="superscript"/>
        <sz val="12"/>
        <rFont val="Times New Roman"/>
        <family val="1"/>
      </rPr>
      <t>-2</t>
    </r>
    <r>
      <rPr>
        <sz val="12"/>
        <rFont val="Times New Roman"/>
        <family val="1"/>
      </rPr>
      <t xml:space="preserve"> d</t>
    </r>
    <r>
      <rPr>
        <vertAlign val="superscript"/>
        <sz val="12"/>
        <rFont val="Times New Roman"/>
        <family val="1"/>
      </rPr>
      <t>-1</t>
    </r>
    <r>
      <rPr>
        <sz val="12"/>
        <rFont val="Times New Roman"/>
        <family val="1"/>
      </rPr>
      <t xml:space="preserve">) </t>
    </r>
    <phoneticPr fontId="7" type="noConversion"/>
  </si>
  <si>
    <t>Soil respiration and NEE rates of paddy fields with different water and carbon managements</t>
    <phoneticPr fontId="7" type="noConversion"/>
  </si>
  <si>
    <t>Typical water depth and soil moisture conditions in CI and FI paddy fields</t>
    <phoneticPr fontId="7" type="noConversion"/>
  </si>
  <si>
    <t>BV</t>
  </si>
  <si>
    <t>FF</t>
  </si>
  <si>
    <t>CF</t>
  </si>
  <si>
    <t>FS</t>
  </si>
  <si>
    <t>CS</t>
  </si>
  <si>
    <t>0-10</t>
  </si>
  <si>
    <t>10-20</t>
  </si>
  <si>
    <t>20-40</t>
  </si>
  <si>
    <t>Treatment</t>
    <phoneticPr fontId="7" type="noConversion"/>
  </si>
  <si>
    <r>
      <t>Soil organic carbon content of paddy fields before transplanting and after harvesting (g kg</t>
    </r>
    <r>
      <rPr>
        <b/>
        <vertAlign val="superscript"/>
        <sz val="9"/>
        <rFont val="Times New Roman"/>
        <family val="1"/>
      </rPr>
      <t>-1</t>
    </r>
    <r>
      <rPr>
        <b/>
        <sz val="9"/>
        <rFont val="Times New Roman"/>
        <family val="1"/>
      </rPr>
      <t>)</t>
    </r>
    <phoneticPr fontId="7" type="noConversion"/>
  </si>
  <si>
    <t>The relationship between soil respiration with controlled irrigation and soil moisture</t>
  </si>
  <si>
    <t>Table 1 Controlled thresholds in different stages for controlled irrigation</t>
  </si>
  <si>
    <t>Limit</t>
  </si>
  <si>
    <t>Regreening stage</t>
  </si>
  <si>
    <t>Tillering stage</t>
  </si>
  <si>
    <t>Jointing and booting stage</t>
  </si>
  <si>
    <t>Heading and flowering stage</t>
  </si>
  <si>
    <t>Milk stage</t>
  </si>
  <si>
    <t>Ripening stage</t>
  </si>
  <si>
    <t>Initial</t>
  </si>
  <si>
    <t>Middle</t>
  </si>
  <si>
    <t>Late</t>
  </si>
  <si>
    <r>
      <t>Upper limit</t>
    </r>
    <r>
      <rPr>
        <vertAlign val="superscript"/>
        <sz val="9"/>
        <rFont val="Times New Roman"/>
        <family val="1"/>
      </rPr>
      <t xml:space="preserve"> 2</t>
    </r>
  </si>
  <si>
    <r>
      <t>25 mm</t>
    </r>
    <r>
      <rPr>
        <vertAlign val="superscript"/>
        <sz val="9"/>
        <rFont val="Times New Roman"/>
        <family val="1"/>
      </rPr>
      <t>1</t>
    </r>
  </si>
  <si>
    <r>
      <t>100%</t>
    </r>
    <r>
      <rPr>
        <i/>
        <sz val="9"/>
        <rFont val="Times New Roman"/>
        <family val="1"/>
      </rPr>
      <t>θ</t>
    </r>
    <r>
      <rPr>
        <vertAlign val="subscript"/>
        <sz val="9"/>
        <rFont val="Times New Roman"/>
        <family val="1"/>
      </rPr>
      <t>s1</t>
    </r>
  </si>
  <si>
    <r>
      <t>100%</t>
    </r>
    <r>
      <rPr>
        <i/>
        <sz val="9"/>
        <rFont val="Times New Roman"/>
        <family val="1"/>
      </rPr>
      <t>θ</t>
    </r>
    <r>
      <rPr>
        <vertAlign val="subscript"/>
        <sz val="9"/>
        <rFont val="Times New Roman"/>
        <family val="1"/>
      </rPr>
      <t>s2</t>
    </r>
  </si>
  <si>
    <r>
      <t>100%</t>
    </r>
    <r>
      <rPr>
        <i/>
        <sz val="9"/>
        <rFont val="Times New Roman"/>
        <family val="1"/>
      </rPr>
      <t>θ</t>
    </r>
    <r>
      <rPr>
        <vertAlign val="subscript"/>
        <sz val="9"/>
        <rFont val="Times New Roman"/>
        <family val="1"/>
      </rPr>
      <t>s3</t>
    </r>
  </si>
  <si>
    <t>Naturally</t>
  </si>
  <si>
    <t>drying</t>
  </si>
  <si>
    <t>Lower limit</t>
  </si>
  <si>
    <r>
      <t>5 mm</t>
    </r>
    <r>
      <rPr>
        <vertAlign val="superscript"/>
        <sz val="9"/>
        <rFont val="Times New Roman"/>
        <family val="1"/>
      </rPr>
      <t>1</t>
    </r>
  </si>
  <si>
    <r>
      <t>70%</t>
    </r>
    <r>
      <rPr>
        <i/>
        <sz val="9"/>
        <rFont val="Times New Roman"/>
        <family val="1"/>
      </rPr>
      <t>θ</t>
    </r>
    <r>
      <rPr>
        <vertAlign val="subscript"/>
        <sz val="9"/>
        <rFont val="Times New Roman"/>
        <family val="1"/>
      </rPr>
      <t>s1</t>
    </r>
  </si>
  <si>
    <r>
      <t>65%</t>
    </r>
    <r>
      <rPr>
        <i/>
        <sz val="9"/>
        <rFont val="Times New Roman"/>
        <family val="1"/>
      </rPr>
      <t>θ</t>
    </r>
    <r>
      <rPr>
        <vertAlign val="subscript"/>
        <sz val="9"/>
        <rFont val="Times New Roman"/>
        <family val="1"/>
      </rPr>
      <t>s1</t>
    </r>
  </si>
  <si>
    <r>
      <t>60%</t>
    </r>
    <r>
      <rPr>
        <i/>
        <sz val="9"/>
        <rFont val="Times New Roman"/>
        <family val="1"/>
      </rPr>
      <t>θ</t>
    </r>
    <r>
      <rPr>
        <vertAlign val="subscript"/>
        <sz val="9"/>
        <rFont val="Times New Roman"/>
        <family val="1"/>
      </rPr>
      <t>s1</t>
    </r>
  </si>
  <si>
    <r>
      <t>75%</t>
    </r>
    <r>
      <rPr>
        <i/>
        <sz val="9"/>
        <rFont val="Times New Roman"/>
        <family val="1"/>
      </rPr>
      <t>θ</t>
    </r>
    <r>
      <rPr>
        <vertAlign val="subscript"/>
        <sz val="9"/>
        <rFont val="Times New Roman"/>
        <family val="1"/>
      </rPr>
      <t>s2</t>
    </r>
  </si>
  <si>
    <r>
      <t>80%</t>
    </r>
    <r>
      <rPr>
        <i/>
        <sz val="9"/>
        <rFont val="Times New Roman"/>
        <family val="1"/>
      </rPr>
      <t>θ</t>
    </r>
    <r>
      <rPr>
        <vertAlign val="subscript"/>
        <sz val="9"/>
        <rFont val="Times New Roman"/>
        <family val="1"/>
      </rPr>
      <t>s3</t>
    </r>
  </si>
  <si>
    <r>
      <t>70%</t>
    </r>
    <r>
      <rPr>
        <i/>
        <sz val="9"/>
        <rFont val="Times New Roman"/>
        <family val="1"/>
      </rPr>
      <t>θ</t>
    </r>
    <r>
      <rPr>
        <vertAlign val="subscript"/>
        <sz val="9"/>
        <rFont val="Times New Roman"/>
        <family val="1"/>
      </rPr>
      <t>s3</t>
    </r>
  </si>
  <si>
    <t>Observed root zone depth (cm)</t>
  </si>
  <si>
    <t>—</t>
  </si>
  <si>
    <t>0-20</t>
  </si>
  <si>
    <t>0-30</t>
  </si>
  <si>
    <t>0-40</t>
  </si>
  <si>
    <r>
      <t>1</t>
    </r>
    <r>
      <rPr>
        <sz val="9"/>
        <rFont val="Times New Roman"/>
        <family val="1"/>
      </rPr>
      <t xml:space="preserve"> Data show the water depth during the regreening stage. θ</t>
    </r>
    <r>
      <rPr>
        <vertAlign val="subscript"/>
        <sz val="9"/>
        <rFont val="Times New Roman"/>
        <family val="1"/>
      </rPr>
      <t>s1</t>
    </r>
    <r>
      <rPr>
        <sz val="9"/>
        <rFont val="Times New Roman"/>
        <family val="1"/>
      </rPr>
      <t>, θ</t>
    </r>
    <r>
      <rPr>
        <vertAlign val="subscript"/>
        <sz val="9"/>
        <rFont val="Times New Roman"/>
        <family val="1"/>
      </rPr>
      <t>s2</t>
    </r>
    <r>
      <rPr>
        <sz val="9"/>
        <rFont val="Times New Roman"/>
        <family val="1"/>
      </rPr>
      <t>, and θ</t>
    </r>
    <r>
      <rPr>
        <vertAlign val="subscript"/>
        <sz val="9"/>
        <rFont val="Times New Roman"/>
        <family val="1"/>
      </rPr>
      <t>s3</t>
    </r>
    <r>
      <rPr>
        <sz val="9"/>
        <rFont val="Times New Roman"/>
        <family val="1"/>
      </rPr>
      <t xml:space="preserve"> represent average volumetric soil moisture for the 0-20, 0-30, and 0-40 cm layers, respectively. </t>
    </r>
  </si>
  <si>
    <r>
      <t>2</t>
    </r>
    <r>
      <rPr>
        <sz val="10.5"/>
        <rFont val="Times New Roman"/>
        <family val="1"/>
      </rPr>
      <t xml:space="preserve"> </t>
    </r>
    <r>
      <rPr>
        <sz val="9"/>
        <rFont val="Times New Roman"/>
        <family val="1"/>
      </rPr>
      <t>In the case of pesticide, fertilizer applications and rainfall, standing irrigation water at a depth of up to 5 cm is maintained for less than five days.</t>
    </r>
  </si>
  <si>
    <r>
      <t>Table 2 Date and rate of nitrogen fertilization during the rice-growing season (kg N ha</t>
    </r>
    <r>
      <rPr>
        <b/>
        <vertAlign val="superscript"/>
        <sz val="9"/>
        <rFont val="Times New Roman"/>
        <family val="1"/>
      </rPr>
      <t>-1</t>
    </r>
    <r>
      <rPr>
        <b/>
        <sz val="9"/>
        <rFont val="Times New Roman"/>
        <family val="1"/>
      </rPr>
      <t>)</t>
    </r>
  </si>
  <si>
    <t>Activty</t>
  </si>
  <si>
    <t>Base fertilizer (19 and 29 Jun)</t>
  </si>
  <si>
    <t>159(56.3CF+103AB)</t>
  </si>
  <si>
    <t>155(72.0CF+83.2AB)</t>
  </si>
  <si>
    <t>Tillering fertilizer (29 Jun and 5 Jul)</t>
  </si>
  <si>
    <t>76.2(U)</t>
  </si>
  <si>
    <t>69.3(U)</t>
  </si>
  <si>
    <t>Panicle fertilizer (10 and 9 Aug)</t>
  </si>
  <si>
    <t>55.4(U)</t>
  </si>
  <si>
    <t>58.9(U)</t>
  </si>
  <si>
    <t>Total nitrogen</t>
  </si>
  <si>
    <t>Date in the bracket is the time for the fertilizer applied in 2014 and 2015 respectively.</t>
  </si>
  <si>
    <r>
      <t>CF: compound fertilizer (N, P</t>
    </r>
    <r>
      <rPr>
        <vertAlign val="subscript"/>
        <sz val="9"/>
        <rFont val="Times New Roman"/>
        <family val="1"/>
      </rPr>
      <t>2</t>
    </r>
    <r>
      <rPr>
        <sz val="9"/>
        <rFont val="Times New Roman"/>
        <family val="1"/>
      </rPr>
      <t>O</t>
    </r>
    <r>
      <rPr>
        <vertAlign val="subscript"/>
        <sz val="9"/>
        <rFont val="Times New Roman"/>
        <family val="1"/>
      </rPr>
      <t>5</t>
    </r>
    <r>
      <rPr>
        <sz val="9"/>
        <rFont val="Times New Roman"/>
        <family val="1"/>
      </rPr>
      <t xml:space="preserve"> and K</t>
    </r>
    <r>
      <rPr>
        <vertAlign val="subscript"/>
        <sz val="9"/>
        <rFont val="Times New Roman"/>
        <family val="1"/>
      </rPr>
      <t>2</t>
    </r>
    <r>
      <rPr>
        <sz val="9"/>
        <rFont val="Times New Roman"/>
        <family val="1"/>
      </rPr>
      <t xml:space="preserve">O contents are 15.0%, 15.0% and 15.0% in 2014, and 16.0%, 12.0% and 17.0% in 2015), AB: ammonium bicarbonate (N content is 17.1%), U: urea (N content is 46.2%). </t>
    </r>
  </si>
  <si>
    <t>Table 3 Rice yield and irrigation water use efficiency</t>
  </si>
  <si>
    <t>Items</t>
  </si>
  <si>
    <t>Irrigation water volume (mm)</t>
  </si>
  <si>
    <r>
      <t>Yield (kg ha</t>
    </r>
    <r>
      <rPr>
        <vertAlign val="superscript"/>
        <sz val="12"/>
        <rFont val="Times New Roman"/>
        <family val="1"/>
      </rPr>
      <t>-1</t>
    </r>
    <r>
      <rPr>
        <sz val="12"/>
        <rFont val="Times New Roman"/>
        <family val="1"/>
      </rPr>
      <t>)</t>
    </r>
  </si>
  <si>
    <r>
      <t>IWUE (kg m</t>
    </r>
    <r>
      <rPr>
        <vertAlign val="superscript"/>
        <sz val="12"/>
        <rFont val="Times New Roman"/>
        <family val="1"/>
      </rPr>
      <t>-3</t>
    </r>
    <r>
      <rPr>
        <sz val="12"/>
        <rFont val="Times New Roman"/>
        <family val="1"/>
      </rPr>
      <t>)</t>
    </r>
  </si>
  <si>
    <t xml:space="preserve">Table 4 MANOVA results for rice yield and irrigation water use efficiency </t>
  </si>
  <si>
    <t>Year</t>
  </si>
  <si>
    <t>Influence factor</t>
  </si>
  <si>
    <t>Rice yield</t>
  </si>
  <si>
    <t>Irrigation water use efficiency</t>
  </si>
  <si>
    <t>SS</t>
  </si>
  <si>
    <t>F</t>
  </si>
  <si>
    <t>P</t>
  </si>
  <si>
    <t>Fertilizer management</t>
  </si>
  <si>
    <t>Water management</t>
  </si>
  <si>
    <t>Interactive effect</t>
  </si>
  <si>
    <t>Error</t>
  </si>
  <si>
    <r>
      <t>1.73×10</t>
    </r>
    <r>
      <rPr>
        <vertAlign val="superscript"/>
        <sz val="12"/>
        <rFont val="Times New Roman"/>
        <family val="1"/>
      </rPr>
      <t>6</t>
    </r>
  </si>
  <si>
    <r>
      <t>3.18×10</t>
    </r>
    <r>
      <rPr>
        <vertAlign val="superscript"/>
        <sz val="12"/>
        <rFont val="Times New Roman"/>
        <family val="1"/>
      </rPr>
      <t>-5</t>
    </r>
    <r>
      <rPr>
        <sz val="12"/>
        <rFont val="Times New Roman"/>
        <family val="1"/>
      </rPr>
      <t>*</t>
    </r>
  </si>
  <si>
    <r>
      <t>5.94×10</t>
    </r>
    <r>
      <rPr>
        <vertAlign val="superscript"/>
        <sz val="12"/>
        <rFont val="Times New Roman"/>
        <family val="1"/>
      </rPr>
      <t>-2</t>
    </r>
    <r>
      <rPr>
        <sz val="12"/>
        <rFont val="Times New Roman"/>
        <family val="1"/>
      </rPr>
      <t xml:space="preserve"> </t>
    </r>
  </si>
  <si>
    <r>
      <t>2.89×10</t>
    </r>
    <r>
      <rPr>
        <vertAlign val="superscript"/>
        <sz val="12"/>
        <rFont val="Times New Roman"/>
        <family val="1"/>
      </rPr>
      <t>-5</t>
    </r>
    <r>
      <rPr>
        <sz val="12"/>
        <rFont val="Times New Roman"/>
        <family val="1"/>
      </rPr>
      <t xml:space="preserve">* </t>
    </r>
  </si>
  <si>
    <r>
      <t>1.54×10</t>
    </r>
    <r>
      <rPr>
        <vertAlign val="superscript"/>
        <sz val="12"/>
        <rFont val="Times New Roman"/>
        <family val="1"/>
      </rPr>
      <t>4</t>
    </r>
    <r>
      <rPr>
        <sz val="12"/>
        <rFont val="Times New Roman"/>
        <family val="1"/>
      </rPr>
      <t xml:space="preserve"> </t>
    </r>
  </si>
  <si>
    <r>
      <t>5.25×10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 xml:space="preserve">  </t>
    </r>
  </si>
  <si>
    <r>
      <t>1.47×10</t>
    </r>
    <r>
      <rPr>
        <vertAlign val="superscript"/>
        <sz val="12"/>
        <rFont val="Times New Roman"/>
        <family val="1"/>
      </rPr>
      <t>-12</t>
    </r>
    <r>
      <rPr>
        <sz val="12"/>
        <rFont val="Times New Roman"/>
        <family val="1"/>
      </rPr>
      <t xml:space="preserve">* </t>
    </r>
  </si>
  <si>
    <r>
      <t>1.33×10</t>
    </r>
    <r>
      <rPr>
        <vertAlign val="superscript"/>
        <sz val="12"/>
        <rFont val="Times New Roman"/>
        <family val="1"/>
      </rPr>
      <t>-3</t>
    </r>
    <r>
      <rPr>
        <sz val="12"/>
        <rFont val="Times New Roman"/>
        <family val="1"/>
      </rPr>
      <t xml:space="preserve"> </t>
    </r>
  </si>
  <si>
    <r>
      <t>6.30×10</t>
    </r>
    <r>
      <rPr>
        <vertAlign val="superscript"/>
        <sz val="12"/>
        <rFont val="Times New Roman"/>
        <family val="1"/>
      </rPr>
      <t>-3</t>
    </r>
    <r>
      <rPr>
        <sz val="12"/>
        <rFont val="Times New Roman"/>
        <family val="1"/>
      </rPr>
      <t xml:space="preserve"> </t>
    </r>
  </si>
  <si>
    <r>
      <t>2.48×10</t>
    </r>
    <r>
      <rPr>
        <vertAlign val="superscript"/>
        <sz val="12"/>
        <rFont val="Times New Roman"/>
        <family val="1"/>
      </rPr>
      <t>-2</t>
    </r>
    <r>
      <rPr>
        <sz val="12"/>
        <rFont val="Times New Roman"/>
        <family val="1"/>
      </rPr>
      <t xml:space="preserve">* </t>
    </r>
  </si>
  <si>
    <r>
      <t>1.99×10</t>
    </r>
    <r>
      <rPr>
        <vertAlign val="superscript"/>
        <sz val="12"/>
        <rFont val="Times New Roman"/>
        <family val="1"/>
      </rPr>
      <t>5</t>
    </r>
    <r>
      <rPr>
        <sz val="12"/>
        <rFont val="Times New Roman"/>
        <family val="1"/>
      </rPr>
      <t xml:space="preserve"> </t>
    </r>
  </si>
  <si>
    <r>
      <t>6.63×10</t>
    </r>
    <r>
      <rPr>
        <vertAlign val="superscript"/>
        <sz val="12"/>
        <rFont val="Times New Roman"/>
        <family val="1"/>
      </rPr>
      <t>-3</t>
    </r>
    <r>
      <rPr>
        <sz val="12"/>
        <rFont val="Times New Roman"/>
        <family val="1"/>
      </rPr>
      <t xml:space="preserve"> </t>
    </r>
  </si>
  <si>
    <r>
      <t>4.84×10</t>
    </r>
    <r>
      <rPr>
        <vertAlign val="superscript"/>
        <sz val="12"/>
        <rFont val="Times New Roman"/>
        <family val="1"/>
      </rPr>
      <t>4</t>
    </r>
  </si>
  <si>
    <r>
      <t>8.89×10</t>
    </r>
    <r>
      <rPr>
        <vertAlign val="superscript"/>
        <sz val="12"/>
        <rFont val="Times New Roman"/>
        <family val="1"/>
      </rPr>
      <t>-4</t>
    </r>
    <r>
      <rPr>
        <sz val="12"/>
        <rFont val="Times New Roman"/>
        <family val="1"/>
      </rPr>
      <t xml:space="preserve">* </t>
    </r>
  </si>
  <si>
    <r>
      <t>1.13×10</t>
    </r>
    <r>
      <rPr>
        <vertAlign val="superscript"/>
        <sz val="12"/>
        <rFont val="Times New Roman"/>
        <family val="1"/>
      </rPr>
      <t>-2</t>
    </r>
    <r>
      <rPr>
        <sz val="12"/>
        <rFont val="Times New Roman"/>
        <family val="1"/>
      </rPr>
      <t xml:space="preserve"> </t>
    </r>
  </si>
  <si>
    <r>
      <t>4.40×10</t>
    </r>
    <r>
      <rPr>
        <vertAlign val="superscript"/>
        <sz val="12"/>
        <rFont val="Times New Roman"/>
        <family val="1"/>
      </rPr>
      <t>-5</t>
    </r>
    <r>
      <rPr>
        <sz val="12"/>
        <rFont val="Times New Roman"/>
        <family val="1"/>
      </rPr>
      <t xml:space="preserve">* </t>
    </r>
  </si>
  <si>
    <r>
      <t>3.70×10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 xml:space="preserve"> </t>
    </r>
  </si>
  <si>
    <r>
      <t>1.16×10</t>
    </r>
    <r>
      <rPr>
        <vertAlign val="superscript"/>
        <sz val="12"/>
        <rFont val="Times New Roman"/>
        <family val="1"/>
      </rPr>
      <t>4</t>
    </r>
    <r>
      <rPr>
        <sz val="12"/>
        <rFont val="Times New Roman"/>
        <family val="1"/>
      </rPr>
      <t xml:space="preserve">  </t>
    </r>
  </si>
  <si>
    <r>
      <t>6.23×10</t>
    </r>
    <r>
      <rPr>
        <vertAlign val="superscript"/>
        <sz val="12"/>
        <rFont val="Times New Roman"/>
        <family val="1"/>
      </rPr>
      <t>-14</t>
    </r>
    <r>
      <rPr>
        <sz val="12"/>
        <rFont val="Times New Roman"/>
        <family val="1"/>
      </rPr>
      <t xml:space="preserve">* </t>
    </r>
  </si>
  <si>
    <r>
      <t>2.60×10</t>
    </r>
    <r>
      <rPr>
        <vertAlign val="superscript"/>
        <sz val="12"/>
        <rFont val="Times New Roman"/>
        <family val="1"/>
      </rPr>
      <t>-2</t>
    </r>
    <r>
      <rPr>
        <sz val="12"/>
        <rFont val="Times New Roman"/>
        <family val="1"/>
      </rPr>
      <t xml:space="preserve"> </t>
    </r>
  </si>
  <si>
    <r>
      <t>1.06×10</t>
    </r>
    <r>
      <rPr>
        <vertAlign val="superscript"/>
        <sz val="12"/>
        <rFont val="Times New Roman"/>
        <family val="1"/>
      </rPr>
      <t>-3</t>
    </r>
    <r>
      <rPr>
        <sz val="12"/>
        <rFont val="Times New Roman"/>
        <family val="1"/>
      </rPr>
      <t xml:space="preserve"> </t>
    </r>
  </si>
  <si>
    <r>
      <t>3.98×10</t>
    </r>
    <r>
      <rPr>
        <vertAlign val="superscript"/>
        <sz val="12"/>
        <rFont val="Times New Roman"/>
        <family val="1"/>
      </rPr>
      <t>-2</t>
    </r>
    <r>
      <rPr>
        <sz val="12"/>
        <rFont val="Times New Roman"/>
        <family val="1"/>
      </rPr>
      <t xml:space="preserve">* </t>
    </r>
  </si>
  <si>
    <r>
      <t>1.47×10</t>
    </r>
    <r>
      <rPr>
        <vertAlign val="superscript"/>
        <sz val="12"/>
        <rFont val="Times New Roman"/>
        <family val="1"/>
      </rPr>
      <t>5</t>
    </r>
    <r>
      <rPr>
        <sz val="12"/>
        <rFont val="Times New Roman"/>
        <family val="1"/>
      </rPr>
      <t xml:space="preserve"> </t>
    </r>
  </si>
  <si>
    <r>
      <t>1.41×10</t>
    </r>
    <r>
      <rPr>
        <vertAlign val="superscript"/>
        <sz val="12"/>
        <rFont val="Times New Roman"/>
        <family val="1"/>
      </rPr>
      <t>-3</t>
    </r>
    <r>
      <rPr>
        <sz val="12"/>
        <rFont val="Times New Roman"/>
        <family val="1"/>
      </rPr>
      <t xml:space="preserve"> </t>
    </r>
  </si>
  <si>
    <r>
      <t>SS</t>
    </r>
    <r>
      <rPr>
        <sz val="12"/>
        <rFont val="Times New Roman"/>
        <family val="1"/>
      </rPr>
      <t>: sum of squares of mean deviation. *: significant at 0.05 level</t>
    </r>
  </si>
  <si>
    <r>
      <t xml:space="preserve">Table 5 Total </t>
    </r>
    <r>
      <rPr>
        <b/>
        <i/>
        <sz val="9"/>
        <rFont val="Times New Roman"/>
        <family val="1"/>
      </rPr>
      <t>R</t>
    </r>
    <r>
      <rPr>
        <b/>
        <vertAlign val="subscript"/>
        <sz val="9"/>
        <rFont val="Times New Roman"/>
        <family val="1"/>
      </rPr>
      <t>soil</t>
    </r>
    <r>
      <rPr>
        <b/>
        <sz val="9"/>
        <rFont val="Times New Roman"/>
        <family val="1"/>
      </rPr>
      <t xml:space="preserve"> and </t>
    </r>
    <r>
      <rPr>
        <b/>
        <i/>
        <sz val="9"/>
        <rFont val="Times New Roman"/>
        <family val="1"/>
      </rPr>
      <t>NEE</t>
    </r>
    <r>
      <rPr>
        <b/>
        <sz val="9"/>
        <rFont val="Times New Roman"/>
        <family val="1"/>
      </rPr>
      <t xml:space="preserve"> during the whole rice growth stage (mol m</t>
    </r>
    <r>
      <rPr>
        <b/>
        <vertAlign val="superscript"/>
        <sz val="9"/>
        <rFont val="Times New Roman"/>
        <family val="1"/>
      </rPr>
      <t>-2</t>
    </r>
    <r>
      <rPr>
        <b/>
        <sz val="9"/>
        <rFont val="Times New Roman"/>
        <family val="1"/>
      </rPr>
      <t>)</t>
    </r>
  </si>
  <si>
    <t>NEE</t>
    <phoneticPr fontId="7" type="noConversion"/>
  </si>
  <si>
    <r>
      <t>R</t>
    </r>
    <r>
      <rPr>
        <vertAlign val="subscript"/>
        <sz val="12"/>
        <rFont val="Times New Roman"/>
        <family val="1"/>
      </rPr>
      <t>soil</t>
    </r>
  </si>
  <si>
    <r>
      <t>R</t>
    </r>
    <r>
      <rPr>
        <i/>
        <vertAlign val="subscript"/>
        <sz val="12"/>
        <rFont val="Times New Roman"/>
        <family val="1"/>
      </rPr>
      <t>soil</t>
    </r>
    <phoneticPr fontId="7" type="noConversion"/>
  </si>
  <si>
    <r>
      <t xml:space="preserve">Table 6 MANOVA results for total </t>
    </r>
    <r>
      <rPr>
        <b/>
        <i/>
        <sz val="9"/>
        <rFont val="Times New Roman"/>
        <family val="1"/>
      </rPr>
      <t>R</t>
    </r>
    <r>
      <rPr>
        <b/>
        <vertAlign val="subscript"/>
        <sz val="9"/>
        <rFont val="Times New Roman"/>
        <family val="1"/>
      </rPr>
      <t>soil</t>
    </r>
    <r>
      <rPr>
        <b/>
        <sz val="9"/>
        <rFont val="Times New Roman"/>
        <family val="1"/>
      </rPr>
      <t xml:space="preserve"> and </t>
    </r>
    <r>
      <rPr>
        <b/>
        <i/>
        <sz val="9"/>
        <rFont val="Times New Roman"/>
        <family val="1"/>
      </rPr>
      <t>NEE</t>
    </r>
    <r>
      <rPr>
        <b/>
        <sz val="9"/>
        <rFont val="Times New Roman"/>
        <family val="1"/>
      </rPr>
      <t xml:space="preserve"> </t>
    </r>
  </si>
  <si>
    <r>
      <t>R</t>
    </r>
    <r>
      <rPr>
        <vertAlign val="subscript"/>
        <sz val="9"/>
        <rFont val="Times New Roman"/>
        <family val="1"/>
      </rPr>
      <t>soil</t>
    </r>
    <r>
      <rPr>
        <sz val="9"/>
        <rFont val="Times New Roman"/>
        <family val="1"/>
      </rPr>
      <t>: CO</t>
    </r>
    <r>
      <rPr>
        <vertAlign val="subscript"/>
        <sz val="9"/>
        <rFont val="Times New Roman"/>
        <family val="1"/>
      </rPr>
      <t>2</t>
    </r>
    <r>
      <rPr>
        <sz val="9"/>
        <rFont val="Times New Roman"/>
        <family val="1"/>
      </rPr>
      <t xml:space="preserve"> emission through soil respiration, </t>
    </r>
    <r>
      <rPr>
        <i/>
        <sz val="9"/>
        <rFont val="Times New Roman"/>
        <family val="1"/>
      </rPr>
      <t>NEE</t>
    </r>
    <r>
      <rPr>
        <sz val="9"/>
        <rFont val="Times New Roman"/>
        <family val="1"/>
      </rPr>
      <t>: net CO</t>
    </r>
    <r>
      <rPr>
        <vertAlign val="subscript"/>
        <sz val="9"/>
        <rFont val="Times New Roman"/>
        <family val="1"/>
      </rPr>
      <t>2</t>
    </r>
    <r>
      <rPr>
        <sz val="9"/>
        <rFont val="Times New Roman"/>
        <family val="1"/>
      </rPr>
      <t xml:space="preserve"> exchange between paddy fields ecosystem and atmosphere, </t>
    </r>
    <r>
      <rPr>
        <i/>
        <sz val="9"/>
        <rFont val="Times New Roman"/>
        <family val="1"/>
      </rPr>
      <t>SS</t>
    </r>
    <r>
      <rPr>
        <sz val="9"/>
        <rFont val="Times New Roman"/>
        <family val="1"/>
      </rPr>
      <t>: sum of squares of mean deviation. *: significant at 0.05 level</t>
    </r>
  </si>
  <si>
    <r>
      <t>9.51×10</t>
    </r>
    <r>
      <rPr>
        <vertAlign val="superscript"/>
        <sz val="12"/>
        <rFont val="Times New Roman"/>
        <family val="1"/>
      </rPr>
      <t>-5</t>
    </r>
    <r>
      <rPr>
        <sz val="12"/>
        <rFont val="Times New Roman"/>
        <family val="1"/>
      </rPr>
      <t>*</t>
    </r>
    <r>
      <rPr>
        <vertAlign val="superscript"/>
        <sz val="12"/>
        <rFont val="Times New Roman"/>
        <family val="1"/>
      </rPr>
      <t xml:space="preserve"> </t>
    </r>
  </si>
  <si>
    <r>
      <t>1.46×10</t>
    </r>
    <r>
      <rPr>
        <vertAlign val="superscript"/>
        <sz val="12"/>
        <rFont val="Times New Roman"/>
        <family val="1"/>
      </rPr>
      <t>3</t>
    </r>
  </si>
  <si>
    <r>
      <t>1.09×10</t>
    </r>
    <r>
      <rPr>
        <vertAlign val="superscript"/>
        <sz val="12"/>
        <rFont val="Times New Roman"/>
        <family val="1"/>
      </rPr>
      <t>-5</t>
    </r>
    <r>
      <rPr>
        <sz val="12"/>
        <rFont val="Times New Roman"/>
        <family val="1"/>
      </rPr>
      <t xml:space="preserve">* </t>
    </r>
  </si>
  <si>
    <r>
      <t>5.91×10</t>
    </r>
    <r>
      <rPr>
        <vertAlign val="superscript"/>
        <sz val="12"/>
        <rFont val="Times New Roman"/>
        <family val="1"/>
      </rPr>
      <t>-2</t>
    </r>
    <r>
      <rPr>
        <sz val="12"/>
        <rFont val="Times New Roman"/>
        <family val="1"/>
      </rPr>
      <t xml:space="preserve"> </t>
    </r>
  </si>
  <si>
    <r>
      <t>3.78×10</t>
    </r>
    <r>
      <rPr>
        <vertAlign val="superscript"/>
        <sz val="12"/>
        <rFont val="Times New Roman"/>
        <family val="1"/>
      </rPr>
      <t>-4</t>
    </r>
    <r>
      <rPr>
        <sz val="12"/>
        <rFont val="Times New Roman"/>
        <family val="1"/>
      </rPr>
      <t xml:space="preserve">* </t>
    </r>
  </si>
  <si>
    <r>
      <t>1.36×10</t>
    </r>
    <r>
      <rPr>
        <vertAlign val="superscript"/>
        <sz val="12"/>
        <rFont val="Times New Roman"/>
        <family val="1"/>
      </rPr>
      <t>4</t>
    </r>
    <r>
      <rPr>
        <sz val="12"/>
        <rFont val="Times New Roman"/>
        <family val="1"/>
      </rPr>
      <t xml:space="preserve"> </t>
    </r>
  </si>
  <si>
    <r>
      <t>1.03×10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 xml:space="preserve"> </t>
    </r>
  </si>
  <si>
    <r>
      <t>9.88×10</t>
    </r>
    <r>
      <rPr>
        <vertAlign val="superscript"/>
        <sz val="12"/>
        <rFont val="Times New Roman"/>
        <family val="1"/>
      </rPr>
      <t>-10</t>
    </r>
    <r>
      <rPr>
        <sz val="12"/>
        <rFont val="Times New Roman"/>
        <family val="1"/>
      </rPr>
      <t xml:space="preserve">* </t>
    </r>
  </si>
  <si>
    <r>
      <t>1.87×10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 xml:space="preserve"> </t>
    </r>
  </si>
  <si>
    <r>
      <t>1.87×10</t>
    </r>
    <r>
      <rPr>
        <vertAlign val="superscript"/>
        <sz val="12"/>
        <rFont val="Times New Roman"/>
        <family val="1"/>
      </rPr>
      <t>-7</t>
    </r>
    <r>
      <rPr>
        <sz val="12"/>
        <rFont val="Times New Roman"/>
        <family val="1"/>
      </rPr>
      <t xml:space="preserve">* </t>
    </r>
  </si>
  <si>
    <r>
      <t>5.69×10</t>
    </r>
    <r>
      <rPr>
        <vertAlign val="superscript"/>
        <sz val="12"/>
        <rFont val="Times New Roman"/>
        <family val="1"/>
      </rPr>
      <t>-2</t>
    </r>
    <r>
      <rPr>
        <sz val="12"/>
        <rFont val="Times New Roman"/>
        <family val="1"/>
      </rPr>
      <t xml:space="preserve"> </t>
    </r>
  </si>
  <si>
    <r>
      <t>6.09×10</t>
    </r>
    <r>
      <rPr>
        <vertAlign val="superscript"/>
        <sz val="12"/>
        <rFont val="Times New Roman"/>
        <family val="1"/>
      </rPr>
      <t>-5</t>
    </r>
    <r>
      <rPr>
        <sz val="12"/>
        <rFont val="Times New Roman"/>
        <family val="1"/>
      </rPr>
      <t xml:space="preserve">* </t>
    </r>
  </si>
  <si>
    <t>Table 7 The relationship between soil respiration rate and air temperature</t>
  </si>
  <si>
    <t>FI</t>
    <phoneticPr fontId="7" type="noConversion"/>
  </si>
  <si>
    <t>CI</t>
    <phoneticPr fontId="7" type="noConversion"/>
  </si>
  <si>
    <t>FFP</t>
    <phoneticPr fontId="7" type="noConversion"/>
  </si>
  <si>
    <t>SR</t>
    <phoneticPr fontId="7" type="noConversion"/>
  </si>
  <si>
    <r>
      <t>Air temperature (</t>
    </r>
    <r>
      <rPr>
        <vertAlign val="superscript"/>
        <sz val="12"/>
        <rFont val="Times New Roman"/>
        <family val="1"/>
      </rPr>
      <t>o</t>
    </r>
    <r>
      <rPr>
        <sz val="12"/>
        <rFont val="Times New Roman"/>
        <family val="1"/>
      </rPr>
      <t>C)</t>
    </r>
    <phoneticPr fontId="7" type="noConversion"/>
  </si>
  <si>
    <t>2014 average</t>
  </si>
  <si>
    <t>2014 µmol/m2/ms</t>
  </si>
  <si>
    <t>2015 average</t>
  </si>
  <si>
    <t>2015 µmol/m2/ms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</si>
</sst>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_);[Red]\(0.00\)"/>
    <numFmt numFmtId="165" formatCode="0_ "/>
    <numFmt numFmtId="166" formatCode="0.0_ "/>
    <numFmt numFmtId="167" formatCode="0.00_ "/>
    <numFmt numFmtId="168" formatCode="0_);[Red]\(0\)"/>
    <numFmt numFmtId="169" formatCode="0.0_);[Red]\(0.0\)"/>
    <numFmt numFmtId="170" formatCode="m&quot;月&quot;d&quot;日&quot;;@"/>
  </numFmts>
  <fonts count="22">
    <font>
      <sz val="12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sz val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vertAlign val="superscript"/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Times New Roman"/>
      <family val="1"/>
    </font>
    <font>
      <sz val="12"/>
      <color rgb="FF333333"/>
      <name val="Times New Roman"/>
      <family val="1"/>
    </font>
    <font>
      <vertAlign val="superscript"/>
      <sz val="12"/>
      <name val="Times New Roman"/>
      <family val="1"/>
    </font>
    <font>
      <b/>
      <vertAlign val="superscript"/>
      <sz val="9"/>
      <name val="Times New Roman"/>
      <family val="1"/>
    </font>
    <font>
      <sz val="10.5"/>
      <name val="Times New Roman"/>
      <family val="1"/>
    </font>
    <font>
      <vertAlign val="superscript"/>
      <sz val="9"/>
      <name val="Times New Roman"/>
      <family val="1"/>
    </font>
    <font>
      <i/>
      <sz val="9"/>
      <name val="Times New Roman"/>
      <family val="1"/>
    </font>
    <font>
      <vertAlign val="subscript"/>
      <sz val="9"/>
      <name val="Times New Roman"/>
      <family val="1"/>
    </font>
    <font>
      <i/>
      <sz val="12"/>
      <name val="Times New Roman"/>
      <family val="1"/>
    </font>
    <font>
      <b/>
      <i/>
      <sz val="9"/>
      <name val="Times New Roman"/>
      <family val="1"/>
    </font>
    <font>
      <b/>
      <vertAlign val="subscript"/>
      <sz val="9"/>
      <name val="Times New Roman"/>
      <family val="1"/>
    </font>
    <font>
      <vertAlign val="subscript"/>
      <sz val="12"/>
      <name val="Times New Roman"/>
      <family val="1"/>
    </font>
    <font>
      <i/>
      <vertAlign val="subscript"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/>
  </cellStyleXfs>
  <cellXfs count="90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1" xfId="0" applyFont="1" applyBorder="1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2" fontId="0" fillId="0" borderId="1" xfId="0" applyNumberFormat="1" applyBorder="1">
      <alignment vertical="center"/>
    </xf>
    <xf numFmtId="167" fontId="0" fillId="0" borderId="1" xfId="0" applyNumberFormat="1" applyBorder="1">
      <alignment vertical="center"/>
    </xf>
    <xf numFmtId="0" fontId="0" fillId="0" borderId="1" xfId="0" applyBorder="1" applyAlignment="1"/>
    <xf numFmtId="2" fontId="0" fillId="0" borderId="1" xfId="0" applyNumberFormat="1" applyBorder="1" applyAlignment="1"/>
    <xf numFmtId="2" fontId="0" fillId="0" borderId="0" xfId="0" applyNumberFormat="1" applyAlignment="1"/>
    <xf numFmtId="2" fontId="0" fillId="0" borderId="0" xfId="0" applyNumberFormat="1">
      <alignment vertical="center"/>
    </xf>
    <xf numFmtId="167" fontId="0" fillId="0" borderId="0" xfId="0" applyNumberFormat="1">
      <alignment vertical="center"/>
    </xf>
    <xf numFmtId="0" fontId="1" fillId="2" borderId="1" xfId="0" applyFont="1" applyFill="1" applyBorder="1" applyAlignment="1"/>
    <xf numFmtId="167" fontId="1" fillId="2" borderId="1" xfId="0" applyNumberFormat="1" applyFont="1" applyFill="1" applyBorder="1">
      <alignment vertical="center"/>
    </xf>
    <xf numFmtId="17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0" xfId="1" applyFont="1">
      <alignment vertical="center"/>
    </xf>
    <xf numFmtId="166" fontId="4" fillId="0" borderId="1" xfId="0" applyNumberFormat="1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7" fontId="4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7" fontId="4" fillId="0" borderId="2" xfId="1" applyNumberFormat="1" applyFont="1" applyBorder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8" fillId="0" borderId="0" xfId="0" applyFont="1">
      <alignment vertical="center"/>
    </xf>
    <xf numFmtId="0" fontId="4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4" fillId="0" borderId="0" xfId="0" applyFont="1">
      <alignment vertical="center"/>
    </xf>
    <xf numFmtId="165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167" fontId="0" fillId="0" borderId="12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4" fillId="0" borderId="0" xfId="0" applyFont="1" applyAlignment="1">
      <alignment horizontal="justify" vertical="center"/>
    </xf>
    <xf numFmtId="0" fontId="9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justify" vertical="center"/>
    </xf>
    <xf numFmtId="0" fontId="0" fillId="0" borderId="10" xfId="0" applyBorder="1">
      <alignment vertical="center"/>
    </xf>
    <xf numFmtId="0" fontId="3" fillId="0" borderId="0" xfId="0" applyFont="1" applyAlignment="1">
      <alignment horizontal="justify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16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164" fontId="17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17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Normal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1386138613899"/>
          <c:y val="5.0209205020920501E-2"/>
          <c:w val="0.77557755775577597"/>
          <c:h val="0.77405857740585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'kcb,few'!$C$16:$C$17</c:f>
              <c:strCache>
                <c:ptCount val="2"/>
                <c:pt idx="0">
                  <c:v>作物高</c:v>
                </c:pt>
                <c:pt idx="1">
                  <c:v>FL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'kcb,few'!$B$18:$B$29</c:f>
              <c:numCache>
                <c:formatCode>General</c:formatCode>
                <c:ptCount val="12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41</c:v>
                </c:pt>
                <c:pt idx="6">
                  <c:v>46</c:v>
                </c:pt>
                <c:pt idx="7">
                  <c:v>51</c:v>
                </c:pt>
                <c:pt idx="8">
                  <c:v>56</c:v>
                </c:pt>
                <c:pt idx="9">
                  <c:v>61</c:v>
                </c:pt>
                <c:pt idx="10">
                  <c:v>66</c:v>
                </c:pt>
                <c:pt idx="11">
                  <c:v>83</c:v>
                </c:pt>
              </c:numCache>
            </c:numRef>
          </c:xVal>
          <c:yVal>
            <c:numRef>
              <c:f>'kcb,few'!$C$18:$C$29</c:f>
              <c:numCache>
                <c:formatCode>0.00</c:formatCode>
                <c:ptCount val="12"/>
                <c:pt idx="0">
                  <c:v>40.92</c:v>
                </c:pt>
                <c:pt idx="1">
                  <c:v>42.01</c:v>
                </c:pt>
                <c:pt idx="2">
                  <c:v>50.13</c:v>
                </c:pt>
                <c:pt idx="3">
                  <c:v>58.24</c:v>
                </c:pt>
                <c:pt idx="4">
                  <c:v>63.85</c:v>
                </c:pt>
                <c:pt idx="5">
                  <c:v>66.650000000000006</c:v>
                </c:pt>
                <c:pt idx="6">
                  <c:v>70.45</c:v>
                </c:pt>
                <c:pt idx="7">
                  <c:v>75.25</c:v>
                </c:pt>
                <c:pt idx="8">
                  <c:v>82.724999999999994</c:v>
                </c:pt>
                <c:pt idx="9">
                  <c:v>88.8</c:v>
                </c:pt>
                <c:pt idx="10">
                  <c:v>98.6</c:v>
                </c:pt>
                <c:pt idx="11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A-4CA4-85B5-2C40E79E19B9}"/>
            </c:ext>
          </c:extLst>
        </c:ser>
        <c:ser>
          <c:idx val="1"/>
          <c:order val="1"/>
          <c:tx>
            <c:strRef>
              <c:f>'kcb,few'!$D$16:$D$17</c:f>
              <c:strCache>
                <c:ptCount val="2"/>
                <c:pt idx="0">
                  <c:v>作物高</c:v>
                </c:pt>
                <c:pt idx="1">
                  <c:v>CL1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'kcb,few'!$B$18:$B$29</c:f>
              <c:numCache>
                <c:formatCode>General</c:formatCode>
                <c:ptCount val="12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41</c:v>
                </c:pt>
                <c:pt idx="6">
                  <c:v>46</c:v>
                </c:pt>
                <c:pt idx="7">
                  <c:v>51</c:v>
                </c:pt>
                <c:pt idx="8">
                  <c:v>56</c:v>
                </c:pt>
                <c:pt idx="9">
                  <c:v>61</c:v>
                </c:pt>
                <c:pt idx="10">
                  <c:v>66</c:v>
                </c:pt>
                <c:pt idx="11">
                  <c:v>83</c:v>
                </c:pt>
              </c:numCache>
            </c:numRef>
          </c:xVal>
          <c:yVal>
            <c:numRef>
              <c:f>'kcb,few'!$D$18:$D$29</c:f>
              <c:numCache>
                <c:formatCode>0.00</c:formatCode>
                <c:ptCount val="12"/>
                <c:pt idx="0">
                  <c:v>39.6</c:v>
                </c:pt>
                <c:pt idx="1">
                  <c:v>40.950000000000003</c:v>
                </c:pt>
                <c:pt idx="2">
                  <c:v>50.23</c:v>
                </c:pt>
                <c:pt idx="3">
                  <c:v>58.19</c:v>
                </c:pt>
                <c:pt idx="4">
                  <c:v>62.774999999999999</c:v>
                </c:pt>
                <c:pt idx="5">
                  <c:v>67.650000000000006</c:v>
                </c:pt>
                <c:pt idx="6">
                  <c:v>73.775000000000006</c:v>
                </c:pt>
                <c:pt idx="7">
                  <c:v>79.125</c:v>
                </c:pt>
                <c:pt idx="8">
                  <c:v>83.8</c:v>
                </c:pt>
                <c:pt idx="9">
                  <c:v>90.924999999999997</c:v>
                </c:pt>
                <c:pt idx="10">
                  <c:v>102.95</c:v>
                </c:pt>
                <c:pt idx="11">
                  <c:v>102.45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A-4CA4-85B5-2C40E79E19B9}"/>
            </c:ext>
          </c:extLst>
        </c:ser>
        <c:ser>
          <c:idx val="2"/>
          <c:order val="2"/>
          <c:tx>
            <c:strRef>
              <c:f>'kcb,few'!$E$16:$E$17</c:f>
              <c:strCache>
                <c:ptCount val="2"/>
                <c:pt idx="0">
                  <c:v>作物高</c:v>
                </c:pt>
                <c:pt idx="1">
                  <c:v>CL2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xVal>
            <c:numRef>
              <c:f>'kcb,few'!$B$18:$B$29</c:f>
              <c:numCache>
                <c:formatCode>General</c:formatCode>
                <c:ptCount val="12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41</c:v>
                </c:pt>
                <c:pt idx="6">
                  <c:v>46</c:v>
                </c:pt>
                <c:pt idx="7">
                  <c:v>51</c:v>
                </c:pt>
                <c:pt idx="8">
                  <c:v>56</c:v>
                </c:pt>
                <c:pt idx="9">
                  <c:v>61</c:v>
                </c:pt>
                <c:pt idx="10">
                  <c:v>66</c:v>
                </c:pt>
                <c:pt idx="11">
                  <c:v>83</c:v>
                </c:pt>
              </c:numCache>
            </c:numRef>
          </c:xVal>
          <c:yVal>
            <c:numRef>
              <c:f>'kcb,few'!$E$18:$E$29</c:f>
              <c:numCache>
                <c:formatCode>0.00</c:formatCode>
                <c:ptCount val="12"/>
                <c:pt idx="0">
                  <c:v>37.26</c:v>
                </c:pt>
                <c:pt idx="1">
                  <c:v>38.479999999999997</c:v>
                </c:pt>
                <c:pt idx="2">
                  <c:v>47.18</c:v>
                </c:pt>
                <c:pt idx="3">
                  <c:v>55.215000000000003</c:v>
                </c:pt>
                <c:pt idx="4">
                  <c:v>60.3125</c:v>
                </c:pt>
                <c:pt idx="5">
                  <c:v>64.150000000000006</c:v>
                </c:pt>
                <c:pt idx="6">
                  <c:v>69.112499999999997</c:v>
                </c:pt>
                <c:pt idx="7">
                  <c:v>74.1875</c:v>
                </c:pt>
                <c:pt idx="8">
                  <c:v>80.262500000000003</c:v>
                </c:pt>
                <c:pt idx="9">
                  <c:v>86.862499999999997</c:v>
                </c:pt>
                <c:pt idx="10">
                  <c:v>97.775000000000006</c:v>
                </c:pt>
                <c:pt idx="11">
                  <c:v>96.974999999999994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8A-4CA4-85B5-2C40E79E1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16904"/>
        <c:axId val="429417296"/>
      </c:scatterChart>
      <c:valAx>
        <c:axId val="42941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en-US"/>
          </a:p>
        </c:txPr>
        <c:crossAx val="429417296"/>
        <c:crosses val="autoZero"/>
        <c:crossBetween val="midCat"/>
      </c:valAx>
      <c:valAx>
        <c:axId val="429417296"/>
        <c:scaling>
          <c:orientation val="minMax"/>
        </c:scaling>
        <c:delete val="0"/>
        <c:axPos val="l"/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169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0625763363738195E-2"/>
          <c:y val="0.918181398873258"/>
          <c:w val="0.87785140718796295"/>
          <c:h val="1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9525</xdr:rowOff>
    </xdr:from>
    <xdr:to>
      <xdr:col>4</xdr:col>
      <xdr:colOff>0</xdr:colOff>
      <xdr:row>42</xdr:row>
      <xdr:rowOff>114300</xdr:rowOff>
    </xdr:to>
    <xdr:graphicFrame macro="">
      <xdr:nvGraphicFramePr>
        <xdr:cNvPr id="108545" name="图表 1">
          <a:extLst>
            <a:ext uri="{FF2B5EF4-FFF2-40B4-BE49-F238E27FC236}">
              <a16:creationId xmlns:a16="http://schemas.microsoft.com/office/drawing/2014/main" id="{00000000-0008-0000-0800-000001A80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98"/>
  <sheetViews>
    <sheetView topLeftCell="A31" workbookViewId="0">
      <selection activeCell="D3" sqref="D3"/>
    </sheetView>
  </sheetViews>
  <sheetFormatPr baseColWidth="10" defaultColWidth="9" defaultRowHeight="15"/>
  <cols>
    <col min="1" max="1" width="9" style="1"/>
    <col min="2" max="2" width="9" style="19"/>
    <col min="3" max="3" width="14.1640625" style="19" customWidth="1"/>
    <col min="4" max="4" width="18" style="19" customWidth="1"/>
    <col min="5" max="6" width="9" style="1"/>
    <col min="7" max="7" width="16.5" style="1" customWidth="1"/>
    <col min="8" max="8" width="19.83203125" style="1" customWidth="1"/>
    <col min="9" max="10" width="9" style="1"/>
    <col min="11" max="11" width="14.6640625" style="1" customWidth="1"/>
    <col min="12" max="12" width="21" style="1" customWidth="1"/>
    <col min="13" max="13" width="9" style="1"/>
    <col min="14" max="14" width="12.6640625" style="1" customWidth="1"/>
    <col min="15" max="15" width="14.33203125" style="1" customWidth="1"/>
    <col min="16" max="16" width="18.6640625" style="1" customWidth="1"/>
    <col min="17" max="16384" width="9" style="1"/>
  </cols>
  <sheetData>
    <row r="1" spans="2:16">
      <c r="B1" s="58" t="s">
        <v>42</v>
      </c>
      <c r="C1" s="59"/>
      <c r="D1" s="59"/>
      <c r="E1" s="59"/>
    </row>
    <row r="2" spans="2:16" ht="16">
      <c r="B2" s="54" t="s">
        <v>26</v>
      </c>
      <c r="C2" s="55"/>
      <c r="D2" s="56"/>
      <c r="F2" s="57" t="s">
        <v>25</v>
      </c>
      <c r="G2" s="57"/>
      <c r="H2" s="57"/>
      <c r="J2" s="54" t="s">
        <v>27</v>
      </c>
      <c r="K2" s="55"/>
      <c r="L2" s="56"/>
      <c r="N2" s="54" t="s">
        <v>28</v>
      </c>
      <c r="O2" s="55"/>
      <c r="P2" s="56"/>
    </row>
    <row r="3" spans="2:16" ht="33.75" customHeight="1">
      <c r="B3" s="22" t="s">
        <v>24</v>
      </c>
      <c r="C3" s="24" t="s">
        <v>23</v>
      </c>
      <c r="D3" s="24" t="s">
        <v>22</v>
      </c>
      <c r="F3" s="22" t="s">
        <v>24</v>
      </c>
      <c r="G3" s="24" t="s">
        <v>23</v>
      </c>
      <c r="H3" s="24" t="s">
        <v>22</v>
      </c>
      <c r="J3" s="22" t="s">
        <v>24</v>
      </c>
      <c r="K3" s="24" t="s">
        <v>23</v>
      </c>
      <c r="L3" s="24" t="s">
        <v>22</v>
      </c>
      <c r="N3" s="22" t="s">
        <v>24</v>
      </c>
      <c r="O3" s="24" t="s">
        <v>23</v>
      </c>
      <c r="P3" s="24" t="s">
        <v>22</v>
      </c>
    </row>
    <row r="4" spans="2:16" ht="16">
      <c r="B4" s="25">
        <v>1</v>
      </c>
      <c r="C4" s="20">
        <v>5</v>
      </c>
      <c r="D4" s="25"/>
      <c r="F4" s="25">
        <v>1</v>
      </c>
      <c r="G4" s="25">
        <v>4.3</v>
      </c>
      <c r="H4" s="25"/>
      <c r="J4" s="25">
        <v>1</v>
      </c>
      <c r="K4" s="25">
        <v>5</v>
      </c>
      <c r="L4" s="28"/>
      <c r="N4" s="25">
        <v>1</v>
      </c>
      <c r="O4" s="27">
        <v>2.6</v>
      </c>
      <c r="P4" s="26"/>
    </row>
    <row r="5" spans="2:16" ht="16">
      <c r="B5" s="25">
        <v>1</v>
      </c>
      <c r="C5" s="20">
        <v>7</v>
      </c>
      <c r="D5" s="25"/>
      <c r="F5" s="25">
        <v>1</v>
      </c>
      <c r="G5" s="25">
        <v>8.1999999999999993</v>
      </c>
      <c r="H5" s="25"/>
      <c r="J5" s="25">
        <v>2</v>
      </c>
      <c r="K5" s="25">
        <v>4.2</v>
      </c>
      <c r="L5" s="28"/>
      <c r="N5" s="25">
        <v>1</v>
      </c>
      <c r="O5" s="27">
        <v>6.2</v>
      </c>
      <c r="P5" s="26"/>
    </row>
    <row r="6" spans="2:16" ht="16">
      <c r="B6" s="25">
        <v>1</v>
      </c>
      <c r="C6" s="20">
        <v>5</v>
      </c>
      <c r="D6" s="25"/>
      <c r="F6" s="25">
        <v>2</v>
      </c>
      <c r="G6" s="25">
        <v>7.8</v>
      </c>
      <c r="H6" s="25"/>
      <c r="J6" s="25">
        <v>3</v>
      </c>
      <c r="K6" s="20">
        <v>3.3</v>
      </c>
      <c r="L6" s="28"/>
      <c r="N6" s="25">
        <v>1</v>
      </c>
      <c r="O6" s="27">
        <v>2.5</v>
      </c>
      <c r="P6" s="26"/>
    </row>
    <row r="7" spans="2:16" ht="16">
      <c r="B7" s="25">
        <v>2</v>
      </c>
      <c r="C7" s="20">
        <v>4.0999999999999996</v>
      </c>
      <c r="D7" s="25"/>
      <c r="F7" s="25">
        <v>2</v>
      </c>
      <c r="G7" s="25">
        <v>5</v>
      </c>
      <c r="H7" s="25"/>
      <c r="J7" s="25">
        <v>4</v>
      </c>
      <c r="K7" s="20">
        <v>2.2000000000000002</v>
      </c>
      <c r="L7" s="28"/>
      <c r="N7" s="25">
        <v>2</v>
      </c>
      <c r="O7" s="27">
        <v>1.1000000000000001</v>
      </c>
      <c r="P7" s="26"/>
    </row>
    <row r="8" spans="2:16" ht="16">
      <c r="B8" s="25">
        <v>2</v>
      </c>
      <c r="C8" s="20">
        <v>6.8</v>
      </c>
      <c r="D8" s="25"/>
      <c r="F8" s="25">
        <v>3</v>
      </c>
      <c r="G8" s="25">
        <v>3.3</v>
      </c>
      <c r="H8" s="25"/>
      <c r="J8" s="25">
        <v>5</v>
      </c>
      <c r="K8" s="20">
        <v>0.8</v>
      </c>
      <c r="L8" s="23"/>
      <c r="N8" s="25">
        <v>2</v>
      </c>
      <c r="O8" s="27">
        <v>2.8</v>
      </c>
      <c r="P8" s="26"/>
    </row>
    <row r="9" spans="2:16" ht="16">
      <c r="B9" s="25">
        <v>2</v>
      </c>
      <c r="C9" s="20">
        <v>5</v>
      </c>
      <c r="D9" s="25"/>
      <c r="E9"/>
      <c r="F9" s="25">
        <v>4</v>
      </c>
      <c r="G9" s="25">
        <v>2.8</v>
      </c>
      <c r="H9" s="25"/>
      <c r="J9" s="25">
        <v>5</v>
      </c>
      <c r="K9" s="20">
        <v>2.5</v>
      </c>
      <c r="L9" s="23"/>
      <c r="N9" s="25">
        <v>3</v>
      </c>
      <c r="O9" s="27">
        <v>1.1000000000000001</v>
      </c>
      <c r="P9" s="26"/>
    </row>
    <row r="10" spans="2:16" ht="16">
      <c r="B10" s="25">
        <v>3</v>
      </c>
      <c r="C10" s="20">
        <v>4.8</v>
      </c>
      <c r="D10" s="25"/>
      <c r="F10" s="25">
        <v>4</v>
      </c>
      <c r="G10" s="25">
        <v>4.5</v>
      </c>
      <c r="H10" s="25"/>
      <c r="J10" s="25">
        <v>6</v>
      </c>
      <c r="K10" s="20">
        <v>1.5</v>
      </c>
      <c r="L10" s="23"/>
      <c r="N10" s="25">
        <v>4</v>
      </c>
      <c r="O10" s="27">
        <v>0</v>
      </c>
      <c r="P10" s="26"/>
    </row>
    <row r="11" spans="2:16" ht="16">
      <c r="B11" s="25">
        <v>4</v>
      </c>
      <c r="C11" s="20">
        <v>4.5</v>
      </c>
      <c r="D11" s="25"/>
      <c r="F11" s="25">
        <v>5</v>
      </c>
      <c r="G11" s="25">
        <v>3.1</v>
      </c>
      <c r="H11" s="25"/>
      <c r="J11" s="25">
        <v>7</v>
      </c>
      <c r="K11" s="20">
        <v>0.9</v>
      </c>
      <c r="L11" s="23"/>
      <c r="N11" s="25">
        <v>4</v>
      </c>
      <c r="O11" s="27">
        <v>2</v>
      </c>
      <c r="P11" s="26"/>
    </row>
    <row r="12" spans="2:16" ht="16">
      <c r="B12" s="25">
        <v>5</v>
      </c>
      <c r="C12" s="20">
        <v>4.0999999999999996</v>
      </c>
      <c r="D12" s="25"/>
      <c r="F12" s="25">
        <v>6</v>
      </c>
      <c r="G12" s="25">
        <v>2.2999999999999998</v>
      </c>
      <c r="H12" s="25"/>
      <c r="J12" s="25">
        <v>8</v>
      </c>
      <c r="K12" s="20">
        <v>0.3</v>
      </c>
      <c r="L12" s="23"/>
      <c r="N12" s="25">
        <v>5</v>
      </c>
      <c r="O12" s="27">
        <v>1.6</v>
      </c>
      <c r="P12" s="26"/>
    </row>
    <row r="13" spans="2:16" ht="16">
      <c r="B13" s="25">
        <v>6</v>
      </c>
      <c r="C13" s="20">
        <v>3.9</v>
      </c>
      <c r="D13" s="25"/>
      <c r="F13" s="25">
        <v>6</v>
      </c>
      <c r="G13" s="25">
        <v>5.3</v>
      </c>
      <c r="H13" s="25"/>
      <c r="J13" s="25">
        <v>8</v>
      </c>
      <c r="K13" s="20">
        <v>1.4</v>
      </c>
      <c r="L13" s="23"/>
      <c r="N13" s="25">
        <v>6</v>
      </c>
      <c r="O13" s="27">
        <v>0</v>
      </c>
      <c r="P13" s="26"/>
    </row>
    <row r="14" spans="2:16" ht="16">
      <c r="B14" s="25">
        <v>7</v>
      </c>
      <c r="C14" s="20">
        <v>3.7</v>
      </c>
      <c r="D14" s="25"/>
      <c r="F14" s="25">
        <v>7</v>
      </c>
      <c r="G14" s="25">
        <v>3.8</v>
      </c>
      <c r="H14" s="25"/>
      <c r="J14" s="25">
        <v>9</v>
      </c>
      <c r="K14" s="20">
        <v>0.6</v>
      </c>
      <c r="L14" s="23"/>
      <c r="N14" s="25">
        <v>6</v>
      </c>
      <c r="O14" s="27">
        <v>2.8</v>
      </c>
      <c r="P14" s="26"/>
    </row>
    <row r="15" spans="2:16" ht="16">
      <c r="B15" s="25">
        <v>8</v>
      </c>
      <c r="C15" s="20">
        <v>3.5</v>
      </c>
      <c r="D15" s="25"/>
      <c r="F15" s="25">
        <v>8</v>
      </c>
      <c r="G15" s="25">
        <v>2.6</v>
      </c>
      <c r="H15" s="25"/>
      <c r="J15" s="25">
        <v>9</v>
      </c>
      <c r="K15" s="20">
        <v>2.5</v>
      </c>
      <c r="L15" s="23"/>
      <c r="N15" s="25">
        <v>7</v>
      </c>
      <c r="O15" s="27">
        <v>1.8</v>
      </c>
      <c r="P15" s="26"/>
    </row>
    <row r="16" spans="2:16" ht="16">
      <c r="B16" s="25">
        <v>8</v>
      </c>
      <c r="C16" s="20">
        <v>4.8</v>
      </c>
      <c r="D16" s="25"/>
      <c r="F16" s="25">
        <v>8</v>
      </c>
      <c r="G16" s="25">
        <v>5.3</v>
      </c>
      <c r="H16" s="25"/>
      <c r="J16" s="25">
        <v>10</v>
      </c>
      <c r="K16" s="20">
        <v>2.1</v>
      </c>
      <c r="L16" s="23"/>
      <c r="N16" s="25">
        <v>8</v>
      </c>
      <c r="O16" s="27">
        <v>0</v>
      </c>
      <c r="P16" s="26"/>
    </row>
    <row r="17" spans="2:16" ht="16">
      <c r="B17" s="25">
        <v>9</v>
      </c>
      <c r="C17" s="20">
        <v>4.5</v>
      </c>
      <c r="D17" s="25"/>
      <c r="F17" s="25">
        <v>9</v>
      </c>
      <c r="G17" s="25">
        <v>4.2</v>
      </c>
      <c r="H17" s="25"/>
      <c r="J17" s="25">
        <v>11</v>
      </c>
      <c r="K17" s="20">
        <v>1.2</v>
      </c>
      <c r="L17" s="23"/>
      <c r="N17" s="25">
        <v>8</v>
      </c>
      <c r="O17" s="27">
        <v>2.8</v>
      </c>
      <c r="P17" s="26"/>
    </row>
    <row r="18" spans="2:16" ht="16">
      <c r="B18" s="25">
        <v>10</v>
      </c>
      <c r="C18" s="20">
        <v>3.8</v>
      </c>
      <c r="D18" s="25"/>
      <c r="F18" s="25">
        <v>10</v>
      </c>
      <c r="G18" s="25">
        <v>3</v>
      </c>
      <c r="H18" s="25"/>
      <c r="J18" s="25">
        <v>12</v>
      </c>
      <c r="K18" s="20">
        <v>0.2</v>
      </c>
      <c r="L18" s="23">
        <v>100</v>
      </c>
      <c r="N18" s="25">
        <v>9</v>
      </c>
      <c r="O18" s="27">
        <v>1.7</v>
      </c>
      <c r="P18" s="26"/>
    </row>
    <row r="19" spans="2:16" ht="16">
      <c r="B19" s="25">
        <v>11</v>
      </c>
      <c r="C19" s="20">
        <v>3.6</v>
      </c>
      <c r="D19" s="25"/>
      <c r="F19" s="25">
        <v>10</v>
      </c>
      <c r="G19" s="25">
        <v>3.8</v>
      </c>
      <c r="H19" s="25"/>
      <c r="J19" s="25">
        <v>13</v>
      </c>
      <c r="K19" s="20">
        <v>0</v>
      </c>
      <c r="L19" s="23">
        <v>100</v>
      </c>
      <c r="N19" s="25">
        <v>10</v>
      </c>
      <c r="O19" s="27">
        <v>0</v>
      </c>
      <c r="P19" s="26">
        <v>100</v>
      </c>
    </row>
    <row r="20" spans="2:16" ht="16">
      <c r="B20" s="25">
        <v>12</v>
      </c>
      <c r="C20" s="20">
        <v>2.4</v>
      </c>
      <c r="D20" s="25"/>
      <c r="F20" s="25">
        <v>11</v>
      </c>
      <c r="G20" s="25">
        <v>3.1</v>
      </c>
      <c r="H20" s="25"/>
      <c r="J20" s="25">
        <v>14</v>
      </c>
      <c r="K20" s="20"/>
      <c r="L20" s="23">
        <v>96.32</v>
      </c>
      <c r="N20" s="25">
        <v>11</v>
      </c>
      <c r="O20" s="27"/>
      <c r="P20" s="26">
        <v>96.89</v>
      </c>
    </row>
    <row r="21" spans="2:16" ht="16">
      <c r="B21" s="25">
        <v>13</v>
      </c>
      <c r="C21" s="20">
        <v>0.9</v>
      </c>
      <c r="D21" s="25"/>
      <c r="F21" s="25">
        <v>12</v>
      </c>
      <c r="G21" s="25">
        <v>2.6</v>
      </c>
      <c r="H21" s="25"/>
      <c r="J21" s="25">
        <v>15</v>
      </c>
      <c r="K21" s="20"/>
      <c r="L21" s="23">
        <v>89.65</v>
      </c>
      <c r="N21" s="25">
        <v>12</v>
      </c>
      <c r="O21" s="27"/>
      <c r="P21" s="26">
        <v>92.34</v>
      </c>
    </row>
    <row r="22" spans="2:16" ht="16">
      <c r="B22" s="25">
        <v>13</v>
      </c>
      <c r="C22" s="20">
        <v>4.5</v>
      </c>
      <c r="D22" s="25"/>
      <c r="F22" s="25">
        <v>12</v>
      </c>
      <c r="G22" s="25">
        <v>5</v>
      </c>
      <c r="H22" s="25"/>
      <c r="J22" s="25">
        <v>16</v>
      </c>
      <c r="K22" s="20">
        <v>0</v>
      </c>
      <c r="L22" s="23">
        <v>84.656336909018705</v>
      </c>
      <c r="N22" s="25">
        <v>13</v>
      </c>
      <c r="O22" s="27"/>
      <c r="P22" s="26">
        <v>90.32</v>
      </c>
    </row>
    <row r="23" spans="2:16" ht="16">
      <c r="B23" s="25">
        <v>14</v>
      </c>
      <c r="C23" s="20">
        <v>2.7</v>
      </c>
      <c r="D23" s="25"/>
      <c r="F23" s="25">
        <v>13</v>
      </c>
      <c r="G23" s="25">
        <v>4.4000000000000004</v>
      </c>
      <c r="H23" s="25"/>
      <c r="J23" s="25">
        <v>16</v>
      </c>
      <c r="K23" s="20">
        <v>5</v>
      </c>
      <c r="L23" s="23">
        <v>100</v>
      </c>
      <c r="N23" s="25">
        <v>14</v>
      </c>
      <c r="O23" s="27"/>
      <c r="P23" s="26">
        <v>86.65</v>
      </c>
    </row>
    <row r="24" spans="2:16" ht="16">
      <c r="B24" s="25">
        <v>15</v>
      </c>
      <c r="C24" s="20">
        <v>1</v>
      </c>
      <c r="D24" s="25"/>
      <c r="F24" s="25">
        <v>14</v>
      </c>
      <c r="G24" s="25">
        <v>3.6</v>
      </c>
      <c r="H24" s="25"/>
      <c r="J24" s="25">
        <v>17</v>
      </c>
      <c r="K24" s="20">
        <v>3.4</v>
      </c>
      <c r="L24" s="23"/>
      <c r="N24" s="25">
        <v>15</v>
      </c>
      <c r="O24" s="27">
        <v>0</v>
      </c>
      <c r="P24" s="26">
        <v>83.1</v>
      </c>
    </row>
    <row r="25" spans="2:16" ht="16">
      <c r="B25" s="25">
        <v>15</v>
      </c>
      <c r="C25" s="20">
        <v>4.8</v>
      </c>
      <c r="D25" s="25"/>
      <c r="F25" s="25">
        <v>15</v>
      </c>
      <c r="G25" s="25">
        <v>2.8</v>
      </c>
      <c r="H25" s="25"/>
      <c r="J25" s="25">
        <v>18</v>
      </c>
      <c r="K25" s="20">
        <v>2</v>
      </c>
      <c r="L25" s="23"/>
      <c r="N25" s="25">
        <v>15</v>
      </c>
      <c r="O25" s="27">
        <v>2</v>
      </c>
      <c r="P25" s="26">
        <v>100</v>
      </c>
    </row>
    <row r="26" spans="2:16" ht="16">
      <c r="B26" s="25">
        <v>16</v>
      </c>
      <c r="C26" s="20">
        <v>2.8</v>
      </c>
      <c r="D26" s="25"/>
      <c r="F26" s="25">
        <v>15</v>
      </c>
      <c r="G26" s="25">
        <v>6.2</v>
      </c>
      <c r="H26" s="25"/>
      <c r="J26" s="25">
        <v>18</v>
      </c>
      <c r="K26" s="20">
        <v>4.0999999999999996</v>
      </c>
      <c r="L26" s="23"/>
      <c r="N26" s="25">
        <v>16</v>
      </c>
      <c r="O26" s="27">
        <v>0.6</v>
      </c>
      <c r="P26" s="29">
        <v>100</v>
      </c>
    </row>
    <row r="27" spans="2:16" ht="16">
      <c r="B27" s="25">
        <v>16</v>
      </c>
      <c r="C27" s="20">
        <v>5.8</v>
      </c>
      <c r="D27" s="25"/>
      <c r="F27" s="25">
        <v>16</v>
      </c>
      <c r="G27" s="25">
        <v>4.7</v>
      </c>
      <c r="H27" s="25"/>
      <c r="J27" s="25">
        <v>19</v>
      </c>
      <c r="K27" s="20">
        <v>3.2</v>
      </c>
      <c r="L27" s="23"/>
      <c r="N27" s="25">
        <v>17</v>
      </c>
      <c r="O27" s="27">
        <v>0</v>
      </c>
      <c r="P27" s="26">
        <v>100</v>
      </c>
    </row>
    <row r="28" spans="2:16" ht="16">
      <c r="B28" s="25">
        <v>17</v>
      </c>
      <c r="C28" s="20">
        <v>4.7</v>
      </c>
      <c r="D28" s="25"/>
      <c r="F28" s="25">
        <v>17</v>
      </c>
      <c r="G28" s="25">
        <v>3.3</v>
      </c>
      <c r="H28" s="25"/>
      <c r="J28" s="25">
        <v>20</v>
      </c>
      <c r="K28" s="20">
        <v>2.4</v>
      </c>
      <c r="L28" s="23"/>
      <c r="N28" s="25">
        <v>18</v>
      </c>
      <c r="O28" s="27">
        <v>0</v>
      </c>
      <c r="P28" s="26">
        <v>97.24</v>
      </c>
    </row>
    <row r="29" spans="2:16" ht="16">
      <c r="B29" s="25">
        <v>17</v>
      </c>
      <c r="C29" s="20">
        <v>6.6</v>
      </c>
      <c r="D29" s="25"/>
      <c r="F29" s="25">
        <v>18</v>
      </c>
      <c r="G29" s="25">
        <v>2.7</v>
      </c>
      <c r="H29" s="25"/>
      <c r="J29" s="25">
        <v>21</v>
      </c>
      <c r="K29" s="20">
        <v>2</v>
      </c>
      <c r="L29" s="23"/>
      <c r="N29" s="25">
        <v>19</v>
      </c>
      <c r="O29" s="27"/>
      <c r="P29" s="26">
        <v>91.78</v>
      </c>
    </row>
    <row r="30" spans="2:16" ht="16">
      <c r="B30" s="25">
        <v>18</v>
      </c>
      <c r="C30" s="20">
        <v>5.5</v>
      </c>
      <c r="D30" s="25"/>
      <c r="F30" s="25">
        <v>18</v>
      </c>
      <c r="G30" s="25">
        <v>5.3</v>
      </c>
      <c r="H30" s="25"/>
      <c r="J30" s="25">
        <v>22</v>
      </c>
      <c r="K30" s="20">
        <v>0</v>
      </c>
      <c r="L30" s="23">
        <v>100</v>
      </c>
      <c r="N30" s="25">
        <v>20</v>
      </c>
      <c r="O30" s="27"/>
      <c r="P30" s="26">
        <v>82.330827067669205</v>
      </c>
    </row>
    <row r="31" spans="2:16" ht="16">
      <c r="B31" s="25">
        <v>18</v>
      </c>
      <c r="C31" s="20">
        <v>9.1</v>
      </c>
      <c r="D31" s="25"/>
      <c r="F31" s="25">
        <v>19</v>
      </c>
      <c r="G31" s="25">
        <v>4.9000000000000004</v>
      </c>
      <c r="H31" s="25"/>
      <c r="J31" s="25">
        <v>23</v>
      </c>
      <c r="K31" s="20"/>
      <c r="L31" s="23">
        <v>90.46</v>
      </c>
      <c r="N31" s="25">
        <v>21</v>
      </c>
      <c r="O31" s="27"/>
      <c r="P31" s="26">
        <v>76.127819548872196</v>
      </c>
    </row>
    <row r="32" spans="2:16" ht="16">
      <c r="B32" s="25">
        <v>19</v>
      </c>
      <c r="C32" s="20">
        <v>8.4</v>
      </c>
      <c r="D32" s="25"/>
      <c r="F32" s="25">
        <v>20</v>
      </c>
      <c r="G32" s="25">
        <v>4.2</v>
      </c>
      <c r="H32" s="25"/>
      <c r="J32" s="25">
        <v>24</v>
      </c>
      <c r="K32" s="20"/>
      <c r="L32" s="23">
        <v>83.398600000000002</v>
      </c>
      <c r="N32" s="25">
        <v>22</v>
      </c>
      <c r="O32" s="27">
        <v>0</v>
      </c>
      <c r="P32" s="26">
        <v>71.45</v>
      </c>
    </row>
    <row r="33" spans="2:16" ht="16">
      <c r="B33" s="25">
        <v>19</v>
      </c>
      <c r="C33" s="20">
        <v>5</v>
      </c>
      <c r="D33" s="25"/>
      <c r="F33" s="25">
        <v>21</v>
      </c>
      <c r="G33" s="25">
        <v>3.8</v>
      </c>
      <c r="H33" s="25"/>
      <c r="J33" s="25">
        <v>25</v>
      </c>
      <c r="K33" s="20"/>
      <c r="L33" s="23">
        <v>78.236000000000004</v>
      </c>
      <c r="N33" s="25">
        <v>22</v>
      </c>
      <c r="O33" s="27">
        <v>1.2</v>
      </c>
      <c r="P33" s="26">
        <v>100</v>
      </c>
    </row>
    <row r="34" spans="2:16" ht="16">
      <c r="B34" s="25">
        <v>20</v>
      </c>
      <c r="C34" s="20">
        <v>4.8</v>
      </c>
      <c r="D34" s="25"/>
      <c r="F34" s="25">
        <v>22</v>
      </c>
      <c r="G34" s="25">
        <v>3.4</v>
      </c>
      <c r="H34" s="25"/>
      <c r="J34" s="25">
        <v>26</v>
      </c>
      <c r="K34" s="20">
        <v>0</v>
      </c>
      <c r="L34" s="23">
        <v>68.239859999999993</v>
      </c>
      <c r="N34" s="25">
        <v>23</v>
      </c>
      <c r="O34" s="27">
        <v>0</v>
      </c>
      <c r="P34" s="26">
        <v>100</v>
      </c>
    </row>
    <row r="35" spans="2:16" ht="16">
      <c r="B35" s="25">
        <v>21</v>
      </c>
      <c r="C35" s="20">
        <v>4.5999999999999996</v>
      </c>
      <c r="D35" s="25"/>
      <c r="F35" s="25">
        <v>23</v>
      </c>
      <c r="G35" s="25">
        <v>3.1</v>
      </c>
      <c r="H35" s="25"/>
      <c r="J35" s="25">
        <v>26</v>
      </c>
      <c r="K35" s="20">
        <v>3.1</v>
      </c>
      <c r="L35" s="23">
        <v>100</v>
      </c>
      <c r="N35" s="25">
        <v>24</v>
      </c>
      <c r="O35" s="27"/>
      <c r="P35" s="26">
        <v>90</v>
      </c>
    </row>
    <row r="36" spans="2:16" ht="16">
      <c r="B36" s="25">
        <v>22</v>
      </c>
      <c r="C36" s="20">
        <v>4.4000000000000004</v>
      </c>
      <c r="D36" s="25"/>
      <c r="F36" s="25">
        <v>23</v>
      </c>
      <c r="G36" s="25">
        <v>5</v>
      </c>
      <c r="H36" s="25"/>
      <c r="J36" s="25">
        <v>27</v>
      </c>
      <c r="K36" s="20">
        <v>0.9</v>
      </c>
      <c r="L36" s="23"/>
      <c r="N36" s="25">
        <v>25</v>
      </c>
      <c r="O36" s="27"/>
      <c r="P36" s="26">
        <v>81.25</v>
      </c>
    </row>
    <row r="37" spans="2:16" ht="16">
      <c r="B37" s="25">
        <v>23</v>
      </c>
      <c r="C37" s="20">
        <v>2.8</v>
      </c>
      <c r="D37" s="25"/>
      <c r="F37" s="25">
        <v>24</v>
      </c>
      <c r="G37" s="25">
        <v>4.3</v>
      </c>
      <c r="H37" s="25"/>
      <c r="J37" s="25">
        <v>28</v>
      </c>
      <c r="K37" s="20">
        <v>0</v>
      </c>
      <c r="L37" s="23"/>
      <c r="N37" s="25">
        <v>26</v>
      </c>
      <c r="O37" s="27"/>
      <c r="P37" s="26">
        <v>77.255639097744293</v>
      </c>
    </row>
    <row r="38" spans="2:16" ht="16">
      <c r="B38" s="25">
        <v>23</v>
      </c>
      <c r="C38" s="20">
        <v>5</v>
      </c>
      <c r="D38" s="25"/>
      <c r="F38" s="25">
        <v>25</v>
      </c>
      <c r="G38" s="25">
        <v>3.6</v>
      </c>
      <c r="H38" s="25"/>
      <c r="J38" s="25">
        <v>28</v>
      </c>
      <c r="K38" s="20">
        <v>2.1</v>
      </c>
      <c r="L38" s="23"/>
      <c r="N38" s="25">
        <v>27</v>
      </c>
      <c r="O38" s="27"/>
      <c r="P38" s="26">
        <v>69.172932330827095</v>
      </c>
    </row>
    <row r="39" spans="2:16" ht="16">
      <c r="B39" s="25">
        <v>24</v>
      </c>
      <c r="C39" s="20">
        <v>3.8</v>
      </c>
      <c r="D39" s="25"/>
      <c r="F39" s="25">
        <v>26</v>
      </c>
      <c r="G39" s="25">
        <v>3.1</v>
      </c>
      <c r="H39" s="26"/>
      <c r="J39" s="25">
        <v>29</v>
      </c>
      <c r="K39" s="20">
        <v>1.1000000000000001</v>
      </c>
      <c r="L39" s="23"/>
      <c r="N39" s="25">
        <v>27</v>
      </c>
      <c r="O39" s="27"/>
      <c r="P39" s="26">
        <v>100</v>
      </c>
    </row>
    <row r="40" spans="2:16" ht="16">
      <c r="B40" s="25">
        <v>25</v>
      </c>
      <c r="C40" s="20">
        <v>2</v>
      </c>
      <c r="D40" s="25"/>
      <c r="F40" s="25">
        <v>27</v>
      </c>
      <c r="G40" s="25">
        <v>2.6</v>
      </c>
      <c r="H40" s="26"/>
      <c r="J40" s="25">
        <v>30</v>
      </c>
      <c r="K40" s="20">
        <v>0.8</v>
      </c>
      <c r="L40" s="23"/>
      <c r="N40" s="25">
        <v>28</v>
      </c>
      <c r="O40" s="27"/>
      <c r="P40" s="26">
        <v>83.834586466165405</v>
      </c>
    </row>
    <row r="41" spans="2:16" ht="16">
      <c r="B41" s="25">
        <v>25</v>
      </c>
      <c r="C41" s="20">
        <v>6.7</v>
      </c>
      <c r="D41" s="25"/>
      <c r="F41" s="25">
        <v>27</v>
      </c>
      <c r="G41" s="25">
        <v>4.9000000000000004</v>
      </c>
      <c r="H41" s="26"/>
      <c r="J41" s="25">
        <v>31</v>
      </c>
      <c r="K41" s="20">
        <v>0</v>
      </c>
      <c r="L41" s="23">
        <v>100</v>
      </c>
      <c r="N41" s="25">
        <v>29</v>
      </c>
      <c r="O41" s="27"/>
      <c r="P41" s="26">
        <v>75</v>
      </c>
    </row>
    <row r="42" spans="2:16" ht="15.75" customHeight="1">
      <c r="B42" s="25">
        <v>26</v>
      </c>
      <c r="C42" s="20">
        <v>3.5</v>
      </c>
      <c r="D42" s="25"/>
      <c r="F42" s="25">
        <v>28</v>
      </c>
      <c r="G42" s="25">
        <v>4.3</v>
      </c>
      <c r="H42" s="26"/>
      <c r="J42" s="25">
        <v>32</v>
      </c>
      <c r="K42" s="20"/>
      <c r="L42" s="23">
        <v>89.238600000000005</v>
      </c>
      <c r="N42" s="25">
        <v>30</v>
      </c>
      <c r="O42" s="27">
        <v>0</v>
      </c>
      <c r="P42" s="29">
        <v>69.36</v>
      </c>
    </row>
    <row r="43" spans="2:16" ht="15.75" customHeight="1">
      <c r="B43" s="25">
        <v>27</v>
      </c>
      <c r="C43" s="20">
        <v>0</v>
      </c>
      <c r="D43" s="25"/>
      <c r="F43" s="25">
        <v>29</v>
      </c>
      <c r="G43" s="25">
        <v>3.5</v>
      </c>
      <c r="H43" s="26"/>
      <c r="J43" s="25">
        <v>33</v>
      </c>
      <c r="K43" s="20">
        <v>0</v>
      </c>
      <c r="L43" s="23">
        <v>71.346000000000004</v>
      </c>
      <c r="N43" s="25">
        <v>30</v>
      </c>
      <c r="O43" s="27">
        <v>1</v>
      </c>
      <c r="P43" s="26">
        <v>100</v>
      </c>
    </row>
    <row r="44" spans="2:16" ht="15.75" customHeight="1">
      <c r="B44" s="25">
        <v>27</v>
      </c>
      <c r="C44" s="20">
        <v>5.3</v>
      </c>
      <c r="D44" s="25"/>
      <c r="F44" s="25">
        <v>30</v>
      </c>
      <c r="G44" s="25">
        <v>2.7</v>
      </c>
      <c r="H44" s="26"/>
      <c r="J44" s="25">
        <v>33</v>
      </c>
      <c r="K44" s="20">
        <v>7.8</v>
      </c>
      <c r="L44" s="23">
        <v>100</v>
      </c>
      <c r="N44" s="25">
        <v>31</v>
      </c>
      <c r="O44" s="27">
        <v>0</v>
      </c>
      <c r="P44" s="26">
        <v>100</v>
      </c>
    </row>
    <row r="45" spans="2:16" ht="16">
      <c r="B45" s="25">
        <v>28</v>
      </c>
      <c r="C45" s="20">
        <v>3.8</v>
      </c>
      <c r="D45" s="25"/>
      <c r="F45" s="25">
        <v>30</v>
      </c>
      <c r="G45" s="25">
        <v>5</v>
      </c>
      <c r="H45" s="26"/>
      <c r="J45" s="25">
        <v>33</v>
      </c>
      <c r="K45" s="20">
        <v>5</v>
      </c>
      <c r="L45" s="23"/>
      <c r="N45" s="25">
        <v>31</v>
      </c>
      <c r="O45" s="27">
        <v>0</v>
      </c>
      <c r="P45" s="26">
        <v>85.26</v>
      </c>
    </row>
    <row r="46" spans="2:16" ht="15.75" customHeight="1">
      <c r="B46" s="25">
        <v>28</v>
      </c>
      <c r="C46" s="20">
        <v>5.9</v>
      </c>
      <c r="D46" s="25"/>
      <c r="F46" s="25">
        <v>31</v>
      </c>
      <c r="G46" s="25">
        <v>4.2</v>
      </c>
      <c r="H46" s="26"/>
      <c r="J46" s="25">
        <v>34</v>
      </c>
      <c r="K46" s="20">
        <v>2.7</v>
      </c>
      <c r="L46" s="23"/>
      <c r="N46" s="25">
        <v>32</v>
      </c>
      <c r="O46" s="27"/>
      <c r="P46" s="26">
        <v>75.27</v>
      </c>
    </row>
    <row r="47" spans="2:16" ht="16">
      <c r="B47" s="25">
        <v>29</v>
      </c>
      <c r="C47" s="20">
        <v>3.2</v>
      </c>
      <c r="D47" s="25"/>
      <c r="F47" s="25">
        <v>32</v>
      </c>
      <c r="G47" s="25">
        <v>3.1</v>
      </c>
      <c r="H47" s="26"/>
      <c r="J47" s="25">
        <v>35</v>
      </c>
      <c r="K47" s="20">
        <v>0.9</v>
      </c>
      <c r="L47" s="23"/>
      <c r="N47" s="25">
        <v>33</v>
      </c>
      <c r="O47" s="27"/>
      <c r="P47" s="26">
        <v>70.819999999999993</v>
      </c>
    </row>
    <row r="48" spans="2:16" ht="16">
      <c r="B48" s="25">
        <v>30</v>
      </c>
      <c r="C48" s="20">
        <v>2.4</v>
      </c>
      <c r="D48" s="25"/>
      <c r="F48" s="25">
        <v>33</v>
      </c>
      <c r="G48" s="25">
        <v>2.6</v>
      </c>
      <c r="H48" s="26"/>
      <c r="J48" s="25">
        <v>36</v>
      </c>
      <c r="K48" s="20">
        <v>0</v>
      </c>
      <c r="L48" s="23">
        <v>100</v>
      </c>
      <c r="N48" s="25">
        <v>34</v>
      </c>
      <c r="O48" s="27"/>
      <c r="P48" s="26">
        <v>71.428571428571402</v>
      </c>
    </row>
    <row r="49" spans="2:16" ht="16">
      <c r="B49" s="25">
        <v>31</v>
      </c>
      <c r="C49" s="20">
        <v>0</v>
      </c>
      <c r="D49" s="25"/>
      <c r="F49" s="25">
        <v>34</v>
      </c>
      <c r="G49" s="25">
        <v>0</v>
      </c>
      <c r="H49" s="26">
        <v>100</v>
      </c>
      <c r="J49" s="25">
        <v>38</v>
      </c>
      <c r="K49" s="20"/>
      <c r="L49" s="23">
        <v>86.26</v>
      </c>
      <c r="N49" s="25">
        <v>35</v>
      </c>
      <c r="O49" s="27"/>
      <c r="P49" s="26">
        <v>68.796992481203006</v>
      </c>
    </row>
    <row r="50" spans="2:16" ht="16">
      <c r="B50" s="25">
        <v>31</v>
      </c>
      <c r="C50" s="20">
        <v>5.0999999999999996</v>
      </c>
      <c r="D50" s="25"/>
      <c r="F50" s="25">
        <v>35</v>
      </c>
      <c r="G50" s="25"/>
      <c r="H50" s="26">
        <v>88.345864661654105</v>
      </c>
      <c r="J50" s="25">
        <v>39</v>
      </c>
      <c r="K50" s="20"/>
      <c r="L50" s="23">
        <v>80.256</v>
      </c>
      <c r="N50" s="25">
        <v>36</v>
      </c>
      <c r="O50" s="30"/>
      <c r="P50" s="26">
        <v>65.290000000000006</v>
      </c>
    </row>
    <row r="51" spans="2:16" ht="16">
      <c r="B51" s="25">
        <v>32</v>
      </c>
      <c r="C51" s="20">
        <v>9.5</v>
      </c>
      <c r="D51" s="25"/>
      <c r="F51" s="25">
        <v>36</v>
      </c>
      <c r="G51" s="25"/>
      <c r="H51" s="26">
        <v>80.451127819548901</v>
      </c>
      <c r="J51" s="25">
        <v>40</v>
      </c>
      <c r="K51" s="20"/>
      <c r="L51" s="23">
        <v>79.723500000000001</v>
      </c>
      <c r="N51" s="25">
        <v>37</v>
      </c>
      <c r="O51" s="30">
        <v>0</v>
      </c>
      <c r="P51" s="26">
        <v>62.134999999999998</v>
      </c>
    </row>
    <row r="52" spans="2:16" ht="16">
      <c r="B52" s="25">
        <v>33</v>
      </c>
      <c r="C52" s="20">
        <v>9.3000000000000007</v>
      </c>
      <c r="D52" s="25"/>
      <c r="F52" s="25">
        <v>37</v>
      </c>
      <c r="G52" s="25"/>
      <c r="H52" s="26">
        <v>75.423000000000002</v>
      </c>
      <c r="J52" s="25">
        <v>41</v>
      </c>
      <c r="K52" s="20"/>
      <c r="L52" s="23">
        <v>75.25</v>
      </c>
      <c r="N52" s="25">
        <v>37</v>
      </c>
      <c r="O52" s="30">
        <v>2</v>
      </c>
      <c r="P52" s="26">
        <v>100</v>
      </c>
    </row>
    <row r="53" spans="2:16" ht="16">
      <c r="B53" s="25">
        <v>33</v>
      </c>
      <c r="C53" s="20">
        <v>5</v>
      </c>
      <c r="D53" s="25"/>
      <c r="F53" s="25">
        <v>38</v>
      </c>
      <c r="G53" s="25"/>
      <c r="H53" s="26">
        <v>70.195999999999998</v>
      </c>
      <c r="J53" s="25">
        <v>42</v>
      </c>
      <c r="K53" s="20"/>
      <c r="L53" s="23">
        <v>72.129800000000003</v>
      </c>
      <c r="N53" s="25">
        <v>38</v>
      </c>
      <c r="O53" s="30">
        <v>0.5</v>
      </c>
      <c r="P53" s="26">
        <v>100</v>
      </c>
    </row>
    <row r="54" spans="2:16" ht="16">
      <c r="B54" s="25">
        <v>34</v>
      </c>
      <c r="C54" s="20">
        <v>4.2</v>
      </c>
      <c r="D54" s="25"/>
      <c r="F54" s="25">
        <v>39</v>
      </c>
      <c r="G54" s="25"/>
      <c r="H54" s="26">
        <v>68.473684210526301</v>
      </c>
      <c r="J54" s="25">
        <v>43</v>
      </c>
      <c r="K54" s="20"/>
      <c r="L54" s="23">
        <v>68.459999999999994</v>
      </c>
      <c r="N54" s="25">
        <v>39</v>
      </c>
      <c r="O54" s="30">
        <v>0</v>
      </c>
      <c r="P54" s="26">
        <v>100</v>
      </c>
    </row>
    <row r="55" spans="2:16" ht="16">
      <c r="B55" s="25">
        <v>35</v>
      </c>
      <c r="C55" s="20">
        <v>2.5</v>
      </c>
      <c r="D55" s="25"/>
      <c r="F55" s="25">
        <v>40</v>
      </c>
      <c r="G55" s="25"/>
      <c r="H55" s="26">
        <v>66.533834586466199</v>
      </c>
      <c r="J55" s="25">
        <v>44</v>
      </c>
      <c r="K55" s="20"/>
      <c r="L55" s="23">
        <v>65.239699999999999</v>
      </c>
      <c r="N55" s="25">
        <v>39</v>
      </c>
      <c r="O55" s="30">
        <v>0</v>
      </c>
      <c r="P55" s="26">
        <v>96.249799999999993</v>
      </c>
    </row>
    <row r="56" spans="2:16" ht="16">
      <c r="B56" s="25">
        <v>36</v>
      </c>
      <c r="C56" s="20">
        <v>0</v>
      </c>
      <c r="D56" s="25"/>
      <c r="F56" s="25">
        <v>41</v>
      </c>
      <c r="G56" s="25"/>
      <c r="H56" s="26">
        <v>65.483234714003899</v>
      </c>
      <c r="J56" s="25">
        <v>45</v>
      </c>
      <c r="K56" s="20">
        <v>0</v>
      </c>
      <c r="L56" s="23">
        <v>63.125</v>
      </c>
      <c r="N56" s="25">
        <v>40</v>
      </c>
      <c r="O56" s="30"/>
      <c r="P56" s="26">
        <v>84.473684210526301</v>
      </c>
    </row>
    <row r="57" spans="2:16" ht="15.75" customHeight="1">
      <c r="B57" s="25">
        <v>36</v>
      </c>
      <c r="C57" s="20">
        <v>5.0999999999999996</v>
      </c>
      <c r="D57" s="25"/>
      <c r="F57" s="25">
        <v>42</v>
      </c>
      <c r="G57" s="25"/>
      <c r="H57" s="26">
        <v>63.194360000000003</v>
      </c>
      <c r="J57" s="25">
        <v>45</v>
      </c>
      <c r="K57" s="20">
        <v>4.5999999999999996</v>
      </c>
      <c r="L57" s="23">
        <v>100</v>
      </c>
      <c r="N57" s="25">
        <v>41</v>
      </c>
      <c r="O57" s="30"/>
      <c r="P57" s="26">
        <v>73.533834586466199</v>
      </c>
    </row>
    <row r="58" spans="2:16" ht="15.75" customHeight="1">
      <c r="B58" s="25">
        <v>37</v>
      </c>
      <c r="C58" s="20">
        <v>4.5999999999999996</v>
      </c>
      <c r="D58" s="25"/>
      <c r="F58" s="25">
        <v>42</v>
      </c>
      <c r="G58" s="25"/>
      <c r="H58" s="26">
        <v>100</v>
      </c>
      <c r="J58" s="25">
        <v>46</v>
      </c>
      <c r="K58" s="20">
        <v>2.8</v>
      </c>
      <c r="L58" s="23"/>
      <c r="N58" s="25">
        <v>42</v>
      </c>
      <c r="O58" s="30"/>
      <c r="P58" s="26">
        <v>70.483234714003899</v>
      </c>
    </row>
    <row r="59" spans="2:16" ht="15.75" customHeight="1">
      <c r="B59" s="25">
        <v>37</v>
      </c>
      <c r="C59" s="20">
        <v>5.5</v>
      </c>
      <c r="D59" s="25"/>
      <c r="F59" s="25">
        <v>43</v>
      </c>
      <c r="G59" s="25"/>
      <c r="H59" s="26">
        <v>91.518737672583796</v>
      </c>
      <c r="J59" s="25">
        <v>47</v>
      </c>
      <c r="K59" s="20">
        <v>0.9</v>
      </c>
      <c r="L59" s="23"/>
      <c r="N59" s="25">
        <v>43</v>
      </c>
      <c r="O59" s="30"/>
      <c r="P59" s="26">
        <v>68.343000000000004</v>
      </c>
    </row>
    <row r="60" spans="2:16" ht="15.75" customHeight="1">
      <c r="B60" s="25">
        <v>38</v>
      </c>
      <c r="C60" s="20">
        <v>5</v>
      </c>
      <c r="D60" s="25"/>
      <c r="F60" s="25">
        <v>44</v>
      </c>
      <c r="G60" s="25"/>
      <c r="H60" s="26">
        <v>87.573964497041402</v>
      </c>
      <c r="J60" s="25">
        <v>48</v>
      </c>
      <c r="K60" s="20">
        <v>0</v>
      </c>
      <c r="L60" s="23">
        <v>100</v>
      </c>
      <c r="N60" s="25">
        <v>44</v>
      </c>
      <c r="O60" s="30"/>
      <c r="P60" s="26">
        <v>65.661654135338296</v>
      </c>
    </row>
    <row r="61" spans="2:16" ht="15.75" customHeight="1">
      <c r="B61" s="25">
        <v>39</v>
      </c>
      <c r="C61" s="20">
        <v>4.0999999999999996</v>
      </c>
      <c r="D61" s="25"/>
      <c r="F61" s="25">
        <v>45</v>
      </c>
      <c r="G61" s="25">
        <v>0</v>
      </c>
      <c r="H61" s="26">
        <v>76.134122287968395</v>
      </c>
      <c r="J61" s="25">
        <v>49</v>
      </c>
      <c r="K61" s="20"/>
      <c r="L61" s="23">
        <v>89.256</v>
      </c>
      <c r="N61" s="25">
        <v>45</v>
      </c>
      <c r="O61" s="30"/>
      <c r="P61" s="26">
        <v>63.406015037594003</v>
      </c>
    </row>
    <row r="62" spans="2:16" ht="15.75" customHeight="1">
      <c r="B62" s="25">
        <v>40</v>
      </c>
      <c r="C62" s="20">
        <v>0</v>
      </c>
      <c r="D62" s="25"/>
      <c r="F62" s="25">
        <v>45</v>
      </c>
      <c r="G62" s="25">
        <v>0.8</v>
      </c>
      <c r="H62" s="26">
        <v>100</v>
      </c>
      <c r="J62" s="25">
        <v>50</v>
      </c>
      <c r="K62" s="20"/>
      <c r="L62" s="23">
        <v>80.498599999999996</v>
      </c>
      <c r="N62" s="25">
        <v>45</v>
      </c>
      <c r="O62" s="30"/>
      <c r="P62" s="26">
        <v>100</v>
      </c>
    </row>
    <row r="63" spans="2:16" ht="15.75" customHeight="1">
      <c r="B63" s="25">
        <v>40</v>
      </c>
      <c r="C63" s="20">
        <v>5.2</v>
      </c>
      <c r="D63" s="25"/>
      <c r="F63" s="25">
        <v>46</v>
      </c>
      <c r="G63" s="25">
        <v>0.2</v>
      </c>
      <c r="H63" s="26"/>
      <c r="J63" s="25">
        <v>52</v>
      </c>
      <c r="K63" s="20"/>
      <c r="L63" s="23">
        <v>73.186000000000007</v>
      </c>
      <c r="N63" s="25">
        <v>46</v>
      </c>
      <c r="O63" s="30"/>
      <c r="P63" s="26">
        <v>97.406015037594003</v>
      </c>
    </row>
    <row r="64" spans="2:16" ht="16">
      <c r="B64" s="25">
        <v>41</v>
      </c>
      <c r="C64" s="20">
        <v>3</v>
      </c>
      <c r="D64" s="26"/>
      <c r="F64" s="25">
        <v>47</v>
      </c>
      <c r="G64" s="25">
        <v>0</v>
      </c>
      <c r="H64" s="26"/>
      <c r="J64" s="25">
        <v>53</v>
      </c>
      <c r="K64" s="20">
        <v>0</v>
      </c>
      <c r="L64" s="23">
        <v>68.97</v>
      </c>
      <c r="N64" s="25">
        <v>47</v>
      </c>
      <c r="O64" s="30"/>
      <c r="P64" s="26">
        <v>86.143984220907299</v>
      </c>
    </row>
    <row r="65" spans="2:16" ht="16">
      <c r="B65" s="25">
        <v>42</v>
      </c>
      <c r="C65" s="20">
        <v>0</v>
      </c>
      <c r="D65" s="26"/>
      <c r="F65" s="25">
        <v>48</v>
      </c>
      <c r="G65" s="25">
        <v>5</v>
      </c>
      <c r="H65" s="26"/>
      <c r="J65" s="25">
        <v>53</v>
      </c>
      <c r="K65" s="20">
        <v>1</v>
      </c>
      <c r="L65" s="23">
        <v>100</v>
      </c>
      <c r="N65" s="25">
        <v>48</v>
      </c>
      <c r="O65" s="30"/>
      <c r="P65" s="26">
        <v>76.518737672583796</v>
      </c>
    </row>
    <row r="66" spans="2:16" ht="16">
      <c r="B66" s="25">
        <v>42</v>
      </c>
      <c r="C66" s="20"/>
      <c r="D66" s="26">
        <v>100</v>
      </c>
      <c r="F66" s="25">
        <v>49</v>
      </c>
      <c r="G66" s="25">
        <v>4.2</v>
      </c>
      <c r="H66" s="26"/>
      <c r="J66" s="25">
        <v>54</v>
      </c>
      <c r="K66" s="20">
        <v>0</v>
      </c>
      <c r="L66" s="23">
        <v>100</v>
      </c>
      <c r="N66" s="25">
        <v>49</v>
      </c>
      <c r="O66" s="30"/>
      <c r="P66" s="26">
        <v>73.9368836291913</v>
      </c>
    </row>
    <row r="67" spans="2:16" ht="16">
      <c r="B67" s="25">
        <v>43</v>
      </c>
      <c r="C67" s="20"/>
      <c r="D67" s="26">
        <v>88.345864661654105</v>
      </c>
      <c r="F67" s="25">
        <v>50</v>
      </c>
      <c r="G67" s="25">
        <v>3.6</v>
      </c>
      <c r="H67" s="26"/>
      <c r="J67" s="25">
        <v>55</v>
      </c>
      <c r="K67" s="20"/>
      <c r="L67" s="23">
        <v>89.314999999999998</v>
      </c>
      <c r="N67" s="31">
        <v>50</v>
      </c>
      <c r="O67" s="30">
        <v>0</v>
      </c>
      <c r="P67" s="29">
        <v>70.260000000000005</v>
      </c>
    </row>
    <row r="68" spans="2:16" ht="16">
      <c r="B68" s="25">
        <v>44</v>
      </c>
      <c r="C68" s="20">
        <v>0</v>
      </c>
      <c r="D68" s="26">
        <v>71.548872180451099</v>
      </c>
      <c r="F68" s="25">
        <v>51</v>
      </c>
      <c r="G68" s="25">
        <v>3.4</v>
      </c>
      <c r="H68" s="26"/>
      <c r="J68" s="25">
        <v>56</v>
      </c>
      <c r="K68" s="20"/>
      <c r="L68" s="23">
        <v>80.25</v>
      </c>
      <c r="N68" s="25">
        <v>50</v>
      </c>
      <c r="O68" s="30">
        <v>2</v>
      </c>
      <c r="P68" s="26">
        <v>100</v>
      </c>
    </row>
    <row r="69" spans="2:16" ht="16">
      <c r="B69" s="25">
        <v>44</v>
      </c>
      <c r="C69" s="20">
        <v>0</v>
      </c>
      <c r="D69" s="26">
        <v>100</v>
      </c>
      <c r="F69" s="25">
        <v>52</v>
      </c>
      <c r="G69" s="25">
        <v>1.7</v>
      </c>
      <c r="H69" s="26"/>
      <c r="J69" s="25">
        <v>57</v>
      </c>
      <c r="K69" s="20">
        <v>0</v>
      </c>
      <c r="L69" s="23">
        <v>75.67</v>
      </c>
      <c r="N69" s="25">
        <v>51</v>
      </c>
      <c r="O69" s="21">
        <v>0.5</v>
      </c>
      <c r="P69" s="26">
        <v>100</v>
      </c>
    </row>
    <row r="70" spans="2:16" ht="16">
      <c r="B70" s="25">
        <v>44</v>
      </c>
      <c r="C70" s="20">
        <v>4.0999999999999996</v>
      </c>
      <c r="D70" s="26"/>
      <c r="F70" s="25">
        <v>52</v>
      </c>
      <c r="G70" s="25">
        <v>5.2</v>
      </c>
      <c r="H70" s="26"/>
      <c r="J70" s="25">
        <v>57</v>
      </c>
      <c r="K70" s="20">
        <v>3.2</v>
      </c>
      <c r="L70" s="23">
        <v>100</v>
      </c>
      <c r="N70" s="25">
        <v>52</v>
      </c>
      <c r="O70" s="27">
        <v>0</v>
      </c>
      <c r="P70" s="26">
        <v>100</v>
      </c>
    </row>
    <row r="71" spans="2:16" ht="16">
      <c r="B71" s="25">
        <v>45</v>
      </c>
      <c r="C71" s="20">
        <v>3.8</v>
      </c>
      <c r="D71" s="26"/>
      <c r="F71" s="25">
        <v>53</v>
      </c>
      <c r="G71" s="25">
        <v>4.4000000000000004</v>
      </c>
      <c r="H71" s="26"/>
      <c r="J71" s="25">
        <v>58</v>
      </c>
      <c r="K71" s="20">
        <v>1.3</v>
      </c>
      <c r="L71" s="23"/>
      <c r="N71" s="25">
        <v>52</v>
      </c>
      <c r="O71" s="27">
        <v>0</v>
      </c>
      <c r="P71" s="26">
        <v>95.257599999999996</v>
      </c>
    </row>
    <row r="72" spans="2:16" ht="16">
      <c r="B72" s="25">
        <v>45</v>
      </c>
      <c r="C72" s="20">
        <v>6</v>
      </c>
      <c r="D72" s="26"/>
      <c r="F72" s="25">
        <v>54</v>
      </c>
      <c r="G72" s="25">
        <v>3.8</v>
      </c>
      <c r="H72" s="26"/>
      <c r="J72" s="25">
        <v>59</v>
      </c>
      <c r="K72" s="20">
        <v>0</v>
      </c>
      <c r="L72" s="23">
        <v>100</v>
      </c>
      <c r="N72" s="25">
        <v>53</v>
      </c>
      <c r="O72" s="27"/>
      <c r="P72" s="26">
        <v>85.245999999999995</v>
      </c>
    </row>
    <row r="73" spans="2:16" ht="16">
      <c r="B73" s="25">
        <v>46</v>
      </c>
      <c r="C73" s="20">
        <v>4.5999999999999996</v>
      </c>
      <c r="D73" s="26"/>
      <c r="F73" s="25">
        <v>55</v>
      </c>
      <c r="G73" s="25">
        <v>2.5</v>
      </c>
      <c r="H73" s="26"/>
      <c r="J73" s="25">
        <v>60</v>
      </c>
      <c r="K73" s="20"/>
      <c r="L73" s="23">
        <v>90.87</v>
      </c>
      <c r="N73" s="25">
        <v>54</v>
      </c>
      <c r="O73" s="27"/>
      <c r="P73" s="26">
        <v>73.372781065088802</v>
      </c>
    </row>
    <row r="74" spans="2:16" ht="16">
      <c r="B74" s="25">
        <v>47</v>
      </c>
      <c r="C74" s="20">
        <v>3.7</v>
      </c>
      <c r="D74" s="26"/>
      <c r="F74" s="25">
        <v>55</v>
      </c>
      <c r="G74" s="25">
        <v>4.9000000000000004</v>
      </c>
      <c r="H74" s="26"/>
      <c r="J74" s="25">
        <v>61</v>
      </c>
      <c r="K74" s="20"/>
      <c r="L74" s="23">
        <v>83.86</v>
      </c>
      <c r="N74" s="25">
        <v>55</v>
      </c>
      <c r="O74" s="27"/>
      <c r="P74" s="26">
        <v>71.992110453648905</v>
      </c>
    </row>
    <row r="75" spans="2:16" ht="16">
      <c r="B75" s="25">
        <v>48</v>
      </c>
      <c r="C75" s="20">
        <v>2.6</v>
      </c>
      <c r="D75" s="26"/>
      <c r="F75" s="25">
        <v>56</v>
      </c>
      <c r="G75" s="25">
        <v>4.7</v>
      </c>
      <c r="H75" s="26"/>
      <c r="J75" s="25">
        <v>62</v>
      </c>
      <c r="K75" s="20"/>
      <c r="L75" s="23">
        <v>78.233500000000006</v>
      </c>
      <c r="N75" s="25">
        <v>56</v>
      </c>
      <c r="O75" s="27"/>
      <c r="P75" s="26">
        <v>70.216962524654804</v>
      </c>
    </row>
    <row r="76" spans="2:16" ht="16">
      <c r="B76" s="25">
        <v>49</v>
      </c>
      <c r="C76" s="20">
        <v>0</v>
      </c>
      <c r="D76" s="26">
        <v>100</v>
      </c>
      <c r="F76" s="25">
        <v>57</v>
      </c>
      <c r="G76" s="25">
        <v>4.3</v>
      </c>
      <c r="H76" s="26"/>
      <c r="J76" s="25">
        <v>63</v>
      </c>
      <c r="K76" s="20"/>
      <c r="L76" s="23">
        <v>74.260000000000005</v>
      </c>
      <c r="N76" s="25">
        <v>56</v>
      </c>
      <c r="O76" s="27"/>
      <c r="P76" s="26">
        <v>100</v>
      </c>
    </row>
    <row r="77" spans="2:16" ht="16">
      <c r="B77" s="25">
        <v>50</v>
      </c>
      <c r="C77" s="20"/>
      <c r="D77" s="26">
        <v>87.329724999999996</v>
      </c>
      <c r="F77" s="25">
        <v>58</v>
      </c>
      <c r="G77" s="25">
        <v>4</v>
      </c>
      <c r="H77" s="26"/>
      <c r="J77" s="25">
        <v>64</v>
      </c>
      <c r="K77" s="20">
        <v>0</v>
      </c>
      <c r="L77" s="23">
        <v>70.385999999999996</v>
      </c>
      <c r="N77" s="25">
        <v>57</v>
      </c>
      <c r="O77" s="27">
        <v>0</v>
      </c>
      <c r="P77" s="26">
        <v>93.244575936883606</v>
      </c>
    </row>
    <row r="78" spans="2:16" ht="16">
      <c r="B78" s="25">
        <v>51</v>
      </c>
      <c r="C78" s="20"/>
      <c r="D78" s="26">
        <v>73.209670000000003</v>
      </c>
      <c r="F78" s="25">
        <v>59</v>
      </c>
      <c r="G78" s="25">
        <v>3.3</v>
      </c>
      <c r="H78" s="26"/>
      <c r="J78" s="25">
        <v>64</v>
      </c>
      <c r="K78" s="20">
        <v>1.2</v>
      </c>
      <c r="L78" s="23">
        <v>100</v>
      </c>
      <c r="N78" s="25">
        <v>57</v>
      </c>
      <c r="O78" s="27">
        <v>0.5</v>
      </c>
      <c r="P78" s="26">
        <v>100</v>
      </c>
    </row>
    <row r="79" spans="2:16" ht="16">
      <c r="B79" s="25">
        <v>51</v>
      </c>
      <c r="C79" s="20">
        <v>0</v>
      </c>
      <c r="D79" s="26">
        <v>100</v>
      </c>
      <c r="F79" s="25">
        <v>59</v>
      </c>
      <c r="G79" s="25">
        <v>6.2</v>
      </c>
      <c r="H79" s="26"/>
      <c r="J79" s="25">
        <v>65</v>
      </c>
      <c r="K79" s="20">
        <v>0</v>
      </c>
      <c r="L79" s="23">
        <v>100</v>
      </c>
      <c r="N79" s="25">
        <v>58</v>
      </c>
      <c r="O79" s="27">
        <v>0</v>
      </c>
      <c r="P79" s="26"/>
    </row>
    <row r="80" spans="2:16" ht="16">
      <c r="B80" s="25">
        <v>51</v>
      </c>
      <c r="C80" s="20">
        <v>5.5</v>
      </c>
      <c r="D80" s="25"/>
      <c r="F80" s="25">
        <v>59</v>
      </c>
      <c r="G80" s="25">
        <v>5</v>
      </c>
      <c r="H80" s="26"/>
      <c r="J80" s="25">
        <v>66</v>
      </c>
      <c r="K80" s="25"/>
      <c r="L80" s="23">
        <v>92.186999999999998</v>
      </c>
      <c r="N80" s="25">
        <v>58</v>
      </c>
      <c r="O80" s="27">
        <v>1</v>
      </c>
      <c r="P80" s="26"/>
    </row>
    <row r="81" spans="2:16" ht="16">
      <c r="B81" s="25">
        <v>52</v>
      </c>
      <c r="C81" s="20">
        <v>5</v>
      </c>
      <c r="D81" s="25"/>
      <c r="F81" s="25">
        <v>60</v>
      </c>
      <c r="G81" s="25">
        <v>4.0999999999999996</v>
      </c>
      <c r="H81" s="26"/>
      <c r="J81" s="25">
        <v>67</v>
      </c>
      <c r="K81" s="20"/>
      <c r="L81" s="23">
        <v>83.864999999999995</v>
      </c>
      <c r="N81" s="25">
        <v>59</v>
      </c>
      <c r="O81" s="27">
        <v>0.3</v>
      </c>
      <c r="P81" s="26"/>
    </row>
    <row r="82" spans="2:16" ht="16">
      <c r="B82" s="25">
        <v>53</v>
      </c>
      <c r="C82" s="20">
        <v>4.5</v>
      </c>
      <c r="D82" s="25"/>
      <c r="F82" s="25">
        <v>61</v>
      </c>
      <c r="G82" s="25">
        <v>3.5</v>
      </c>
      <c r="H82" s="26"/>
      <c r="J82" s="25">
        <v>68</v>
      </c>
      <c r="K82" s="20">
        <v>0</v>
      </c>
      <c r="L82" s="23">
        <v>76.25</v>
      </c>
      <c r="N82" s="25">
        <v>59</v>
      </c>
      <c r="O82" s="27">
        <v>4.0999999999999996</v>
      </c>
      <c r="P82" s="26"/>
    </row>
    <row r="83" spans="2:16" ht="16">
      <c r="B83" s="25">
        <v>54</v>
      </c>
      <c r="C83" s="20">
        <v>4</v>
      </c>
      <c r="D83" s="25"/>
      <c r="F83" s="25">
        <v>62</v>
      </c>
      <c r="G83" s="25">
        <v>2.6</v>
      </c>
      <c r="H83" s="26"/>
      <c r="J83" s="25">
        <v>68</v>
      </c>
      <c r="K83" s="20">
        <v>2.2000000000000002</v>
      </c>
      <c r="L83" s="23">
        <v>100</v>
      </c>
      <c r="N83" s="25">
        <v>60</v>
      </c>
      <c r="O83" s="27">
        <v>2.5</v>
      </c>
      <c r="P83" s="26"/>
    </row>
    <row r="84" spans="2:16" ht="16">
      <c r="B84" s="25">
        <v>55</v>
      </c>
      <c r="C84" s="20">
        <v>3.8</v>
      </c>
      <c r="D84" s="25"/>
      <c r="F84" s="25">
        <v>62</v>
      </c>
      <c r="G84" s="25">
        <v>5.3</v>
      </c>
      <c r="H84" s="26"/>
      <c r="J84" s="25">
        <v>69</v>
      </c>
      <c r="K84" s="20">
        <v>0.7</v>
      </c>
      <c r="L84" s="23"/>
      <c r="N84" s="25">
        <v>61</v>
      </c>
      <c r="O84" s="27">
        <v>1.1000000000000001</v>
      </c>
      <c r="P84" s="26"/>
    </row>
    <row r="85" spans="2:16" ht="16">
      <c r="B85" s="25">
        <v>56</v>
      </c>
      <c r="C85" s="20">
        <v>3.6</v>
      </c>
      <c r="D85" s="25"/>
      <c r="F85" s="25">
        <v>63</v>
      </c>
      <c r="G85" s="25">
        <v>4.5999999999999996</v>
      </c>
      <c r="H85" s="26"/>
      <c r="J85" s="25">
        <v>70</v>
      </c>
      <c r="K85" s="20">
        <v>0</v>
      </c>
      <c r="L85" s="23">
        <v>100</v>
      </c>
      <c r="N85" s="25">
        <v>62</v>
      </c>
      <c r="O85" s="27">
        <v>0.7</v>
      </c>
      <c r="P85" s="26"/>
    </row>
    <row r="86" spans="2:16" ht="16">
      <c r="B86" s="25">
        <v>57</v>
      </c>
      <c r="C86" s="20">
        <v>3.1</v>
      </c>
      <c r="D86" s="25"/>
      <c r="F86" s="25">
        <v>64</v>
      </c>
      <c r="G86" s="25">
        <v>3.3</v>
      </c>
      <c r="H86" s="26"/>
      <c r="J86" s="25">
        <v>71</v>
      </c>
      <c r="K86" s="20"/>
      <c r="L86" s="23">
        <v>93.29</v>
      </c>
      <c r="N86" s="25">
        <v>63</v>
      </c>
      <c r="O86" s="27">
        <v>0</v>
      </c>
      <c r="P86" s="26">
        <v>100</v>
      </c>
    </row>
    <row r="87" spans="2:16" ht="16">
      <c r="B87" s="25">
        <v>57</v>
      </c>
      <c r="C87" s="20">
        <v>4</v>
      </c>
      <c r="D87" s="25"/>
      <c r="F87" s="25">
        <v>65</v>
      </c>
      <c r="G87" s="25">
        <v>2.2999999999999998</v>
      </c>
      <c r="H87" s="26"/>
      <c r="J87" s="25">
        <v>72</v>
      </c>
      <c r="K87" s="20">
        <v>0</v>
      </c>
      <c r="L87" s="23">
        <v>82.145600000000002</v>
      </c>
      <c r="N87" s="25">
        <v>64</v>
      </c>
      <c r="O87" s="27"/>
      <c r="P87" s="26">
        <v>94.358974358974393</v>
      </c>
    </row>
    <row r="88" spans="2:16" ht="16">
      <c r="B88" s="25">
        <v>58</v>
      </c>
      <c r="C88" s="20">
        <v>3.9</v>
      </c>
      <c r="D88" s="25"/>
      <c r="F88" s="25">
        <v>65</v>
      </c>
      <c r="G88" s="25">
        <v>5</v>
      </c>
      <c r="H88" s="26"/>
      <c r="J88" s="25">
        <v>72</v>
      </c>
      <c r="K88" s="20">
        <v>1.6</v>
      </c>
      <c r="L88" s="23">
        <v>100</v>
      </c>
      <c r="N88" s="25">
        <v>65</v>
      </c>
      <c r="O88" s="27"/>
      <c r="P88" s="26">
        <v>87.794871794871796</v>
      </c>
    </row>
    <row r="89" spans="2:16" ht="15.75" customHeight="1">
      <c r="B89" s="25">
        <v>59</v>
      </c>
      <c r="C89" s="20">
        <v>0</v>
      </c>
      <c r="D89" s="25"/>
      <c r="F89" s="25">
        <v>66</v>
      </c>
      <c r="G89" s="25">
        <v>4.8</v>
      </c>
      <c r="H89" s="26"/>
      <c r="J89" s="25">
        <v>73</v>
      </c>
      <c r="K89" s="20">
        <v>0.8</v>
      </c>
      <c r="L89" s="23"/>
      <c r="N89" s="25">
        <v>66</v>
      </c>
      <c r="O89" s="27"/>
      <c r="P89" s="26">
        <v>79.42</v>
      </c>
    </row>
    <row r="90" spans="2:16" ht="16">
      <c r="B90" s="25">
        <v>59</v>
      </c>
      <c r="C90" s="20">
        <v>4.5</v>
      </c>
      <c r="D90" s="25"/>
      <c r="F90" s="25">
        <v>67</v>
      </c>
      <c r="G90" s="25">
        <v>3.3</v>
      </c>
      <c r="H90" s="26"/>
      <c r="J90" s="25">
        <v>74</v>
      </c>
      <c r="K90" s="20">
        <v>0.2</v>
      </c>
      <c r="L90" s="23"/>
      <c r="N90" s="25">
        <v>67</v>
      </c>
      <c r="O90" s="27">
        <v>0</v>
      </c>
      <c r="P90" s="26">
        <v>74.787018255578104</v>
      </c>
    </row>
    <row r="91" spans="2:16" ht="15.75" customHeight="1">
      <c r="B91" s="25">
        <v>60</v>
      </c>
      <c r="C91" s="20">
        <v>2.2000000000000002</v>
      </c>
      <c r="D91" s="25"/>
      <c r="F91" s="25">
        <v>68</v>
      </c>
      <c r="G91" s="25">
        <v>2.2999999999999998</v>
      </c>
      <c r="H91" s="26"/>
      <c r="J91" s="25">
        <v>75</v>
      </c>
      <c r="K91" s="20">
        <v>0</v>
      </c>
      <c r="L91" s="23">
        <v>100</v>
      </c>
      <c r="N91" s="25">
        <v>67</v>
      </c>
      <c r="O91" s="27">
        <v>2.1</v>
      </c>
      <c r="P91" s="26">
        <v>100</v>
      </c>
    </row>
    <row r="92" spans="2:16" ht="15.75" customHeight="1">
      <c r="B92" s="25">
        <v>61</v>
      </c>
      <c r="C92" s="20">
        <v>0</v>
      </c>
      <c r="D92" s="25"/>
      <c r="F92" s="25">
        <v>68</v>
      </c>
      <c r="G92" s="25">
        <v>5.2</v>
      </c>
      <c r="H92" s="26"/>
      <c r="J92" s="25">
        <v>76</v>
      </c>
      <c r="K92" s="20"/>
      <c r="L92" s="23">
        <v>95.25</v>
      </c>
      <c r="N92" s="25">
        <v>68</v>
      </c>
      <c r="O92" s="27">
        <v>0</v>
      </c>
      <c r="P92" s="26">
        <v>100</v>
      </c>
    </row>
    <row r="93" spans="2:16" ht="16">
      <c r="B93" s="25">
        <v>61</v>
      </c>
      <c r="C93" s="20">
        <v>5.4</v>
      </c>
      <c r="D93" s="25"/>
      <c r="F93" s="25">
        <v>69</v>
      </c>
      <c r="G93" s="25">
        <v>4.0999999999999996</v>
      </c>
      <c r="H93" s="26"/>
      <c r="J93" s="25">
        <v>77</v>
      </c>
      <c r="K93" s="20"/>
      <c r="L93" s="23">
        <v>90.26</v>
      </c>
      <c r="N93" s="25">
        <v>69</v>
      </c>
      <c r="O93" s="27"/>
      <c r="P93" s="26">
        <v>88.324543610547707</v>
      </c>
    </row>
    <row r="94" spans="2:16" ht="16">
      <c r="B94" s="25">
        <v>62</v>
      </c>
      <c r="C94" s="20">
        <v>3.2</v>
      </c>
      <c r="D94" s="25"/>
      <c r="F94" s="25">
        <v>70</v>
      </c>
      <c r="G94" s="25">
        <v>3.8</v>
      </c>
      <c r="H94" s="26"/>
      <c r="J94" s="25">
        <v>78</v>
      </c>
      <c r="K94" s="20"/>
      <c r="L94" s="23">
        <v>87.94</v>
      </c>
      <c r="N94" s="25">
        <v>70</v>
      </c>
      <c r="O94" s="27"/>
      <c r="P94" s="26">
        <v>83.904665314401598</v>
      </c>
    </row>
    <row r="95" spans="2:16" ht="16">
      <c r="B95" s="25">
        <v>63</v>
      </c>
      <c r="C95" s="20">
        <v>0</v>
      </c>
      <c r="D95" s="25"/>
      <c r="F95" s="25">
        <v>71</v>
      </c>
      <c r="G95" s="25">
        <v>3.6</v>
      </c>
      <c r="H95" s="26"/>
      <c r="J95" s="25">
        <v>79</v>
      </c>
      <c r="K95" s="20"/>
      <c r="L95" s="23">
        <v>85.65</v>
      </c>
      <c r="N95" s="25">
        <v>71</v>
      </c>
      <c r="O95" s="27">
        <v>0</v>
      </c>
      <c r="P95" s="26">
        <v>78.296146044624805</v>
      </c>
    </row>
    <row r="96" spans="2:16" ht="16">
      <c r="B96" s="25">
        <v>63</v>
      </c>
      <c r="C96" s="20">
        <v>5</v>
      </c>
      <c r="D96" s="25"/>
      <c r="F96" s="25">
        <v>72</v>
      </c>
      <c r="G96" s="25">
        <v>3.1</v>
      </c>
      <c r="H96" s="26"/>
      <c r="J96" s="25">
        <v>80</v>
      </c>
      <c r="K96" s="20"/>
      <c r="L96" s="23">
        <v>83.86</v>
      </c>
      <c r="N96" s="25">
        <v>71</v>
      </c>
      <c r="O96" s="27">
        <v>2.8</v>
      </c>
      <c r="P96" s="26">
        <v>100</v>
      </c>
    </row>
    <row r="97" spans="2:16" ht="16">
      <c r="B97" s="25">
        <v>64</v>
      </c>
      <c r="C97" s="20">
        <v>2.8</v>
      </c>
      <c r="D97" s="25"/>
      <c r="F97" s="25">
        <v>72</v>
      </c>
      <c r="G97" s="25">
        <v>4.7</v>
      </c>
      <c r="H97" s="26"/>
      <c r="J97" s="25">
        <v>81</v>
      </c>
      <c r="K97" s="20">
        <v>0</v>
      </c>
      <c r="L97" s="23">
        <v>81.38</v>
      </c>
      <c r="N97" s="25">
        <v>72</v>
      </c>
      <c r="O97" s="27">
        <v>2.5</v>
      </c>
      <c r="P97" s="26"/>
    </row>
    <row r="98" spans="2:16" ht="16">
      <c r="B98" s="25">
        <v>64</v>
      </c>
      <c r="C98" s="20">
        <v>5.2</v>
      </c>
      <c r="D98" s="25"/>
      <c r="F98" s="25">
        <v>73</v>
      </c>
      <c r="G98" s="25">
        <v>3.6</v>
      </c>
      <c r="H98" s="26"/>
      <c r="J98" s="25">
        <v>81</v>
      </c>
      <c r="K98" s="20">
        <v>0</v>
      </c>
      <c r="L98" s="23">
        <v>100</v>
      </c>
      <c r="N98" s="25">
        <v>73</v>
      </c>
      <c r="O98" s="27">
        <v>1.3</v>
      </c>
      <c r="P98" s="26">
        <v>100</v>
      </c>
    </row>
    <row r="99" spans="2:16" ht="16">
      <c r="B99" s="25">
        <v>65</v>
      </c>
      <c r="C99" s="20">
        <v>4</v>
      </c>
      <c r="D99" s="25"/>
      <c r="F99" s="25">
        <v>74</v>
      </c>
      <c r="G99" s="25">
        <v>3.4</v>
      </c>
      <c r="H99" s="26"/>
      <c r="J99" s="25">
        <v>82</v>
      </c>
      <c r="K99" s="20"/>
      <c r="L99" s="23">
        <v>91.65</v>
      </c>
      <c r="N99" s="25">
        <v>74</v>
      </c>
      <c r="O99" s="27">
        <v>0</v>
      </c>
      <c r="P99" s="26">
        <v>100</v>
      </c>
    </row>
    <row r="100" spans="2:16" ht="16">
      <c r="B100" s="25">
        <v>66</v>
      </c>
      <c r="C100" s="20">
        <v>1.2</v>
      </c>
      <c r="D100" s="25"/>
      <c r="F100" s="25">
        <v>75</v>
      </c>
      <c r="G100" s="25">
        <v>2.8</v>
      </c>
      <c r="H100" s="26"/>
      <c r="J100" s="25">
        <v>83</v>
      </c>
      <c r="K100" s="20"/>
      <c r="L100" s="23">
        <v>88.34</v>
      </c>
      <c r="N100" s="25">
        <v>75</v>
      </c>
      <c r="O100" s="27"/>
      <c r="P100" s="26">
        <v>98.904665314401598</v>
      </c>
    </row>
    <row r="101" spans="2:16" ht="16">
      <c r="B101" s="25">
        <v>66</v>
      </c>
      <c r="C101" s="20">
        <v>5.8</v>
      </c>
      <c r="D101" s="25"/>
      <c r="F101" s="25">
        <v>75</v>
      </c>
      <c r="G101" s="25">
        <v>5.3</v>
      </c>
      <c r="H101" s="26"/>
      <c r="J101" s="25">
        <v>84</v>
      </c>
      <c r="K101" s="20"/>
      <c r="L101" s="23">
        <v>78.56</v>
      </c>
      <c r="N101" s="25">
        <v>76</v>
      </c>
      <c r="O101" s="27"/>
      <c r="P101" s="26">
        <v>88.498985801217003</v>
      </c>
    </row>
    <row r="102" spans="2:16" ht="16">
      <c r="B102" s="25">
        <v>67</v>
      </c>
      <c r="C102" s="20">
        <v>3.2</v>
      </c>
      <c r="D102" s="25"/>
      <c r="F102" s="25">
        <v>76</v>
      </c>
      <c r="G102" s="25">
        <v>4.5</v>
      </c>
      <c r="H102" s="26"/>
      <c r="J102" s="25">
        <v>85</v>
      </c>
      <c r="K102" s="20"/>
      <c r="L102" s="23">
        <v>75.349999999999994</v>
      </c>
      <c r="N102" s="25">
        <v>77</v>
      </c>
      <c r="O102" s="27"/>
      <c r="P102" s="26">
        <v>87.484787018255602</v>
      </c>
    </row>
    <row r="103" spans="2:16" ht="16">
      <c r="B103" s="25">
        <v>67</v>
      </c>
      <c r="C103" s="20">
        <v>5.9</v>
      </c>
      <c r="D103" s="25"/>
      <c r="F103" s="25">
        <v>77</v>
      </c>
      <c r="G103" s="25">
        <v>3.4</v>
      </c>
      <c r="H103" s="26"/>
      <c r="J103" s="25">
        <v>86</v>
      </c>
      <c r="K103" s="20">
        <v>0</v>
      </c>
      <c r="L103" s="23">
        <v>73.87</v>
      </c>
      <c r="N103" s="25">
        <v>78</v>
      </c>
      <c r="O103" s="27"/>
      <c r="P103" s="26">
        <v>83.277890466531403</v>
      </c>
    </row>
    <row r="104" spans="2:16" ht="16">
      <c r="B104" s="25">
        <v>68</v>
      </c>
      <c r="C104" s="20">
        <v>5</v>
      </c>
      <c r="D104" s="25"/>
      <c r="F104" s="25">
        <v>78</v>
      </c>
      <c r="G104" s="25">
        <v>2.5</v>
      </c>
      <c r="H104" s="26"/>
      <c r="J104" s="25">
        <v>86</v>
      </c>
      <c r="K104" s="20">
        <v>0</v>
      </c>
      <c r="L104" s="23">
        <v>100</v>
      </c>
      <c r="N104" s="25">
        <v>79</v>
      </c>
      <c r="O104" s="27">
        <v>0</v>
      </c>
      <c r="P104" s="26">
        <v>81.192697768762699</v>
      </c>
    </row>
    <row r="105" spans="2:16" ht="16">
      <c r="B105" s="25">
        <v>69</v>
      </c>
      <c r="C105" s="20">
        <v>3.7</v>
      </c>
      <c r="D105" s="25"/>
      <c r="F105" s="25">
        <v>78</v>
      </c>
      <c r="G105" s="25">
        <v>5.2</v>
      </c>
      <c r="H105" s="26"/>
      <c r="J105" s="25">
        <v>87</v>
      </c>
      <c r="K105" s="20"/>
      <c r="L105" s="23">
        <v>94.25</v>
      </c>
      <c r="N105" s="25">
        <v>79</v>
      </c>
      <c r="O105" s="27">
        <v>3</v>
      </c>
      <c r="P105" s="26">
        <v>100</v>
      </c>
    </row>
    <row r="106" spans="2:16" ht="16">
      <c r="B106" s="25">
        <v>70</v>
      </c>
      <c r="C106" s="20">
        <v>3.5</v>
      </c>
      <c r="D106" s="25"/>
      <c r="F106" s="25">
        <v>79</v>
      </c>
      <c r="G106" s="25">
        <v>4.8</v>
      </c>
      <c r="H106" s="26"/>
      <c r="J106" s="25">
        <v>88</v>
      </c>
      <c r="K106" s="22"/>
      <c r="L106" s="23">
        <v>89.25</v>
      </c>
      <c r="N106" s="25">
        <v>80</v>
      </c>
      <c r="O106" s="27">
        <v>0</v>
      </c>
      <c r="P106" s="26">
        <v>100</v>
      </c>
    </row>
    <row r="107" spans="2:16" ht="16">
      <c r="B107" s="25">
        <v>71</v>
      </c>
      <c r="C107" s="20">
        <v>3.3</v>
      </c>
      <c r="D107" s="25"/>
      <c r="F107" s="25">
        <v>80</v>
      </c>
      <c r="G107" s="25">
        <v>3.3</v>
      </c>
      <c r="H107" s="26"/>
      <c r="J107" s="25">
        <v>89</v>
      </c>
      <c r="K107" s="22"/>
      <c r="L107" s="23">
        <v>84.56</v>
      </c>
      <c r="N107" s="25">
        <v>81</v>
      </c>
      <c r="O107" s="27"/>
      <c r="P107" s="26">
        <v>92.089249492900606</v>
      </c>
    </row>
    <row r="108" spans="2:16" ht="16">
      <c r="B108" s="25">
        <v>72</v>
      </c>
      <c r="C108" s="20">
        <v>0</v>
      </c>
      <c r="D108" s="25"/>
      <c r="F108" s="25">
        <v>81</v>
      </c>
      <c r="G108" s="25">
        <v>3</v>
      </c>
      <c r="H108" s="26"/>
      <c r="J108" s="25">
        <v>90</v>
      </c>
      <c r="K108" s="20"/>
      <c r="L108" s="23">
        <v>78.09</v>
      </c>
      <c r="N108" s="25">
        <v>82</v>
      </c>
      <c r="O108" s="27"/>
      <c r="P108" s="26">
        <v>83.569979716024406</v>
      </c>
    </row>
    <row r="109" spans="2:16" ht="16">
      <c r="B109" s="25">
        <v>72</v>
      </c>
      <c r="C109" s="20">
        <v>5.9</v>
      </c>
      <c r="D109" s="25"/>
      <c r="F109" s="25">
        <v>82</v>
      </c>
      <c r="G109" s="25">
        <v>2.5</v>
      </c>
      <c r="H109" s="26"/>
      <c r="J109" s="25">
        <v>90</v>
      </c>
      <c r="K109" s="20">
        <v>0</v>
      </c>
      <c r="L109" s="23">
        <v>100</v>
      </c>
      <c r="N109" s="25">
        <v>83</v>
      </c>
      <c r="O109" s="27"/>
      <c r="P109" s="26">
        <v>80.121703853955395</v>
      </c>
    </row>
    <row r="110" spans="2:16" ht="16">
      <c r="B110" s="25">
        <v>73</v>
      </c>
      <c r="C110" s="20">
        <v>3.6</v>
      </c>
      <c r="D110" s="25"/>
      <c r="F110" s="25">
        <v>82</v>
      </c>
      <c r="G110" s="25">
        <v>5</v>
      </c>
      <c r="H110" s="26"/>
      <c r="J110" s="25">
        <v>91</v>
      </c>
      <c r="K110" s="20"/>
      <c r="L110" s="23">
        <v>93.78</v>
      </c>
      <c r="N110" s="25">
        <v>84</v>
      </c>
      <c r="O110" s="27"/>
      <c r="P110" s="26">
        <v>79.310344827586206</v>
      </c>
    </row>
    <row r="111" spans="2:16" ht="16">
      <c r="B111" s="25">
        <v>74</v>
      </c>
      <c r="C111" s="20">
        <v>2.4</v>
      </c>
      <c r="D111" s="25"/>
      <c r="F111" s="25">
        <v>83</v>
      </c>
      <c r="G111" s="25">
        <v>3.8</v>
      </c>
      <c r="H111" s="26"/>
      <c r="J111" s="25">
        <v>92</v>
      </c>
      <c r="K111" s="20"/>
      <c r="L111" s="23">
        <v>88.56</v>
      </c>
      <c r="N111" s="25">
        <v>85</v>
      </c>
      <c r="O111" s="27"/>
      <c r="P111" s="26">
        <v>78.7018255578093</v>
      </c>
    </row>
    <row r="112" spans="2:16" ht="16">
      <c r="B112" s="25">
        <v>74</v>
      </c>
      <c r="C112" s="20">
        <v>5.8</v>
      </c>
      <c r="D112" s="25"/>
      <c r="F112" s="25">
        <v>84</v>
      </c>
      <c r="G112" s="25">
        <v>3.3</v>
      </c>
      <c r="H112" s="26"/>
      <c r="J112" s="25">
        <v>93</v>
      </c>
      <c r="K112" s="20"/>
      <c r="L112" s="23">
        <v>84.85</v>
      </c>
      <c r="N112" s="25">
        <v>86</v>
      </c>
      <c r="O112" s="27"/>
      <c r="P112" s="26">
        <v>77.687626774847899</v>
      </c>
    </row>
    <row r="113" spans="2:16" ht="16">
      <c r="B113" s="25">
        <v>75</v>
      </c>
      <c r="C113" s="20">
        <v>3.4</v>
      </c>
      <c r="D113" s="25"/>
      <c r="F113" s="25">
        <v>85</v>
      </c>
      <c r="G113" s="25">
        <v>2.6</v>
      </c>
      <c r="H113" s="26"/>
      <c r="J113" s="25">
        <v>94</v>
      </c>
      <c r="K113" s="20">
        <v>0</v>
      </c>
      <c r="L113" s="23">
        <v>80.56</v>
      </c>
      <c r="N113" s="25">
        <v>87</v>
      </c>
      <c r="O113" s="27"/>
      <c r="P113" s="26">
        <v>77.281947261663305</v>
      </c>
    </row>
    <row r="114" spans="2:16" ht="16">
      <c r="B114" s="25">
        <v>76</v>
      </c>
      <c r="C114" s="20">
        <v>1.3</v>
      </c>
      <c r="D114" s="25"/>
      <c r="F114" s="25">
        <v>85</v>
      </c>
      <c r="G114" s="25">
        <v>4.8</v>
      </c>
      <c r="H114" s="26"/>
      <c r="J114" s="25">
        <v>94</v>
      </c>
      <c r="K114" s="20">
        <v>0</v>
      </c>
      <c r="L114" s="23">
        <v>100</v>
      </c>
      <c r="N114" s="25">
        <v>88</v>
      </c>
      <c r="O114" s="27"/>
      <c r="P114" s="26">
        <v>77.079107505070994</v>
      </c>
    </row>
    <row r="115" spans="2:16" ht="16">
      <c r="B115" s="25">
        <v>76</v>
      </c>
      <c r="C115" s="20">
        <v>5.9</v>
      </c>
      <c r="D115" s="25"/>
      <c r="F115" s="25">
        <v>86</v>
      </c>
      <c r="G115" s="25">
        <v>4.0999999999999996</v>
      </c>
      <c r="H115" s="26"/>
      <c r="J115" s="25">
        <v>95</v>
      </c>
      <c r="K115" s="20"/>
      <c r="L115" s="23">
        <v>93.75</v>
      </c>
      <c r="N115" s="25">
        <v>89</v>
      </c>
      <c r="O115" s="27"/>
      <c r="P115" s="26">
        <v>76.673427991886399</v>
      </c>
    </row>
    <row r="116" spans="2:16" ht="16">
      <c r="B116" s="25">
        <v>77</v>
      </c>
      <c r="C116" s="20">
        <v>3.4</v>
      </c>
      <c r="D116" s="25"/>
      <c r="F116" s="25">
        <v>87</v>
      </c>
      <c r="G116" s="25">
        <v>3.8</v>
      </c>
      <c r="H116" s="26"/>
      <c r="J116" s="25">
        <v>96</v>
      </c>
      <c r="K116" s="20"/>
      <c r="L116" s="23">
        <v>90.26</v>
      </c>
      <c r="N116" s="25">
        <v>89</v>
      </c>
      <c r="O116" s="27"/>
      <c r="P116" s="26">
        <v>85.25</v>
      </c>
    </row>
    <row r="117" spans="2:16" ht="16">
      <c r="B117" s="25">
        <v>78</v>
      </c>
      <c r="C117" s="20">
        <v>0</v>
      </c>
      <c r="D117" s="25"/>
      <c r="F117" s="25">
        <v>88</v>
      </c>
      <c r="G117" s="25">
        <v>1.5</v>
      </c>
      <c r="H117" s="26"/>
      <c r="J117" s="25">
        <v>97</v>
      </c>
      <c r="K117" s="25"/>
      <c r="L117" s="23">
        <v>88.37</v>
      </c>
      <c r="N117" s="25">
        <v>90</v>
      </c>
      <c r="O117" s="27"/>
      <c r="P117" s="26">
        <v>75.862068965517196</v>
      </c>
    </row>
    <row r="118" spans="2:16" ht="16">
      <c r="B118" s="25">
        <v>78</v>
      </c>
      <c r="C118" s="20">
        <v>5.4</v>
      </c>
      <c r="D118" s="25"/>
      <c r="F118" s="25">
        <v>88</v>
      </c>
      <c r="G118" s="25">
        <v>5</v>
      </c>
      <c r="H118" s="26"/>
      <c r="J118" s="25">
        <v>98</v>
      </c>
      <c r="K118" s="25"/>
      <c r="L118" s="23">
        <v>85.45</v>
      </c>
      <c r="N118" s="25">
        <v>91</v>
      </c>
      <c r="O118" s="27"/>
      <c r="P118" s="26">
        <v>75.253549695740404</v>
      </c>
    </row>
    <row r="119" spans="2:16" ht="16">
      <c r="B119" s="25">
        <v>79</v>
      </c>
      <c r="C119" s="20">
        <v>2.6</v>
      </c>
      <c r="D119" s="25"/>
      <c r="F119" s="25">
        <v>89</v>
      </c>
      <c r="G119" s="25">
        <v>4.2</v>
      </c>
      <c r="H119" s="26"/>
      <c r="J119" s="25">
        <v>99</v>
      </c>
      <c r="K119" s="25"/>
      <c r="L119" s="23">
        <v>82.19</v>
      </c>
      <c r="N119" s="25">
        <v>92</v>
      </c>
      <c r="O119" s="27"/>
      <c r="P119" s="26">
        <v>74.847870182555795</v>
      </c>
    </row>
    <row r="120" spans="2:16" ht="16">
      <c r="B120" s="25">
        <v>79</v>
      </c>
      <c r="C120" s="20">
        <v>7.2</v>
      </c>
      <c r="D120" s="25"/>
      <c r="F120" s="25">
        <v>89</v>
      </c>
      <c r="G120" s="25">
        <v>4.8</v>
      </c>
      <c r="H120" s="26"/>
      <c r="J120" s="25">
        <v>100</v>
      </c>
      <c r="K120" s="25"/>
      <c r="L120" s="23">
        <v>79.040000000000006</v>
      </c>
      <c r="N120" s="25">
        <v>93</v>
      </c>
      <c r="O120" s="27"/>
      <c r="P120" s="26">
        <v>74.645030425963498</v>
      </c>
    </row>
    <row r="121" spans="2:16" ht="16">
      <c r="B121" s="25">
        <v>80</v>
      </c>
      <c r="C121" s="20">
        <v>6</v>
      </c>
      <c r="D121" s="25"/>
      <c r="F121" s="25">
        <v>90</v>
      </c>
      <c r="G121" s="25">
        <v>4.5</v>
      </c>
      <c r="H121" s="26"/>
      <c r="J121" s="25">
        <v>101</v>
      </c>
      <c r="K121" s="25"/>
      <c r="L121" s="23">
        <v>76.36</v>
      </c>
      <c r="N121" s="25">
        <v>94</v>
      </c>
      <c r="O121" s="27"/>
      <c r="P121" s="26">
        <v>73.239999999999995</v>
      </c>
    </row>
    <row r="122" spans="2:16" ht="16">
      <c r="B122" s="25">
        <v>81</v>
      </c>
      <c r="C122" s="20">
        <v>4.2</v>
      </c>
      <c r="D122" s="25"/>
      <c r="F122" s="25">
        <v>91</v>
      </c>
      <c r="G122" s="25">
        <v>4.2</v>
      </c>
      <c r="H122" s="26"/>
      <c r="J122" s="25">
        <v>102</v>
      </c>
      <c r="K122" s="25"/>
      <c r="L122" s="23">
        <v>73.81</v>
      </c>
      <c r="N122" s="25">
        <v>95</v>
      </c>
      <c r="O122" s="27">
        <v>0</v>
      </c>
      <c r="P122" s="26">
        <v>71.233999999999995</v>
      </c>
    </row>
    <row r="123" spans="2:16" ht="16">
      <c r="B123" s="25">
        <v>82</v>
      </c>
      <c r="C123" s="20">
        <v>2.2999999999999998</v>
      </c>
      <c r="D123" s="25"/>
      <c r="F123" s="25">
        <v>92</v>
      </c>
      <c r="G123" s="25">
        <v>3.3</v>
      </c>
      <c r="H123" s="26"/>
      <c r="J123" s="25">
        <v>103</v>
      </c>
      <c r="K123" s="25">
        <v>0</v>
      </c>
      <c r="L123" s="23">
        <v>71.09</v>
      </c>
      <c r="N123" s="25">
        <v>95</v>
      </c>
      <c r="O123" s="27">
        <v>3.5</v>
      </c>
      <c r="P123" s="26">
        <v>100</v>
      </c>
    </row>
    <row r="124" spans="2:16" ht="16">
      <c r="B124" s="25">
        <v>82</v>
      </c>
      <c r="C124" s="20">
        <v>5.0999999999999996</v>
      </c>
      <c r="D124" s="25"/>
      <c r="F124" s="25">
        <v>93</v>
      </c>
      <c r="G124" s="25">
        <v>4.7</v>
      </c>
      <c r="H124" s="26"/>
      <c r="J124" s="25">
        <v>103</v>
      </c>
      <c r="K124" s="25">
        <v>1.2</v>
      </c>
      <c r="L124" s="23">
        <v>100</v>
      </c>
      <c r="N124" s="25">
        <v>96</v>
      </c>
      <c r="O124" s="27">
        <v>2</v>
      </c>
      <c r="P124" s="26"/>
    </row>
    <row r="125" spans="2:16" ht="16">
      <c r="B125" s="25">
        <v>83</v>
      </c>
      <c r="C125" s="20">
        <v>3.4</v>
      </c>
      <c r="D125" s="25"/>
      <c r="F125" s="25">
        <v>94</v>
      </c>
      <c r="G125" s="25">
        <v>3.5</v>
      </c>
      <c r="H125" s="26"/>
      <c r="J125" s="25">
        <v>104</v>
      </c>
      <c r="K125" s="25">
        <v>0.4</v>
      </c>
      <c r="L125" s="28"/>
      <c r="N125" s="25">
        <v>97</v>
      </c>
      <c r="O125" s="27">
        <v>1</v>
      </c>
      <c r="P125" s="26"/>
    </row>
    <row r="126" spans="2:16" ht="16">
      <c r="B126" s="25">
        <v>84</v>
      </c>
      <c r="C126" s="20">
        <v>1.1000000000000001</v>
      </c>
      <c r="D126" s="25"/>
      <c r="F126" s="25">
        <v>95</v>
      </c>
      <c r="G126" s="25">
        <v>2.2999999999999998</v>
      </c>
      <c r="H126" s="26"/>
      <c r="J126" s="25">
        <v>105</v>
      </c>
      <c r="K126" s="25">
        <v>0</v>
      </c>
      <c r="L126" s="28">
        <v>100</v>
      </c>
      <c r="N126" s="25">
        <v>98</v>
      </c>
      <c r="O126" s="27">
        <v>0</v>
      </c>
      <c r="P126" s="26">
        <v>100</v>
      </c>
    </row>
    <row r="127" spans="2:16" ht="16">
      <c r="B127" s="25">
        <v>84</v>
      </c>
      <c r="C127" s="20">
        <v>4.9000000000000004</v>
      </c>
      <c r="D127" s="25"/>
      <c r="F127" s="25">
        <v>95</v>
      </c>
      <c r="G127" s="25">
        <v>6</v>
      </c>
      <c r="H127" s="26"/>
      <c r="J127" s="25">
        <v>106</v>
      </c>
      <c r="K127" s="25"/>
      <c r="L127" s="28">
        <v>89.28</v>
      </c>
      <c r="N127" s="25">
        <v>99</v>
      </c>
      <c r="O127" s="27"/>
      <c r="P127" s="26">
        <v>98.43</v>
      </c>
    </row>
    <row r="128" spans="2:16" ht="16">
      <c r="B128" s="25">
        <v>85</v>
      </c>
      <c r="C128" s="20">
        <v>4.0999999999999996</v>
      </c>
      <c r="D128" s="25"/>
      <c r="F128" s="25">
        <v>96</v>
      </c>
      <c r="G128" s="25">
        <v>5.2</v>
      </c>
      <c r="H128" s="26"/>
      <c r="J128" s="25">
        <v>107</v>
      </c>
      <c r="K128" s="25"/>
      <c r="L128" s="28">
        <v>82.98</v>
      </c>
      <c r="N128" s="25">
        <v>100</v>
      </c>
      <c r="O128" s="27"/>
      <c r="P128" s="26">
        <v>96.881338742393496</v>
      </c>
    </row>
    <row r="129" spans="2:16" ht="16">
      <c r="B129" s="25">
        <v>86</v>
      </c>
      <c r="C129" s="20">
        <v>3.1</v>
      </c>
      <c r="D129" s="25"/>
      <c r="F129" s="25">
        <v>97</v>
      </c>
      <c r="G129" s="25">
        <v>4.5</v>
      </c>
      <c r="H129" s="26"/>
      <c r="J129" s="25">
        <v>108</v>
      </c>
      <c r="K129" s="25">
        <v>0</v>
      </c>
      <c r="L129" s="28">
        <v>72.78</v>
      </c>
      <c r="N129" s="25">
        <v>101</v>
      </c>
      <c r="O129" s="27"/>
      <c r="P129" s="26">
        <v>93.762677484787005</v>
      </c>
    </row>
    <row r="130" spans="2:16" ht="16">
      <c r="B130" s="25">
        <v>86</v>
      </c>
      <c r="C130" s="20">
        <v>4.5</v>
      </c>
      <c r="D130" s="25"/>
      <c r="F130" s="25">
        <v>98</v>
      </c>
      <c r="G130" s="25">
        <v>3.8</v>
      </c>
      <c r="H130" s="26"/>
      <c r="J130" s="25">
        <v>108</v>
      </c>
      <c r="K130" s="25">
        <v>1.3</v>
      </c>
      <c r="L130" s="28">
        <v>100</v>
      </c>
      <c r="N130" s="25">
        <v>102</v>
      </c>
      <c r="O130" s="27"/>
      <c r="P130" s="26">
        <v>90.644016227180501</v>
      </c>
    </row>
    <row r="131" spans="2:16" ht="16">
      <c r="B131" s="25">
        <v>87</v>
      </c>
      <c r="C131" s="20">
        <v>3</v>
      </c>
      <c r="D131" s="25"/>
      <c r="F131" s="25">
        <v>99</v>
      </c>
      <c r="G131" s="25">
        <v>3.1</v>
      </c>
      <c r="H131" s="26"/>
      <c r="J131" s="25">
        <v>109</v>
      </c>
      <c r="K131" s="25">
        <v>0.5</v>
      </c>
      <c r="L131" s="28"/>
      <c r="N131" s="25">
        <v>103</v>
      </c>
      <c r="O131" s="27"/>
      <c r="P131" s="26">
        <v>87.525354969573996</v>
      </c>
    </row>
    <row r="132" spans="2:16" ht="16">
      <c r="B132" s="25">
        <v>88</v>
      </c>
      <c r="C132" s="22">
        <v>1.2</v>
      </c>
      <c r="D132" s="25"/>
      <c r="F132" s="25">
        <v>100</v>
      </c>
      <c r="G132" s="25">
        <v>2.7</v>
      </c>
      <c r="H132" s="26"/>
      <c r="J132" s="25">
        <v>110</v>
      </c>
      <c r="K132" s="25">
        <v>0</v>
      </c>
      <c r="L132" s="28">
        <v>100</v>
      </c>
      <c r="N132" s="25">
        <v>104</v>
      </c>
      <c r="O132" s="27"/>
      <c r="P132" s="26">
        <v>84.406693711967506</v>
      </c>
    </row>
    <row r="133" spans="2:16" ht="16">
      <c r="B133" s="25">
        <v>88</v>
      </c>
      <c r="C133" s="20">
        <v>5</v>
      </c>
      <c r="D133" s="25"/>
      <c r="F133" s="25">
        <v>101</v>
      </c>
      <c r="G133" s="25">
        <v>4.7</v>
      </c>
      <c r="H133" s="26"/>
      <c r="J133" s="25">
        <v>111</v>
      </c>
      <c r="K133" s="25"/>
      <c r="L133" s="23">
        <v>95.39</v>
      </c>
      <c r="N133" s="25">
        <v>105</v>
      </c>
      <c r="O133" s="27"/>
      <c r="P133" s="26">
        <v>81.288032454361101</v>
      </c>
    </row>
    <row r="134" spans="2:16" ht="16">
      <c r="B134" s="25">
        <v>89</v>
      </c>
      <c r="C134" s="22">
        <v>4.0999999999999996</v>
      </c>
      <c r="D134" s="25"/>
      <c r="F134" s="25">
        <v>102</v>
      </c>
      <c r="G134" s="25">
        <v>3.3</v>
      </c>
      <c r="H134" s="26"/>
      <c r="J134" s="25">
        <v>112</v>
      </c>
      <c r="K134" s="25"/>
      <c r="L134" s="23">
        <v>93.48</v>
      </c>
      <c r="N134" s="25">
        <v>106</v>
      </c>
      <c r="O134" s="27"/>
      <c r="P134" s="26">
        <v>78.169371196754597</v>
      </c>
    </row>
    <row r="135" spans="2:16" ht="16">
      <c r="B135" s="25">
        <v>90</v>
      </c>
      <c r="C135" s="20">
        <v>3.2</v>
      </c>
      <c r="D135" s="25"/>
      <c r="F135" s="25">
        <v>103</v>
      </c>
      <c r="G135" s="25">
        <v>2.5</v>
      </c>
      <c r="H135" s="26"/>
      <c r="J135" s="25">
        <v>113</v>
      </c>
      <c r="K135" s="25"/>
      <c r="L135" s="23">
        <v>90.27</v>
      </c>
      <c r="N135" s="25">
        <v>107</v>
      </c>
      <c r="O135" s="27"/>
      <c r="P135" s="26">
        <v>75.050709939148106</v>
      </c>
    </row>
    <row r="136" spans="2:16" ht="16">
      <c r="B136" s="25">
        <v>90</v>
      </c>
      <c r="C136" s="20">
        <v>4.5</v>
      </c>
      <c r="D136" s="25"/>
      <c r="F136" s="25">
        <v>103</v>
      </c>
      <c r="G136" s="25">
        <v>5</v>
      </c>
      <c r="H136" s="26"/>
      <c r="J136" s="25">
        <v>114</v>
      </c>
      <c r="K136" s="25"/>
      <c r="L136" s="23">
        <v>88.56</v>
      </c>
      <c r="N136" s="25">
        <v>108</v>
      </c>
      <c r="O136" s="27">
        <v>0</v>
      </c>
      <c r="P136" s="26">
        <v>71.286160087377098</v>
      </c>
    </row>
    <row r="137" spans="2:16" ht="16">
      <c r="B137" s="25">
        <v>91</v>
      </c>
      <c r="C137" s="22">
        <v>2</v>
      </c>
      <c r="D137" s="25"/>
      <c r="F137" s="25">
        <v>104</v>
      </c>
      <c r="G137" s="25">
        <v>3.4</v>
      </c>
      <c r="H137" s="26"/>
      <c r="J137" s="25">
        <v>115</v>
      </c>
      <c r="K137" s="25"/>
      <c r="L137" s="23">
        <v>86.36</v>
      </c>
      <c r="N137" s="25">
        <v>108</v>
      </c>
      <c r="O137" s="27">
        <v>2</v>
      </c>
      <c r="P137" s="26">
        <v>100</v>
      </c>
    </row>
    <row r="138" spans="2:16" ht="16">
      <c r="B138" s="25">
        <v>91</v>
      </c>
      <c r="C138" s="20">
        <v>5</v>
      </c>
      <c r="D138" s="25"/>
      <c r="F138" s="25">
        <v>105</v>
      </c>
      <c r="G138" s="25">
        <v>2.8</v>
      </c>
      <c r="H138" s="26"/>
      <c r="J138" s="25">
        <v>116</v>
      </c>
      <c r="K138" s="25"/>
      <c r="L138" s="23">
        <v>83.85</v>
      </c>
      <c r="N138" s="25">
        <v>109</v>
      </c>
      <c r="O138" s="27">
        <v>0</v>
      </c>
      <c r="P138" s="26">
        <v>100</v>
      </c>
    </row>
    <row r="139" spans="2:16" ht="16">
      <c r="B139" s="25">
        <v>92</v>
      </c>
      <c r="C139" s="20">
        <v>2.8</v>
      </c>
      <c r="D139" s="25"/>
      <c r="F139" s="25">
        <v>105</v>
      </c>
      <c r="G139" s="25">
        <v>5.5</v>
      </c>
      <c r="H139" s="26"/>
      <c r="J139" s="25">
        <v>117</v>
      </c>
      <c r="K139" s="25"/>
      <c r="L139" s="23">
        <v>80.48</v>
      </c>
      <c r="N139" s="25">
        <v>110</v>
      </c>
      <c r="O139" s="27"/>
      <c r="P139" s="26">
        <v>92.153999999999996</v>
      </c>
    </row>
    <row r="140" spans="2:16" ht="16">
      <c r="B140" s="25">
        <v>92</v>
      </c>
      <c r="C140" s="20">
        <v>5.3</v>
      </c>
      <c r="D140" s="25"/>
      <c r="F140" s="25">
        <v>106</v>
      </c>
      <c r="G140" s="25">
        <v>3.5</v>
      </c>
      <c r="H140" s="26"/>
      <c r="J140" s="25">
        <v>118</v>
      </c>
      <c r="K140" s="25"/>
      <c r="L140" s="23">
        <v>76.650000000000006</v>
      </c>
      <c r="N140" s="25">
        <v>111</v>
      </c>
      <c r="O140" s="27"/>
      <c r="P140" s="26">
        <v>86.992510532064301</v>
      </c>
    </row>
    <row r="141" spans="2:16" ht="16">
      <c r="B141" s="25">
        <v>93</v>
      </c>
      <c r="C141" s="20">
        <v>3.4</v>
      </c>
      <c r="D141" s="25"/>
      <c r="F141" s="25">
        <v>107</v>
      </c>
      <c r="G141" s="25">
        <v>2.4</v>
      </c>
      <c r="H141" s="26"/>
      <c r="J141" s="25">
        <v>119</v>
      </c>
      <c r="K141" s="25"/>
      <c r="L141" s="23">
        <v>75.39</v>
      </c>
      <c r="N141" s="25">
        <v>112</v>
      </c>
      <c r="O141" s="27"/>
      <c r="P141" s="26">
        <v>81.227960680293293</v>
      </c>
    </row>
    <row r="142" spans="2:16" ht="16">
      <c r="B142" s="25">
        <v>94</v>
      </c>
      <c r="C142" s="20">
        <v>2</v>
      </c>
      <c r="D142" s="25"/>
      <c r="F142" s="25">
        <v>108</v>
      </c>
      <c r="G142" s="25">
        <v>1</v>
      </c>
      <c r="H142" s="26"/>
      <c r="J142" s="25">
        <v>120</v>
      </c>
      <c r="K142" s="25"/>
      <c r="L142" s="23">
        <v>68.459999999999994</v>
      </c>
      <c r="N142" s="25">
        <v>113</v>
      </c>
      <c r="O142" s="27"/>
      <c r="P142" s="26">
        <v>75.463410828522399</v>
      </c>
    </row>
    <row r="143" spans="2:16" ht="16">
      <c r="B143" s="25">
        <v>94</v>
      </c>
      <c r="C143" s="20">
        <v>5</v>
      </c>
      <c r="D143" s="25"/>
      <c r="F143" s="25">
        <v>109</v>
      </c>
      <c r="G143" s="25">
        <v>0</v>
      </c>
      <c r="H143" s="26">
        <v>100</v>
      </c>
      <c r="J143" s="25">
        <v>121</v>
      </c>
      <c r="K143" s="25"/>
      <c r="L143" s="23">
        <v>63.29</v>
      </c>
      <c r="N143" s="25">
        <v>114</v>
      </c>
      <c r="O143" s="27"/>
      <c r="P143" s="26">
        <v>69.698860976751405</v>
      </c>
    </row>
    <row r="144" spans="2:16" ht="16">
      <c r="B144" s="25">
        <v>95</v>
      </c>
      <c r="C144" s="20">
        <v>3.6</v>
      </c>
      <c r="D144" s="25"/>
      <c r="F144" s="25">
        <v>110</v>
      </c>
      <c r="G144" s="25"/>
      <c r="H144" s="26">
        <v>92.725854267436404</v>
      </c>
      <c r="J144" s="25">
        <v>122</v>
      </c>
      <c r="K144" s="25"/>
      <c r="L144" s="23">
        <v>58.79</v>
      </c>
      <c r="N144" s="25">
        <v>115</v>
      </c>
      <c r="O144" s="27"/>
      <c r="P144" s="26">
        <v>66.934311124980496</v>
      </c>
    </row>
    <row r="145" spans="2:16" ht="16">
      <c r="B145" s="25">
        <v>96</v>
      </c>
      <c r="C145" s="20">
        <v>2.6</v>
      </c>
      <c r="D145" s="25"/>
      <c r="F145" s="25">
        <v>111</v>
      </c>
      <c r="G145" s="25"/>
      <c r="H145" s="26">
        <v>87.281947261663305</v>
      </c>
      <c r="N145" s="25">
        <v>116</v>
      </c>
      <c r="O145" s="27"/>
      <c r="P145" s="26">
        <v>62.169761273209602</v>
      </c>
    </row>
    <row r="146" spans="2:16" ht="16">
      <c r="B146" s="25">
        <v>96</v>
      </c>
      <c r="C146" s="27">
        <v>5</v>
      </c>
      <c r="D146" s="25"/>
      <c r="F146" s="25">
        <v>112</v>
      </c>
      <c r="G146" s="25"/>
      <c r="H146" s="26">
        <v>73.447807770322996</v>
      </c>
      <c r="N146" s="25">
        <v>117</v>
      </c>
      <c r="O146" s="27"/>
      <c r="P146" s="26">
        <v>57.405211421438601</v>
      </c>
    </row>
    <row r="147" spans="2:16" ht="16">
      <c r="B147" s="25">
        <v>97</v>
      </c>
      <c r="C147" s="20">
        <v>4.5</v>
      </c>
      <c r="D147" s="25"/>
      <c r="F147" s="25">
        <v>113</v>
      </c>
      <c r="G147" s="25"/>
      <c r="H147" s="26">
        <v>69.308784521766299</v>
      </c>
      <c r="N147" s="25">
        <v>118</v>
      </c>
      <c r="O147" s="27"/>
      <c r="P147" s="26">
        <v>53.640661569667699</v>
      </c>
    </row>
    <row r="148" spans="2:16" ht="16">
      <c r="B148" s="25">
        <v>98</v>
      </c>
      <c r="C148" s="20">
        <v>3.5</v>
      </c>
      <c r="D148" s="25"/>
      <c r="F148" s="25">
        <v>114</v>
      </c>
      <c r="G148" s="25"/>
      <c r="H148" s="26">
        <v>68.169761273209602</v>
      </c>
      <c r="N148" s="25">
        <v>119</v>
      </c>
      <c r="O148" s="27"/>
      <c r="P148" s="26">
        <v>50.876111717896698</v>
      </c>
    </row>
    <row r="149" spans="2:16" ht="16">
      <c r="B149" s="25">
        <v>99</v>
      </c>
      <c r="C149" s="20">
        <v>2.8</v>
      </c>
      <c r="D149" s="25"/>
      <c r="F149" s="25">
        <v>115</v>
      </c>
      <c r="G149" s="25"/>
      <c r="H149" s="26">
        <v>67.030738024652806</v>
      </c>
      <c r="N149" s="25">
        <v>120</v>
      </c>
      <c r="O149" s="27"/>
      <c r="P149" s="26">
        <v>49.111561866125797</v>
      </c>
    </row>
    <row r="150" spans="2:16" ht="16">
      <c r="B150" s="25">
        <v>99</v>
      </c>
      <c r="C150" s="25">
        <v>5.4</v>
      </c>
      <c r="D150" s="25"/>
      <c r="F150" s="25">
        <v>116</v>
      </c>
      <c r="G150" s="25"/>
      <c r="H150" s="26">
        <v>65.281947261663305</v>
      </c>
      <c r="N150" s="25">
        <v>121</v>
      </c>
      <c r="O150" s="27"/>
      <c r="P150" s="26">
        <v>47.030738024652798</v>
      </c>
    </row>
    <row r="151" spans="2:16" ht="16">
      <c r="B151" s="25">
        <v>100</v>
      </c>
      <c r="C151" s="27">
        <v>4.2</v>
      </c>
      <c r="D151" s="25"/>
      <c r="F151" s="25">
        <v>117</v>
      </c>
      <c r="G151" s="25"/>
      <c r="H151" s="26">
        <v>64.752691527539397</v>
      </c>
    </row>
    <row r="152" spans="2:16" ht="16">
      <c r="B152" s="25">
        <v>101</v>
      </c>
      <c r="C152" s="27">
        <v>3.6</v>
      </c>
      <c r="D152" s="25"/>
      <c r="F152" s="25">
        <v>118</v>
      </c>
      <c r="G152" s="25"/>
      <c r="H152" s="26">
        <v>63.613668278982701</v>
      </c>
    </row>
    <row r="153" spans="2:16" ht="16">
      <c r="B153" s="25">
        <v>102</v>
      </c>
      <c r="C153" s="27">
        <v>2.9</v>
      </c>
      <c r="D153" s="25"/>
      <c r="F153" s="25">
        <v>119</v>
      </c>
      <c r="G153" s="25"/>
      <c r="H153" s="26">
        <v>62.474645030425997</v>
      </c>
    </row>
    <row r="154" spans="2:16" ht="16">
      <c r="B154" s="25">
        <v>102</v>
      </c>
      <c r="C154" s="27">
        <v>5.2</v>
      </c>
      <c r="D154" s="25"/>
      <c r="F154" s="25">
        <v>120</v>
      </c>
      <c r="G154" s="25"/>
      <c r="H154" s="26">
        <v>61.474645030425997</v>
      </c>
    </row>
    <row r="155" spans="2:16" ht="16">
      <c r="B155" s="25">
        <v>103</v>
      </c>
      <c r="C155" s="27">
        <v>4.4000000000000004</v>
      </c>
      <c r="D155" s="25"/>
      <c r="F155" s="25">
        <v>121</v>
      </c>
      <c r="G155" s="25"/>
      <c r="H155" s="26">
        <v>60.474645030425997</v>
      </c>
    </row>
    <row r="156" spans="2:16" ht="16">
      <c r="B156" s="25">
        <v>104</v>
      </c>
      <c r="C156" s="27">
        <v>3.2</v>
      </c>
      <c r="D156" s="25"/>
    </row>
    <row r="157" spans="2:16" ht="16">
      <c r="B157" s="25">
        <v>105</v>
      </c>
      <c r="C157" s="27">
        <v>2.2999999999999998</v>
      </c>
      <c r="D157" s="25"/>
    </row>
    <row r="158" spans="2:16" ht="16">
      <c r="B158" s="25">
        <v>105</v>
      </c>
      <c r="C158" s="27">
        <v>5</v>
      </c>
      <c r="D158" s="25"/>
    </row>
    <row r="159" spans="2:16" ht="16">
      <c r="B159" s="25">
        <v>106</v>
      </c>
      <c r="C159" s="27">
        <v>4.5999999999999996</v>
      </c>
      <c r="D159" s="26"/>
    </row>
    <row r="160" spans="2:16" ht="16">
      <c r="B160" s="25">
        <v>107</v>
      </c>
      <c r="C160" s="27">
        <v>4.2</v>
      </c>
      <c r="D160" s="26"/>
    </row>
    <row r="161" spans="2:4" ht="16">
      <c r="B161" s="25">
        <v>108</v>
      </c>
      <c r="C161" s="27">
        <v>3.6</v>
      </c>
      <c r="D161" s="26"/>
    </row>
    <row r="162" spans="2:4" ht="16">
      <c r="B162" s="25">
        <v>109</v>
      </c>
      <c r="C162" s="27">
        <v>2.1</v>
      </c>
      <c r="D162" s="26"/>
    </row>
    <row r="163" spans="2:4" ht="16">
      <c r="B163" s="25">
        <v>110</v>
      </c>
      <c r="C163" s="27">
        <v>0.6</v>
      </c>
      <c r="D163" s="26"/>
    </row>
    <row r="164" spans="2:4" ht="16">
      <c r="B164" s="25">
        <v>111</v>
      </c>
      <c r="C164" s="27">
        <v>0</v>
      </c>
      <c r="D164" s="26">
        <v>100</v>
      </c>
    </row>
    <row r="165" spans="2:4" ht="16">
      <c r="B165" s="25">
        <v>112</v>
      </c>
      <c r="C165" s="20"/>
      <c r="D165" s="26">
        <v>83.725854267436404</v>
      </c>
    </row>
    <row r="166" spans="2:4" ht="16">
      <c r="B166" s="25">
        <v>113</v>
      </c>
      <c r="C166" s="27"/>
      <c r="D166" s="26">
        <v>75.281947261663305</v>
      </c>
    </row>
    <row r="167" spans="2:4" ht="16">
      <c r="B167" s="25">
        <v>114</v>
      </c>
      <c r="C167" s="20"/>
      <c r="D167" s="26">
        <v>72.447807770322996</v>
      </c>
    </row>
    <row r="168" spans="2:4" ht="16">
      <c r="B168" s="25">
        <v>115</v>
      </c>
      <c r="C168" s="27"/>
      <c r="D168" s="26">
        <v>69.308784521766299</v>
      </c>
    </row>
    <row r="169" spans="2:4" ht="16">
      <c r="B169" s="25">
        <v>116</v>
      </c>
      <c r="C169" s="20"/>
      <c r="D169" s="26">
        <v>68.169761273209602</v>
      </c>
    </row>
    <row r="170" spans="2:4" ht="16">
      <c r="B170" s="25">
        <v>117</v>
      </c>
      <c r="C170" s="27"/>
      <c r="D170" s="26">
        <v>67.030738024652806</v>
      </c>
    </row>
    <row r="171" spans="2:4" ht="16">
      <c r="B171" s="25">
        <v>118</v>
      </c>
      <c r="C171" s="27"/>
      <c r="D171" s="26">
        <v>79.45</v>
      </c>
    </row>
    <row r="172" spans="2:4" ht="16">
      <c r="B172" s="25">
        <v>118</v>
      </c>
      <c r="C172" s="20"/>
      <c r="D172" s="26">
        <v>73.281947261663305</v>
      </c>
    </row>
    <row r="173" spans="2:4" ht="16">
      <c r="B173" s="25">
        <v>119</v>
      </c>
      <c r="C173" s="27"/>
      <c r="D173" s="26">
        <v>68.752691527539397</v>
      </c>
    </row>
    <row r="174" spans="2:4" ht="16">
      <c r="B174" s="25">
        <v>120</v>
      </c>
      <c r="C174" s="20"/>
      <c r="D174" s="26">
        <v>65.613668278982701</v>
      </c>
    </row>
    <row r="175" spans="2:4" ht="16">
      <c r="B175" s="25">
        <v>121</v>
      </c>
      <c r="C175" s="27"/>
      <c r="D175" s="26">
        <v>63.474645030425997</v>
      </c>
    </row>
    <row r="176" spans="2:4" s="19" customFormat="1" ht="16">
      <c r="B176" s="25">
        <v>122</v>
      </c>
      <c r="C176" s="20"/>
      <c r="D176" s="26">
        <v>61.474645030425997</v>
      </c>
    </row>
    <row r="190" s="19" customFormat="1"/>
    <row r="191" s="19" customFormat="1"/>
    <row r="192" s="19" customFormat="1"/>
    <row r="193" s="19" customFormat="1"/>
    <row r="194" s="19" customFormat="1"/>
    <row r="195" s="19" customFormat="1"/>
    <row r="196" s="19" customFormat="1"/>
    <row r="197" s="19" customFormat="1"/>
    <row r="198" s="19" customFormat="1"/>
    <row r="199" s="19" customFormat="1"/>
    <row r="200" s="19" customFormat="1"/>
    <row r="201" s="19" customFormat="1"/>
    <row r="202" s="19" customFormat="1"/>
    <row r="203" s="19" customFormat="1"/>
    <row r="204" s="19" customFormat="1"/>
    <row r="205" s="19" customFormat="1"/>
    <row r="206" s="19" customFormat="1"/>
    <row r="207" s="19" customFormat="1"/>
    <row r="208" s="19" customFormat="1"/>
    <row r="209" s="19" customFormat="1"/>
    <row r="210" s="19" customFormat="1"/>
    <row r="211" s="19" customFormat="1"/>
    <row r="212" s="19" customFormat="1"/>
    <row r="213" s="19" customFormat="1"/>
    <row r="214" s="19" customFormat="1"/>
    <row r="215" s="19" customFormat="1"/>
    <row r="216" s="19" customFormat="1"/>
    <row r="217" s="19" customFormat="1"/>
    <row r="218" s="19" customFormat="1"/>
    <row r="219" s="19" customFormat="1"/>
    <row r="220" s="19" customFormat="1"/>
    <row r="221" s="19" customFormat="1"/>
    <row r="222" s="19" customFormat="1"/>
    <row r="223" s="19" customFormat="1"/>
    <row r="224" s="19" customFormat="1"/>
    <row r="225" s="19" customFormat="1"/>
    <row r="226" s="19" customFormat="1"/>
    <row r="227" s="19" customFormat="1"/>
    <row r="228" s="19" customFormat="1"/>
    <row r="229" s="19" customFormat="1"/>
    <row r="230" s="19" customFormat="1"/>
    <row r="231" s="19" customFormat="1"/>
    <row r="232" s="19" customFormat="1"/>
    <row r="233" s="19" customFormat="1"/>
    <row r="234" s="19" customFormat="1"/>
    <row r="235" s="19" customFormat="1"/>
    <row r="236" s="19" customFormat="1"/>
    <row r="237" s="19" customFormat="1"/>
    <row r="238" s="19" customFormat="1"/>
    <row r="239" s="19" customFormat="1"/>
    <row r="240" s="19" customFormat="1"/>
    <row r="241" s="19" customFormat="1"/>
    <row r="242" s="19" customFormat="1"/>
    <row r="243" s="19" customFormat="1"/>
    <row r="244" s="19" customFormat="1"/>
    <row r="245" s="19" customFormat="1"/>
    <row r="246" s="19" customFormat="1"/>
    <row r="247" s="19" customFormat="1"/>
    <row r="248" s="19" customFormat="1"/>
    <row r="249" s="19" customFormat="1"/>
    <row r="250" s="19" customFormat="1"/>
    <row r="251" s="19" customFormat="1"/>
    <row r="252" s="19" customFormat="1"/>
    <row r="253" s="19" customFormat="1"/>
    <row r="254" s="19" customFormat="1"/>
    <row r="255" s="19" customFormat="1"/>
    <row r="256" s="19" customFormat="1"/>
    <row r="257" s="19" customFormat="1"/>
    <row r="258" s="19" customFormat="1"/>
    <row r="259" s="19" customFormat="1"/>
    <row r="260" s="19" customFormat="1"/>
    <row r="261" s="19" customFormat="1"/>
    <row r="262" s="19" customFormat="1"/>
    <row r="263" s="19" customFormat="1"/>
    <row r="264" s="19" customFormat="1"/>
    <row r="265" s="19" customFormat="1"/>
    <row r="266" s="19" customFormat="1"/>
    <row r="267" s="19" customFormat="1"/>
    <row r="268" s="19" customFormat="1"/>
    <row r="269" s="19" customFormat="1"/>
    <row r="270" s="19" customFormat="1"/>
    <row r="271" s="19" customFormat="1"/>
    <row r="272" s="19" customFormat="1"/>
    <row r="273" s="19" customFormat="1"/>
    <row r="274" s="19" customFormat="1"/>
    <row r="275" s="19" customFormat="1"/>
    <row r="276" s="19" customFormat="1"/>
    <row r="277" s="19" customFormat="1"/>
    <row r="278" s="19" customFormat="1"/>
    <row r="279" s="19" customFormat="1"/>
    <row r="280" s="19" customFormat="1"/>
    <row r="281" s="19" customFormat="1"/>
    <row r="282" s="19" customFormat="1"/>
    <row r="283" s="19" customFormat="1"/>
    <row r="284" s="19" customFormat="1"/>
    <row r="285" s="19" customFormat="1"/>
    <row r="286" s="19" customFormat="1"/>
    <row r="287" s="19" customFormat="1"/>
    <row r="288" s="19" customFormat="1"/>
    <row r="289" s="19" customFormat="1"/>
    <row r="290" s="19" customFormat="1"/>
    <row r="291" s="19" customFormat="1"/>
    <row r="292" s="19" customFormat="1"/>
    <row r="293" s="19" customFormat="1"/>
    <row r="294" s="19" customFormat="1"/>
    <row r="295" s="19" customFormat="1"/>
    <row r="296" s="19" customFormat="1"/>
    <row r="297" s="19" customFormat="1"/>
    <row r="298" s="19" customFormat="1"/>
  </sheetData>
  <mergeCells count="5">
    <mergeCell ref="B2:D2"/>
    <mergeCell ref="F2:H2"/>
    <mergeCell ref="J2:L2"/>
    <mergeCell ref="N2:P2"/>
    <mergeCell ref="B1:E1"/>
  </mergeCells>
  <phoneticPr fontId="7" type="noConversion"/>
  <pageMargins left="0.75" right="0.75" top="1" bottom="1" header="0.5" footer="0.5"/>
  <pageSetup paperSize="9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48"/>
  <sheetViews>
    <sheetView tabSelected="1" topLeftCell="A14" workbookViewId="0">
      <selection activeCell="G47" sqref="G47"/>
    </sheetView>
  </sheetViews>
  <sheetFormatPr baseColWidth="10" defaultColWidth="8.83203125" defaultRowHeight="15"/>
  <cols>
    <col min="2" max="2" width="12.5" customWidth="1"/>
    <col min="3" max="3" width="13.6640625" customWidth="1"/>
    <col min="4" max="4" width="13.5" customWidth="1"/>
    <col min="5" max="5" width="12.6640625" customWidth="1"/>
    <col min="6" max="6" width="12.1640625" customWidth="1"/>
    <col min="7" max="7" width="14" customWidth="1"/>
    <col min="8" max="8" width="11.83203125" customWidth="1"/>
    <col min="9" max="9" width="12.1640625" customWidth="1"/>
    <col min="10" max="10" width="13.5" customWidth="1"/>
    <col min="11" max="11" width="13" customWidth="1"/>
    <col min="12" max="12" width="13.33203125" customWidth="1"/>
    <col min="13" max="13" width="12.6640625" customWidth="1"/>
    <col min="14" max="14" width="13.6640625" customWidth="1"/>
    <col min="15" max="16" width="13.1640625" customWidth="1"/>
    <col min="17" max="17" width="13.6640625" customWidth="1"/>
    <col min="18" max="18" width="13.5" customWidth="1"/>
  </cols>
  <sheetData>
    <row r="1" spans="2:18">
      <c r="B1" s="58" t="s">
        <v>41</v>
      </c>
      <c r="C1" s="59"/>
      <c r="D1" s="59"/>
      <c r="E1" s="59"/>
      <c r="F1" s="59"/>
    </row>
    <row r="3" spans="2:18" ht="16">
      <c r="B3" s="57">
        <v>2014</v>
      </c>
      <c r="C3" s="57">
        <v>2014</v>
      </c>
      <c r="D3" s="57"/>
      <c r="E3" s="57"/>
      <c r="F3" s="57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</row>
    <row r="4" spans="2:18" ht="18">
      <c r="B4" s="57" t="s">
        <v>39</v>
      </c>
      <c r="C4" s="57"/>
      <c r="D4" s="57"/>
      <c r="E4" s="57"/>
      <c r="F4" s="57"/>
      <c r="G4" s="61"/>
      <c r="H4" s="61"/>
      <c r="I4" s="61"/>
      <c r="J4" s="61"/>
      <c r="K4" s="57" t="s">
        <v>40</v>
      </c>
      <c r="L4" s="57"/>
      <c r="M4" s="57"/>
      <c r="N4" s="57"/>
      <c r="O4" s="57"/>
      <c r="P4" s="61"/>
      <c r="Q4" s="61"/>
      <c r="R4" s="61"/>
    </row>
    <row r="5" spans="2:18" ht="16">
      <c r="B5" s="62" t="s">
        <v>24</v>
      </c>
      <c r="C5" s="57" t="s">
        <v>32</v>
      </c>
      <c r="D5" s="60"/>
      <c r="E5" s="57" t="s">
        <v>30</v>
      </c>
      <c r="F5" s="60"/>
      <c r="G5" s="57" t="s">
        <v>31</v>
      </c>
      <c r="H5" s="60"/>
      <c r="I5" s="57" t="s">
        <v>33</v>
      </c>
      <c r="J5" s="60"/>
      <c r="K5" s="57" t="s">
        <v>29</v>
      </c>
      <c r="L5" s="60"/>
      <c r="M5" s="57" t="s">
        <v>30</v>
      </c>
      <c r="N5" s="60"/>
      <c r="O5" s="57" t="s">
        <v>31</v>
      </c>
      <c r="P5" s="60"/>
      <c r="Q5" s="57" t="s">
        <v>33</v>
      </c>
      <c r="R5" s="60"/>
    </row>
    <row r="6" spans="2:18" ht="16">
      <c r="B6" s="63"/>
      <c r="C6" s="33" t="s">
        <v>34</v>
      </c>
      <c r="D6" s="34" t="s">
        <v>35</v>
      </c>
      <c r="E6" s="33" t="s">
        <v>36</v>
      </c>
      <c r="F6" s="34" t="s">
        <v>37</v>
      </c>
      <c r="G6" s="33" t="s">
        <v>36</v>
      </c>
      <c r="H6" s="34" t="s">
        <v>37</v>
      </c>
      <c r="I6" s="33" t="s">
        <v>36</v>
      </c>
      <c r="J6" s="34" t="s">
        <v>37</v>
      </c>
      <c r="K6" s="33" t="s">
        <v>36</v>
      </c>
      <c r="L6" s="34" t="s">
        <v>37</v>
      </c>
      <c r="M6" s="33" t="s">
        <v>36</v>
      </c>
      <c r="N6" s="34" t="s">
        <v>37</v>
      </c>
      <c r="O6" s="33" t="s">
        <v>36</v>
      </c>
      <c r="P6" s="34" t="s">
        <v>37</v>
      </c>
      <c r="Q6" s="33" t="s">
        <v>36</v>
      </c>
      <c r="R6" s="34" t="s">
        <v>37</v>
      </c>
    </row>
    <row r="7" spans="2:18" ht="16">
      <c r="B7" s="36">
        <v>6</v>
      </c>
      <c r="C7" s="37">
        <v>1.6456651999999999E-2</v>
      </c>
      <c r="D7" s="37">
        <v>3.4566520000000054E-3</v>
      </c>
      <c r="E7" s="37">
        <v>2.6978742999999999E-2</v>
      </c>
      <c r="F7" s="37">
        <v>3.7112569999999995E-3</v>
      </c>
      <c r="G7" s="37">
        <v>1.6586549887942101E-2</v>
      </c>
      <c r="H7" s="37">
        <v>3.0000000000000096E-3</v>
      </c>
      <c r="I7" s="37">
        <v>3.5356243356455298E-2</v>
      </c>
      <c r="J7" s="37">
        <v>2.6921937050092479E-3</v>
      </c>
      <c r="K7" s="37">
        <v>9.3018669999999998E-2</v>
      </c>
      <c r="L7" s="37">
        <v>1.1511329999999986E-2</v>
      </c>
      <c r="M7" s="37">
        <v>0.1038687534</v>
      </c>
      <c r="N7" s="37">
        <v>2.8581246599999985E-2</v>
      </c>
      <c r="O7" s="37">
        <v>9.7017420908741506E-2</v>
      </c>
      <c r="P7" s="37">
        <v>8.5692594604014488E-3</v>
      </c>
      <c r="Q7" s="37">
        <v>9.6028677098090306E-2</v>
      </c>
      <c r="R7" s="37">
        <v>1.6988609834598517E-3</v>
      </c>
    </row>
    <row r="8" spans="2:18" ht="16">
      <c r="B8" s="36">
        <v>9</v>
      </c>
      <c r="C8" s="37">
        <v>1.56412441816478E-2</v>
      </c>
      <c r="D8" s="37">
        <v>3.1039838788284369E-3</v>
      </c>
      <c r="E8" s="37">
        <v>2.3892953169576001E-2</v>
      </c>
      <c r="F8" s="37">
        <v>7.3100959864881533E-3</v>
      </c>
      <c r="G8" s="37">
        <v>3.4225075363661449E-2</v>
      </c>
      <c r="H8" s="37">
        <v>1.3402549357978976E-2</v>
      </c>
      <c r="I8" s="37">
        <v>3.42250753636614E-2</v>
      </c>
      <c r="J8" s="37">
        <v>1.3602917767464512E-3</v>
      </c>
      <c r="K8" s="37">
        <v>-3.4683451522666699E-2</v>
      </c>
      <c r="L8" s="37">
        <v>3.9749767898866507E-3</v>
      </c>
      <c r="M8" s="37">
        <v>-5.1647884798311401E-2</v>
      </c>
      <c r="N8" s="37">
        <v>1.0668594049671697E-2</v>
      </c>
      <c r="O8" s="37">
        <v>-3.5375823089746301E-2</v>
      </c>
      <c r="P8" s="37">
        <v>4.9999999999999845E-3</v>
      </c>
      <c r="Q8" s="37">
        <v>-0.13170355182526799</v>
      </c>
      <c r="R8" s="37">
        <v>3.0000000000000023E-2</v>
      </c>
    </row>
    <row r="9" spans="2:18" ht="16">
      <c r="B9" s="36">
        <v>18</v>
      </c>
      <c r="C9" s="37">
        <v>9.0504186231073896E-2</v>
      </c>
      <c r="D9" s="37">
        <v>6.8527183163819968E-3</v>
      </c>
      <c r="E9" s="37">
        <v>0.12952097535885901</v>
      </c>
      <c r="F9" s="37">
        <v>1.4065178258529929E-3</v>
      </c>
      <c r="G9" s="37">
        <v>0.12094244904484901</v>
      </c>
      <c r="H9" s="37">
        <v>3.0000000000000023E-2</v>
      </c>
      <c r="I9" s="37">
        <v>0.129291577810695</v>
      </c>
      <c r="J9" s="37">
        <v>3.8569083599818442E-2</v>
      </c>
      <c r="K9" s="37">
        <v>-0.10700555281572099</v>
      </c>
      <c r="L9" s="37">
        <v>1.2955401614030748E-2</v>
      </c>
      <c r="M9" s="37">
        <v>-0.27204774507224699</v>
      </c>
      <c r="N9" s="37">
        <v>0.12007319261208649</v>
      </c>
      <c r="O9" s="37">
        <v>-0.225842150240228</v>
      </c>
      <c r="P9" s="37">
        <v>1.1168355020310492E-2</v>
      </c>
      <c r="Q9" s="37">
        <v>-0.103356403258232</v>
      </c>
      <c r="R9" s="37">
        <v>1.0896358884974224E-2</v>
      </c>
    </row>
    <row r="10" spans="2:18" ht="16">
      <c r="B10" s="36">
        <v>25</v>
      </c>
      <c r="C10" s="37">
        <v>0.16536712828049999</v>
      </c>
      <c r="D10" s="37">
        <v>2.6930011901025099E-2</v>
      </c>
      <c r="E10" s="37">
        <v>0.235148997548141</v>
      </c>
      <c r="F10" s="37">
        <v>2.0000000000000018E-2</v>
      </c>
      <c r="G10" s="37">
        <v>0.18611546583755001</v>
      </c>
      <c r="H10" s="37">
        <v>5.1153638587986092E-2</v>
      </c>
      <c r="I10" s="37">
        <v>0.22435808025772899</v>
      </c>
      <c r="J10" s="37">
        <v>3.9999999999999876E-2</v>
      </c>
      <c r="K10" s="37">
        <v>-4.1039712363391899E-2</v>
      </c>
      <c r="L10" s="37">
        <v>5.6125050129771457E-3</v>
      </c>
      <c r="M10" s="37">
        <v>-5.4511742780164803E-2</v>
      </c>
      <c r="N10" s="37">
        <v>6.3887713132229238E-3</v>
      </c>
      <c r="O10" s="37">
        <v>-8.0613916281375597E-2</v>
      </c>
      <c r="P10" s="37">
        <v>1.1421003426566479E-2</v>
      </c>
      <c r="Q10" s="37">
        <v>-7.7672018137462495E-2</v>
      </c>
      <c r="R10" s="37">
        <v>9.999999999999969E-3</v>
      </c>
    </row>
    <row r="11" spans="2:18" ht="16">
      <c r="B11" s="36">
        <v>28</v>
      </c>
      <c r="C11" s="37">
        <v>0.217571121435054</v>
      </c>
      <c r="D11" s="37">
        <v>2.9921121435053995E-2</v>
      </c>
      <c r="E11" s="37">
        <v>0.26544674361306198</v>
      </c>
      <c r="F11" s="37">
        <v>3.8753256386938072E-2</v>
      </c>
      <c r="G11" s="37">
        <v>0.15118161879034001</v>
      </c>
      <c r="H11" s="37">
        <v>2.5091255530773043E-2</v>
      </c>
      <c r="I11" s="37">
        <v>0.38405548276313001</v>
      </c>
      <c r="J11" s="37">
        <v>7.3512319086211031E-2</v>
      </c>
      <c r="K11" s="37">
        <v>-8.2171244253272796E-2</v>
      </c>
      <c r="L11" s="37">
        <v>3.0687557467272003E-3</v>
      </c>
      <c r="M11" s="37">
        <v>-0.11316923744439</v>
      </c>
      <c r="N11" s="37">
        <v>1.9700762555609975E-2</v>
      </c>
      <c r="O11" s="37">
        <v>-0.12650910748823299</v>
      </c>
      <c r="P11" s="37">
        <v>3.6725868844713995E-2</v>
      </c>
      <c r="Q11" s="37">
        <v>-0.15279773367663799</v>
      </c>
      <c r="R11" s="37">
        <v>3.3269317772777973E-2</v>
      </c>
    </row>
    <row r="12" spans="2:18" ht="16">
      <c r="B12" s="36">
        <v>39</v>
      </c>
      <c r="C12" s="37">
        <v>0.39158443195023501</v>
      </c>
      <c r="D12" s="37">
        <v>9.0914866032702407E-2</v>
      </c>
      <c r="E12" s="37">
        <v>0.36643923049612898</v>
      </c>
      <c r="F12" s="37">
        <v>2.0060769503871034E-2</v>
      </c>
      <c r="G12" s="37">
        <v>0.47557671977898203</v>
      </c>
      <c r="H12" s="37">
        <v>5.9840660036546374E-2</v>
      </c>
      <c r="I12" s="37">
        <v>0.53319663922981397</v>
      </c>
      <c r="J12" s="37">
        <v>0.10000000000000003</v>
      </c>
      <c r="K12" s="37">
        <v>-0.219276350552876</v>
      </c>
      <c r="L12" s="37">
        <v>5.7243945811669972E-3</v>
      </c>
      <c r="M12" s="37">
        <v>-0.32824671787988302</v>
      </c>
      <c r="N12" s="37">
        <v>7.6869646807160019E-3</v>
      </c>
      <c r="O12" s="37">
        <v>-0.29479147524671001</v>
      </c>
      <c r="P12" s="37">
        <v>7.4872257522635002E-2</v>
      </c>
      <c r="Q12" s="37">
        <v>-0.42825869065361499</v>
      </c>
      <c r="R12" s="37">
        <v>0.1039142076278201</v>
      </c>
    </row>
    <row r="13" spans="2:18" ht="16">
      <c r="B13" s="36">
        <v>46</v>
      </c>
      <c r="C13" s="37">
        <v>0.22463381191412199</v>
      </c>
      <c r="D13" s="37">
        <v>4.0251013001296528E-2</v>
      </c>
      <c r="E13" s="37">
        <v>0.83171071070276503</v>
      </c>
      <c r="F13" s="37">
        <v>6.277841876335799E-2</v>
      </c>
      <c r="G13" s="37">
        <v>0.24003939205779601</v>
      </c>
      <c r="H13" s="37">
        <v>6.1985396027749481E-2</v>
      </c>
      <c r="I13" s="37">
        <v>1.09662749372756</v>
      </c>
      <c r="J13" s="37">
        <v>0.11710038426324987</v>
      </c>
      <c r="K13" s="37">
        <v>-0.27511128512412503</v>
      </c>
      <c r="L13" s="37">
        <v>6.2334036748978368E-2</v>
      </c>
      <c r="M13" s="37">
        <v>-0.46511420542974202</v>
      </c>
      <c r="N13" s="37">
        <v>3.0134657068266013E-2</v>
      </c>
      <c r="O13" s="37">
        <v>-0.401880254729377</v>
      </c>
      <c r="P13" s="37">
        <v>2.67652635688885E-2</v>
      </c>
      <c r="Q13" s="37">
        <v>-0.60355202691169096</v>
      </c>
      <c r="R13" s="37">
        <v>0.17017302491317696</v>
      </c>
    </row>
    <row r="14" spans="2:18" ht="16">
      <c r="B14" s="36">
        <v>52</v>
      </c>
      <c r="C14" s="37">
        <v>0.540364994226471</v>
      </c>
      <c r="D14" s="37">
        <v>1.304566492813547E-2</v>
      </c>
      <c r="E14" s="37">
        <v>0.81982990911211895</v>
      </c>
      <c r="F14" s="37">
        <v>0.13418034441745247</v>
      </c>
      <c r="G14" s="37">
        <v>0.495773398342224</v>
      </c>
      <c r="H14" s="37">
        <v>3.223447120077752E-2</v>
      </c>
      <c r="I14" s="37">
        <v>0.81190148423043096</v>
      </c>
      <c r="J14" s="37">
        <v>3.9189115400543484E-2</v>
      </c>
      <c r="K14" s="37">
        <v>-1.00440099774346</v>
      </c>
      <c r="L14" s="37">
        <v>1.5700997743459955E-2</v>
      </c>
      <c r="M14" s="37">
        <v>-0.90754462374</v>
      </c>
      <c r="N14" s="37">
        <v>0.14079192704743995</v>
      </c>
      <c r="O14" s="37">
        <v>-1.49799411385658</v>
      </c>
      <c r="P14" s="37">
        <v>0.15480431926094981</v>
      </c>
      <c r="Q14" s="37">
        <v>-5.8967403858481197E-2</v>
      </c>
      <c r="R14" s="37">
        <v>1.1432604042184505E-3</v>
      </c>
    </row>
    <row r="15" spans="2:18" ht="16">
      <c r="B15" s="36">
        <v>59</v>
      </c>
      <c r="C15" s="37">
        <v>0.85609617653881898</v>
      </c>
      <c r="D15" s="37">
        <v>1.4159683145026025E-2</v>
      </c>
      <c r="E15" s="37">
        <v>0.80794910752147397</v>
      </c>
      <c r="F15" s="37">
        <v>9.7961648523203881E-2</v>
      </c>
      <c r="G15" s="37">
        <v>0.751507404626654</v>
      </c>
      <c r="H15" s="37">
        <v>6.2483546373806043E-2</v>
      </c>
      <c r="I15" s="37">
        <v>0.52717547473330495</v>
      </c>
      <c r="J15" s="37">
        <v>3.8722153462164476E-2</v>
      </c>
      <c r="K15" s="37">
        <v>-1.7336907103628001</v>
      </c>
      <c r="L15" s="37">
        <v>0.12264619674081988</v>
      </c>
      <c r="M15" s="37">
        <v>-1.35809200230037</v>
      </c>
      <c r="N15" s="37">
        <v>7.7717197929660031E-2</v>
      </c>
      <c r="O15" s="37">
        <v>-2.5941079729837901</v>
      </c>
      <c r="P15" s="37">
        <v>0.21007657079571482</v>
      </c>
      <c r="Q15" s="37">
        <v>-2.7205282200649301</v>
      </c>
      <c r="R15" s="37">
        <v>0.19662163937822008</v>
      </c>
    </row>
    <row r="16" spans="2:18" ht="16">
      <c r="B16" s="36">
        <v>67</v>
      </c>
      <c r="C16" s="37">
        <v>0.52767081135868499</v>
      </c>
      <c r="D16" s="37">
        <v>2.0000000000000018E-2</v>
      </c>
      <c r="E16" s="37">
        <v>0.58703033377535496</v>
      </c>
      <c r="F16" s="37">
        <v>9.6790950096760656E-2</v>
      </c>
      <c r="G16" s="37">
        <v>0.71385779966746199</v>
      </c>
      <c r="H16" s="37">
        <v>1.7289484609975536E-2</v>
      </c>
      <c r="I16" s="37">
        <v>0.58879009395876403</v>
      </c>
      <c r="J16" s="37">
        <v>1.0987308011136508E-2</v>
      </c>
      <c r="K16" s="37">
        <v>-1.72048025081433</v>
      </c>
      <c r="L16" s="37">
        <v>0.10099999999999996</v>
      </c>
      <c r="M16" s="37">
        <v>-0.70979659336893697</v>
      </c>
      <c r="N16" s="37">
        <v>0.10118306596795611</v>
      </c>
      <c r="O16" s="37">
        <v>-2.4364314409978198</v>
      </c>
      <c r="P16" s="37">
        <v>0.36788381386450614</v>
      </c>
      <c r="Q16" s="37">
        <v>-2.9803710443350599</v>
      </c>
      <c r="R16" s="37">
        <v>0.29860548090150479</v>
      </c>
    </row>
    <row r="17" spans="2:18" ht="16">
      <c r="B17" s="36">
        <v>73</v>
      </c>
      <c r="C17" s="37">
        <v>0.42779925563870602</v>
      </c>
      <c r="D17" s="37">
        <v>9.4410147028363436E-2</v>
      </c>
      <c r="E17" s="37">
        <v>0.456330590729079</v>
      </c>
      <c r="F17" s="37">
        <v>0.14985752820205753</v>
      </c>
      <c r="G17" s="37">
        <v>0.65714714251470896</v>
      </c>
      <c r="H17" s="37">
        <v>0.11361518117472029</v>
      </c>
      <c r="I17" s="37">
        <v>0.56147113415594696</v>
      </c>
      <c r="J17" s="37">
        <v>6.9369970840160639E-2</v>
      </c>
      <c r="K17" s="37">
        <v>-1.5905076307831001</v>
      </c>
      <c r="L17" s="37">
        <v>0.10299999999999997</v>
      </c>
      <c r="M17" s="37">
        <v>-1.5465852693124</v>
      </c>
      <c r="N17" s="37">
        <v>0.11440173779371987</v>
      </c>
      <c r="O17" s="37">
        <v>-2.3103891318689</v>
      </c>
      <c r="P17" s="37">
        <v>0.33000000000000029</v>
      </c>
      <c r="Q17" s="37">
        <v>-2.5559682739082299</v>
      </c>
      <c r="R17" s="37">
        <v>0.26459596479327907</v>
      </c>
    </row>
    <row r="18" spans="2:18" ht="16">
      <c r="B18" s="36">
        <v>82</v>
      </c>
      <c r="C18" s="37">
        <v>0.43402548222335602</v>
      </c>
      <c r="D18" s="37">
        <v>3.5425482223356008E-2</v>
      </c>
      <c r="E18" s="37">
        <v>0.70090800788208196</v>
      </c>
      <c r="F18" s="37">
        <v>4.0000000000000036E-2</v>
      </c>
      <c r="G18" s="37">
        <v>0.647313582654098</v>
      </c>
      <c r="H18" s="37">
        <v>0.1000000000000017</v>
      </c>
      <c r="I18" s="37">
        <v>0.647313582654098</v>
      </c>
      <c r="J18" s="37">
        <v>0.1000000000000078</v>
      </c>
      <c r="K18" s="37">
        <v>-1.7644166145873099</v>
      </c>
      <c r="L18" s="37">
        <v>8.8783385412690027E-2</v>
      </c>
      <c r="M18" s="37">
        <v>-1.4433858510286699</v>
      </c>
      <c r="N18" s="37">
        <v>7.7643624045439882E-2</v>
      </c>
      <c r="O18" s="37">
        <v>-0.71639057488001701</v>
      </c>
      <c r="P18" s="37">
        <v>9.119228754854547E-3</v>
      </c>
      <c r="Q18" s="37">
        <v>-1.2692363216060401</v>
      </c>
      <c r="R18" s="37">
        <v>0.12177377438361502</v>
      </c>
    </row>
    <row r="19" spans="2:18" ht="16">
      <c r="B19" s="36">
        <v>88</v>
      </c>
      <c r="C19" s="37">
        <v>0.44025170880800601</v>
      </c>
      <c r="D19" s="37">
        <v>1.9999999999999962E-2</v>
      </c>
      <c r="E19" s="37">
        <v>0.64634224088756898</v>
      </c>
      <c r="F19" s="37">
        <v>5.6355000016570012E-2</v>
      </c>
      <c r="G19" s="37">
        <v>0.17575767261040351</v>
      </c>
      <c r="H19" s="37">
        <v>0.16822190569947551</v>
      </c>
      <c r="I19" s="37">
        <v>0.17575767261040301</v>
      </c>
      <c r="J19" s="37">
        <v>6.8396036790595457E-2</v>
      </c>
      <c r="K19" s="37">
        <v>-1.93832559839152</v>
      </c>
      <c r="L19" s="37">
        <v>9.9999999999999853E-2</v>
      </c>
      <c r="M19" s="37">
        <v>-1.34018643274494</v>
      </c>
      <c r="N19" s="37">
        <v>0.11128249796050005</v>
      </c>
      <c r="O19" s="37">
        <v>-1.8597645384039301</v>
      </c>
      <c r="P19" s="37">
        <v>0.19999999999999896</v>
      </c>
      <c r="Q19" s="37">
        <v>-0.46353185559014898</v>
      </c>
      <c r="R19" s="37">
        <v>0.105382786390084</v>
      </c>
    </row>
    <row r="20" spans="2:18" ht="16">
      <c r="B20" s="36">
        <v>95</v>
      </c>
      <c r="C20" s="37">
        <v>0.133187302584827</v>
      </c>
      <c r="D20" s="37">
        <v>1.0000000000000009E-2</v>
      </c>
      <c r="E20" s="37">
        <v>0.20943045599209101</v>
      </c>
      <c r="F20" s="37">
        <v>3.0000000000000082E-2</v>
      </c>
      <c r="G20" s="37">
        <v>0.42914039228873002</v>
      </c>
      <c r="H20" s="37">
        <v>5.9999999999999928E-2</v>
      </c>
      <c r="I20" s="37">
        <v>0.462246648151726</v>
      </c>
      <c r="J20" s="37">
        <v>5.5895737721508056E-2</v>
      </c>
      <c r="K20" s="37">
        <v>-1.5489287353466701</v>
      </c>
      <c r="L20" s="37">
        <v>0.14001980617261001</v>
      </c>
      <c r="M20" s="37">
        <v>-1.2842166985794601</v>
      </c>
      <c r="N20" s="37">
        <v>6.6341455173060115E-2</v>
      </c>
      <c r="O20" s="37">
        <v>-1.3208749144513401</v>
      </c>
      <c r="P20" s="37">
        <v>9.4902367200514925E-2</v>
      </c>
      <c r="Q20" s="37">
        <v>-2.5419823698182999</v>
      </c>
      <c r="R20" s="37">
        <v>0.29191976231280775</v>
      </c>
    </row>
    <row r="21" spans="2:18" ht="16">
      <c r="B21" s="36">
        <v>108</v>
      </c>
      <c r="C21" s="37">
        <v>0.65642999999999996</v>
      </c>
      <c r="D21" s="37">
        <v>7.8770000000000132E-2</v>
      </c>
      <c r="E21" s="37">
        <v>0.46234986700000003</v>
      </c>
      <c r="F21" s="37">
        <v>2.0350132999999992E-2</v>
      </c>
      <c r="G21" s="37">
        <v>1.0965199999999999</v>
      </c>
      <c r="H21" s="37">
        <v>0.15126988000000044</v>
      </c>
      <c r="I21" s="37">
        <v>0.65234122999999999</v>
      </c>
      <c r="J21" s="37">
        <v>7.8554969999999655E-2</v>
      </c>
      <c r="K21" s="37">
        <v>-0.82657231873689996</v>
      </c>
      <c r="L21" s="37">
        <v>0.14572768126309998</v>
      </c>
      <c r="M21" s="37">
        <v>-1.0478363713719001</v>
      </c>
      <c r="N21" s="37">
        <v>0.15086362862810063</v>
      </c>
      <c r="O21" s="37">
        <v>-0.42059665888214998</v>
      </c>
      <c r="P21" s="37">
        <v>0.14143064111784998</v>
      </c>
      <c r="Q21" s="37">
        <v>-0.81297520406659995</v>
      </c>
      <c r="R21" s="37">
        <v>0.16806158093339982</v>
      </c>
    </row>
    <row r="23" spans="2:18" ht="16">
      <c r="B23" s="57">
        <v>2015</v>
      </c>
      <c r="C23" s="57">
        <v>2014</v>
      </c>
      <c r="D23" s="57"/>
      <c r="E23" s="57"/>
      <c r="F23" s="57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18" ht="18">
      <c r="B24" s="57" t="s">
        <v>39</v>
      </c>
      <c r="C24" s="57"/>
      <c r="D24" s="57"/>
      <c r="E24" s="57"/>
      <c r="F24" s="57"/>
      <c r="G24" s="61"/>
      <c r="H24" s="61"/>
      <c r="I24" s="61"/>
      <c r="J24" s="61"/>
      <c r="K24" s="57" t="s">
        <v>40</v>
      </c>
      <c r="L24" s="57"/>
      <c r="M24" s="57"/>
      <c r="N24" s="57"/>
      <c r="O24" s="57"/>
      <c r="P24" s="61"/>
      <c r="Q24" s="61"/>
      <c r="R24" s="61"/>
    </row>
    <row r="25" spans="2:18" ht="16">
      <c r="B25" s="62" t="s">
        <v>24</v>
      </c>
      <c r="C25" s="57" t="s">
        <v>32</v>
      </c>
      <c r="D25" s="60"/>
      <c r="E25" s="57" t="s">
        <v>30</v>
      </c>
      <c r="F25" s="60"/>
      <c r="G25" s="57" t="s">
        <v>31</v>
      </c>
      <c r="H25" s="60"/>
      <c r="I25" s="57" t="s">
        <v>33</v>
      </c>
      <c r="J25" s="60"/>
      <c r="K25" s="57" t="s">
        <v>29</v>
      </c>
      <c r="L25" s="60"/>
      <c r="M25" s="57" t="s">
        <v>30</v>
      </c>
      <c r="N25" s="60"/>
      <c r="O25" s="57" t="s">
        <v>31</v>
      </c>
      <c r="P25" s="60"/>
      <c r="Q25" s="57" t="s">
        <v>33</v>
      </c>
      <c r="R25" s="60"/>
    </row>
    <row r="26" spans="2:18" ht="16">
      <c r="B26" s="63"/>
      <c r="C26" s="33" t="s">
        <v>34</v>
      </c>
      <c r="D26" s="34" t="s">
        <v>35</v>
      </c>
      <c r="E26" s="33" t="s">
        <v>36</v>
      </c>
      <c r="F26" s="34" t="s">
        <v>37</v>
      </c>
      <c r="G26" s="33" t="s">
        <v>36</v>
      </c>
      <c r="H26" s="34" t="s">
        <v>37</v>
      </c>
      <c r="I26" s="33" t="s">
        <v>36</v>
      </c>
      <c r="J26" s="34" t="s">
        <v>37</v>
      </c>
      <c r="K26" s="33" t="s">
        <v>36</v>
      </c>
      <c r="L26" s="34" t="s">
        <v>37</v>
      </c>
      <c r="M26" s="33" t="s">
        <v>36</v>
      </c>
      <c r="N26" s="34" t="s">
        <v>37</v>
      </c>
      <c r="O26" s="33" t="s">
        <v>36</v>
      </c>
      <c r="P26" s="34" t="s">
        <v>37</v>
      </c>
      <c r="Q26" s="33" t="s">
        <v>36</v>
      </c>
      <c r="R26" s="34" t="s">
        <v>37</v>
      </c>
    </row>
    <row r="27" spans="2:18" ht="16">
      <c r="B27" s="36">
        <v>7</v>
      </c>
      <c r="C27" s="37">
        <v>8.6172412153981082E-2</v>
      </c>
      <c r="D27" s="37">
        <v>6.5653365382502124E-3</v>
      </c>
      <c r="E27" s="37">
        <v>5.4379909852869446E-2</v>
      </c>
      <c r="F27" s="37">
        <v>2.8355288108454502E-4</v>
      </c>
      <c r="G27" s="37">
        <v>8.9399105842936061E-2</v>
      </c>
      <c r="H27" s="37">
        <v>7.7156193576800938E-3</v>
      </c>
      <c r="I27" s="37">
        <v>9.6911819937441149E-2</v>
      </c>
      <c r="J27" s="37">
        <v>8.1644882002024771E-3</v>
      </c>
      <c r="K27" s="37">
        <v>-0.13963942004823693</v>
      </c>
      <c r="L27" s="37">
        <v>2.9385760773857551E-2</v>
      </c>
      <c r="M27" s="37">
        <v>-0.14103643668187288</v>
      </c>
      <c r="N27" s="37">
        <v>5.011970071267266E-2</v>
      </c>
      <c r="O27" s="37">
        <v>-0.10402231526186084</v>
      </c>
      <c r="P27" s="37">
        <v>9.9999999999998406E-3</v>
      </c>
      <c r="Q27" s="37">
        <v>-0.1096940370274225</v>
      </c>
      <c r="R27" s="37">
        <v>1.2123401410285006E-3</v>
      </c>
    </row>
    <row r="28" spans="2:18" ht="16">
      <c r="B28" s="36">
        <v>14</v>
      </c>
      <c r="C28" s="37">
        <v>6.7191369476990545E-2</v>
      </c>
      <c r="D28" s="37">
        <v>6.0086305230094552E-3</v>
      </c>
      <c r="E28" s="37">
        <v>5.7626292141777939E-2</v>
      </c>
      <c r="F28" s="37">
        <v>1.4350207858222065E-2</v>
      </c>
      <c r="G28" s="37">
        <v>8.5713238470329953E-2</v>
      </c>
      <c r="H28" s="37">
        <v>7.7853693296700407E-3</v>
      </c>
      <c r="I28" s="37">
        <v>6.1787657448986552E-2</v>
      </c>
      <c r="J28" s="37">
        <v>2.0320196551013456E-2</v>
      </c>
      <c r="K28" s="37">
        <v>-0.20468143652411847</v>
      </c>
      <c r="L28" s="37">
        <v>2.6104563475881429E-2</v>
      </c>
      <c r="M28" s="37">
        <v>-0.21474471784066193</v>
      </c>
      <c r="N28" s="37">
        <v>1.6041282159338057E-2</v>
      </c>
      <c r="O28" s="37">
        <v>-0.17113748827168643</v>
      </c>
      <c r="P28" s="37">
        <v>3.8096561728313556E-2</v>
      </c>
      <c r="Q28" s="37">
        <v>-0.11405485158981005</v>
      </c>
      <c r="R28" s="37">
        <v>2.2652106589810005E-2</v>
      </c>
    </row>
    <row r="29" spans="2:18" ht="16">
      <c r="B29" s="36">
        <v>20</v>
      </c>
      <c r="C29" s="37">
        <v>4.8210326800000002E-2</v>
      </c>
      <c r="D29" s="37">
        <v>1.05096732E-2</v>
      </c>
      <c r="E29" s="37">
        <v>6.0872674430686433E-2</v>
      </c>
      <c r="F29" s="37">
        <v>9.999999999999969E-3</v>
      </c>
      <c r="G29" s="37">
        <v>8.2027371097723845E-2</v>
      </c>
      <c r="H29" s="37">
        <v>8.6590637774441818E-3</v>
      </c>
      <c r="I29" s="37">
        <v>2.6663494960531952E-2</v>
      </c>
      <c r="J29" s="37">
        <v>4.9999999999999628E-3</v>
      </c>
      <c r="K29" s="37">
        <v>-0.269723453</v>
      </c>
      <c r="L29" s="37">
        <v>5.0155047000000029E-2</v>
      </c>
      <c r="M29" s="37">
        <v>-0.28845299899945098</v>
      </c>
      <c r="N29" s="37">
        <v>2.9999999999999964E-2</v>
      </c>
      <c r="O29" s="37">
        <v>-0.23825266128151151</v>
      </c>
      <c r="P29" s="37">
        <v>1.7639764527725491E-2</v>
      </c>
      <c r="Q29" s="37">
        <v>-0.11841566615219719</v>
      </c>
      <c r="R29" s="37">
        <v>2.0000000000000198E-2</v>
      </c>
    </row>
    <row r="30" spans="2:18" ht="16">
      <c r="B30" s="36">
        <v>27</v>
      </c>
      <c r="C30" s="37">
        <v>0.10404128436370941</v>
      </c>
      <c r="D30" s="37">
        <v>1.1151363312582098E-2</v>
      </c>
      <c r="E30" s="37">
        <v>0.11245776405446259</v>
      </c>
      <c r="F30" s="37">
        <v>2.4206194529373101E-2</v>
      </c>
      <c r="G30" s="37">
        <v>0.16128940525416169</v>
      </c>
      <c r="H30" s="37">
        <v>2.9999999999999676E-2</v>
      </c>
      <c r="I30" s="37">
        <v>0.10678515808203684</v>
      </c>
      <c r="J30" s="37">
        <v>7.5686623520600724E-3</v>
      </c>
      <c r="K30" s="37">
        <v>-0.88301552634904001</v>
      </c>
      <c r="L30" s="37">
        <v>2.5724745533230009E-2</v>
      </c>
      <c r="M30" s="37">
        <v>-0.77561587569734003</v>
      </c>
      <c r="N30" s="37">
        <v>0.10585096659394982</v>
      </c>
      <c r="O30" s="37">
        <v>-1.1177907335901502</v>
      </c>
      <c r="P30" s="37">
        <v>0.13694054508750722</v>
      </c>
      <c r="Q30" s="37">
        <v>-1.2113487994411436</v>
      </c>
      <c r="R30" s="37">
        <v>0.13392789491479845</v>
      </c>
    </row>
    <row r="31" spans="2:18" ht="16">
      <c r="B31" s="36">
        <v>34</v>
      </c>
      <c r="C31" s="37">
        <v>0.22825381650842444</v>
      </c>
      <c r="D31" s="37">
        <v>2.9999999999999503E-2</v>
      </c>
      <c r="E31" s="37">
        <v>0.58798894944009128</v>
      </c>
      <c r="F31" s="37">
        <v>0.11468605055990852</v>
      </c>
      <c r="G31" s="37">
        <v>0.77797128809955884</v>
      </c>
      <c r="H31" s="37">
        <v>9.4905036840826476E-2</v>
      </c>
      <c r="I31" s="37">
        <v>1.3016102621944801</v>
      </c>
      <c r="J31" s="37">
        <v>0.12234200342334001</v>
      </c>
      <c r="K31" s="37">
        <v>-0.69936400589468728</v>
      </c>
      <c r="L31" s="37">
        <v>6.1527625152025247E-3</v>
      </c>
      <c r="M31" s="37">
        <v>-0.58748278120200004</v>
      </c>
      <c r="N31" s="37">
        <v>2.4668403151999918E-2</v>
      </c>
      <c r="O31" s="37">
        <v>-2.0665074706457913</v>
      </c>
      <c r="P31" s="37">
        <v>0.17800019856421997</v>
      </c>
      <c r="Q31" s="37">
        <v>-1.1082314049675437</v>
      </c>
      <c r="R31" s="37">
        <v>8.9506364658548332E-2</v>
      </c>
    </row>
    <row r="32" spans="2:18" ht="16">
      <c r="B32" s="36">
        <v>42</v>
      </c>
      <c r="C32" s="37">
        <v>0.13355656884095385</v>
      </c>
      <c r="D32" s="37">
        <v>1.1768431159046161E-2</v>
      </c>
      <c r="E32" s="37">
        <v>0.5127691953028588</v>
      </c>
      <c r="F32" s="37">
        <v>0.11691820469714122</v>
      </c>
      <c r="G32" s="37">
        <v>1.7956294692052215</v>
      </c>
      <c r="H32" s="37">
        <v>0.20000000000000229</v>
      </c>
      <c r="I32" s="37">
        <v>2.2330514821758101</v>
      </c>
      <c r="J32" s="37">
        <v>0.23241677555606868</v>
      </c>
      <c r="K32" s="37">
        <v>-1.2794406449528026</v>
      </c>
      <c r="L32" s="37">
        <v>9.690051417542267E-2</v>
      </c>
      <c r="M32" s="37">
        <v>-0.61437051039041002</v>
      </c>
      <c r="N32" s="37">
        <v>2.7066540648631007E-2</v>
      </c>
      <c r="O32" s="37">
        <v>-1.3152110740680285</v>
      </c>
      <c r="P32" s="37">
        <v>0.18866297908409313</v>
      </c>
      <c r="Q32" s="37">
        <v>-0.9304334028354232</v>
      </c>
      <c r="R32" s="37">
        <v>8.6072403909475889E-2</v>
      </c>
    </row>
    <row r="33" spans="2:18" ht="16">
      <c r="B33" s="36">
        <v>49</v>
      </c>
      <c r="C33" s="37">
        <v>0.14975647441508932</v>
      </c>
      <c r="D33" s="37">
        <v>1.4330525584910686E-2</v>
      </c>
      <c r="E33" s="37">
        <v>0.1636520289563354</v>
      </c>
      <c r="F33" s="37">
        <v>1.4784331494278975E-2</v>
      </c>
      <c r="G33" s="37">
        <v>0.27702625093161642</v>
      </c>
      <c r="H33" s="37">
        <v>4.5856743149830952E-2</v>
      </c>
      <c r="I33" s="37">
        <v>0.6842725987429914</v>
      </c>
      <c r="J33" s="37">
        <v>6.0526741749208961E-2</v>
      </c>
      <c r="K33" s="37">
        <v>-1.0605831159270056</v>
      </c>
      <c r="L33" s="37">
        <v>9.0203634072994351E-2</v>
      </c>
      <c r="M33" s="37">
        <v>-0.98738381708807998</v>
      </c>
      <c r="N33" s="37">
        <v>0.10055072886791024</v>
      </c>
      <c r="O33" s="37">
        <v>-0.98649207841625142</v>
      </c>
      <c r="P33" s="37">
        <v>7.1109811266850675E-2</v>
      </c>
      <c r="Q33" s="37">
        <v>-1.7378000945923717</v>
      </c>
      <c r="R33" s="37">
        <v>0.28954470046178477</v>
      </c>
    </row>
    <row r="34" spans="2:18" ht="16">
      <c r="B34" s="36">
        <v>55</v>
      </c>
      <c r="C34" s="37">
        <v>0.16595637998922483</v>
      </c>
      <c r="D34" s="37">
        <v>2.0000000000000198E-2</v>
      </c>
      <c r="E34" s="37">
        <v>0.21694697794892001</v>
      </c>
      <c r="F34" s="37">
        <v>3.937331268949007E-2</v>
      </c>
      <c r="G34" s="37">
        <v>0.50090822220927866</v>
      </c>
      <c r="H34" s="37">
        <v>8.1796599700677E-2</v>
      </c>
      <c r="I34" s="37">
        <v>0.80036363080438999</v>
      </c>
      <c r="J34" s="37">
        <v>7.9464592540976042E-2</v>
      </c>
      <c r="K34" s="37">
        <v>-0.84172558690120869</v>
      </c>
      <c r="L34" s="37">
        <v>2.6869167491433862E-2</v>
      </c>
      <c r="M34" s="37">
        <v>-0.72738507532664998</v>
      </c>
      <c r="N34" s="37">
        <v>0.14049051925060985</v>
      </c>
      <c r="O34" s="37">
        <v>-0.4920223034187261</v>
      </c>
      <c r="P34" s="37">
        <v>0.10000000000000003</v>
      </c>
      <c r="Q34" s="37">
        <v>-1.229186716138045</v>
      </c>
      <c r="R34" s="37">
        <v>0.33591387738686124</v>
      </c>
    </row>
    <row r="35" spans="2:18" ht="16">
      <c r="B35" s="36">
        <v>63</v>
      </c>
      <c r="C35" s="37">
        <v>0.13483083240353991</v>
      </c>
      <c r="D35" s="37">
        <v>1.8652250836814033E-2</v>
      </c>
      <c r="E35" s="37">
        <v>0.3387450913066255</v>
      </c>
      <c r="F35" s="37">
        <v>3.0929908693374471E-2</v>
      </c>
      <c r="G35" s="37">
        <v>1.0616665628193398</v>
      </c>
      <c r="H35" s="37">
        <v>0.19999999999999896</v>
      </c>
      <c r="I35" s="37">
        <v>0.32485062735633508</v>
      </c>
      <c r="J35" s="37">
        <v>2.8808130968134973E-2</v>
      </c>
      <c r="K35" s="37">
        <v>-0.67415416201769951</v>
      </c>
      <c r="L35" s="37">
        <v>6.0587379602477502E-2</v>
      </c>
      <c r="M35" s="37">
        <v>-0.60044118387400602</v>
      </c>
      <c r="N35" s="37">
        <v>0.11015590787378683</v>
      </c>
      <c r="O35" s="37">
        <v>-0.73103631104056954</v>
      </c>
      <c r="P35" s="37">
        <v>1.9139610990989542E-2</v>
      </c>
      <c r="Q35" s="37">
        <v>-1.4869416997524549</v>
      </c>
      <c r="R35" s="37">
        <v>0.33364487424754524</v>
      </c>
    </row>
    <row r="36" spans="2:18" ht="16">
      <c r="B36" s="36">
        <v>67</v>
      </c>
      <c r="C36" s="37">
        <v>0.11871472830120849</v>
      </c>
      <c r="D36" s="37">
        <v>6.5136795072686174E-2</v>
      </c>
      <c r="E36" s="37">
        <v>0.42515664780213136</v>
      </c>
      <c r="F36" s="37">
        <v>8.3609227197868785E-2</v>
      </c>
      <c r="G36" s="37">
        <v>0.48197078306729663</v>
      </c>
      <c r="H36" s="37">
        <v>6.4978412818186851E-2</v>
      </c>
      <c r="I36" s="37">
        <v>0.94754275291866219</v>
      </c>
      <c r="J36" s="37">
        <v>6.9031547419638573E-2</v>
      </c>
      <c r="K36" s="37">
        <v>-0.8598927555194944</v>
      </c>
      <c r="L36" s="37">
        <v>4.3093984480505609E-2</v>
      </c>
      <c r="M36" s="37">
        <v>-0.73650163131855595</v>
      </c>
      <c r="N36" s="37">
        <v>9.9999999999999478E-2</v>
      </c>
      <c r="O36" s="37">
        <v>-2.1012868508320466</v>
      </c>
      <c r="P36" s="37">
        <v>0.20534517206315339</v>
      </c>
      <c r="Q36" s="37">
        <v>-1.7446966833668647</v>
      </c>
      <c r="R36" s="37">
        <v>0.4799606755321002</v>
      </c>
    </row>
    <row r="37" spans="2:18" ht="16">
      <c r="B37" s="36">
        <v>72</v>
      </c>
      <c r="C37" s="37">
        <v>0.13450558188507683</v>
      </c>
      <c r="D37" s="37">
        <v>1.7844418114923224E-2</v>
      </c>
      <c r="E37" s="37">
        <v>0.23523545020917799</v>
      </c>
      <c r="F37" s="37">
        <v>3.5440219790821917E-2</v>
      </c>
      <c r="G37" s="37">
        <v>0.67248584808061773</v>
      </c>
      <c r="H37" s="37">
        <v>6.3657323933907772E-2</v>
      </c>
      <c r="I37" s="37">
        <v>0.23654165565445046</v>
      </c>
      <c r="J37" s="37">
        <v>5.4757296720842577E-2</v>
      </c>
      <c r="K37" s="37">
        <v>-0.79676931137750151</v>
      </c>
      <c r="L37" s="37">
        <v>3.2905688622498534E-2</v>
      </c>
      <c r="M37" s="37">
        <v>-0.70111235802585425</v>
      </c>
      <c r="N37" s="37">
        <v>2.9572641974145771E-2</v>
      </c>
      <c r="O37" s="37">
        <v>-0.947153240576736</v>
      </c>
      <c r="P37" s="37">
        <v>6.8291166936934475E-2</v>
      </c>
      <c r="Q37" s="37">
        <v>-1.6596323523498611</v>
      </c>
      <c r="R37" s="37">
        <v>0.1257937897640978</v>
      </c>
    </row>
    <row r="38" spans="2:18" ht="16">
      <c r="B38" s="36">
        <v>76</v>
      </c>
      <c r="C38" s="37">
        <v>0.14713826475217148</v>
      </c>
      <c r="D38" s="37">
        <v>2.2548035247828495E-2</v>
      </c>
      <c r="E38" s="37">
        <v>0.19554782051117361</v>
      </c>
      <c r="F38" s="37">
        <v>0</v>
      </c>
      <c r="G38" s="37">
        <v>0.16437988690573799</v>
      </c>
      <c r="H38" s="37">
        <v>2.598666998161496E-2</v>
      </c>
      <c r="I38" s="37">
        <v>0.3133400349188738</v>
      </c>
      <c r="J38" s="37">
        <v>7.1290321144835314E-2</v>
      </c>
      <c r="K38" s="37">
        <v>-0.74627055606390713</v>
      </c>
      <c r="L38" s="37">
        <v>6.7299318936092867E-2</v>
      </c>
      <c r="M38" s="37">
        <v>-0.67280093939169283</v>
      </c>
      <c r="N38" s="37">
        <v>3.1835016945617189E-2</v>
      </c>
      <c r="O38" s="37">
        <v>-0.39017779987299439</v>
      </c>
      <c r="P38" s="37">
        <v>0.10000000000000031</v>
      </c>
      <c r="Q38" s="37">
        <v>-2.3300841852016014</v>
      </c>
      <c r="R38" s="37">
        <v>0</v>
      </c>
    </row>
    <row r="39" spans="2:18" ht="16">
      <c r="B39" s="36">
        <v>84</v>
      </c>
      <c r="C39" s="37">
        <v>0.17240363048636081</v>
      </c>
      <c r="D39" s="37">
        <v>2.5583069513639173E-2</v>
      </c>
      <c r="E39" s="37">
        <v>0.21411165690628878</v>
      </c>
      <c r="F39" s="37">
        <v>2.5755743093711155E-2</v>
      </c>
      <c r="G39" s="37">
        <v>0.66835807216728815</v>
      </c>
      <c r="H39" s="37">
        <v>0.13000000000000009</v>
      </c>
      <c r="I39" s="37">
        <v>0.60273205463768753</v>
      </c>
      <c r="J39" s="37">
        <v>0.10292923123821056</v>
      </c>
      <c r="K39" s="37">
        <v>-0.64527304543671848</v>
      </c>
      <c r="L39" s="37">
        <v>9.1866148420307769E-2</v>
      </c>
      <c r="M39" s="37">
        <v>-0.61617810212336999</v>
      </c>
      <c r="N39" s="37">
        <v>8.7739976886250057E-2</v>
      </c>
      <c r="O39" s="37">
        <v>-1.0807227350245803</v>
      </c>
      <c r="P39" s="37">
        <v>0.1617286971167306</v>
      </c>
      <c r="Q39" s="37">
        <v>-0.46056197927414533</v>
      </c>
      <c r="R39" s="37">
        <v>0.13485259214320422</v>
      </c>
    </row>
    <row r="40" spans="2:18" ht="16">
      <c r="B40" s="36">
        <v>92</v>
      </c>
      <c r="C40" s="37">
        <v>0.47680420255992789</v>
      </c>
      <c r="D40" s="37">
        <v>4.6663839465671146E-2</v>
      </c>
      <c r="E40" s="37">
        <v>0.23267549330140394</v>
      </c>
      <c r="F40" s="37">
        <v>3.0000000000000197E-2</v>
      </c>
      <c r="G40" s="37">
        <v>1.2307251795073999</v>
      </c>
      <c r="H40" s="37">
        <v>0.2210958106163799</v>
      </c>
      <c r="I40" s="37">
        <v>0.92348829224560391</v>
      </c>
      <c r="J40" s="37">
        <v>0.11880134660557683</v>
      </c>
      <c r="K40" s="37">
        <v>-0.88729278243247123</v>
      </c>
      <c r="L40" s="37">
        <v>0.10836652785652938</v>
      </c>
      <c r="M40" s="37">
        <v>-0.67124968120480144</v>
      </c>
      <c r="N40" s="37">
        <v>8.7083060811227284E-2</v>
      </c>
      <c r="O40" s="37">
        <v>-0.62454225974037403</v>
      </c>
      <c r="P40" s="37">
        <v>0.10541142672779298</v>
      </c>
      <c r="Q40" s="37">
        <v>-0.40314246509224416</v>
      </c>
      <c r="R40" s="37">
        <v>7.8346216558873555E-2</v>
      </c>
    </row>
    <row r="41" spans="2:18" ht="16">
      <c r="B41" s="36">
        <v>107</v>
      </c>
      <c r="C41" s="37">
        <v>0.78934709999999997</v>
      </c>
      <c r="D41" s="37">
        <v>3.4148900000000038E-2</v>
      </c>
      <c r="E41" s="37">
        <v>0.60288651199999999</v>
      </c>
      <c r="F41" s="37">
        <v>0.11580093799999985</v>
      </c>
      <c r="G41" s="37">
        <v>1.6079134987000001</v>
      </c>
      <c r="H41" s="37">
        <v>0.11712388570000008</v>
      </c>
      <c r="I41" s="37">
        <v>1.5029876</v>
      </c>
      <c r="J41" s="37">
        <v>0.1993703875999992</v>
      </c>
      <c r="K41" s="37">
        <v>-0.4023678</v>
      </c>
      <c r="L41" s="37">
        <v>5.0312200000000001E-2</v>
      </c>
      <c r="M41" s="37">
        <v>-0.65296699999999996</v>
      </c>
      <c r="N41" s="37">
        <v>2.9099500000000052E-2</v>
      </c>
      <c r="O41" s="37">
        <v>-0.25968750000000002</v>
      </c>
      <c r="P41" s="37">
        <v>4.0311825999999884E-2</v>
      </c>
      <c r="Q41" s="37">
        <v>-0.33976849999999997</v>
      </c>
      <c r="R41" s="37">
        <v>6.2331284999999938E-2</v>
      </c>
    </row>
    <row r="44" spans="2:18">
      <c r="B44" t="s">
        <v>167</v>
      </c>
      <c r="C44" s="13">
        <f>AVERAGE(C7:C21)</f>
        <v>0.34250562049143357</v>
      </c>
      <c r="D44" s="13">
        <f>AVERAGE(E7:E21)</f>
        <v>0.43795392445255349</v>
      </c>
      <c r="E44" s="13">
        <f>AVERAGE(G7:G21)</f>
        <v>0.41277897756436011</v>
      </c>
      <c r="F44" s="13">
        <f>AVERAGE(I7:I21)</f>
        <v>0.45760719420024792</v>
      </c>
    </row>
    <row r="45" spans="2:18">
      <c r="B45" t="s">
        <v>168</v>
      </c>
      <c r="C45">
        <f>ROUND(C44*11.5741, 3)</f>
        <v>3.964</v>
      </c>
      <c r="D45">
        <f>ROUND(D44*11.5741, 3)</f>
        <v>5.069</v>
      </c>
      <c r="E45">
        <f>ROUND(E44*11.5741, 3)</f>
        <v>4.7779999999999996</v>
      </c>
      <c r="F45">
        <f>ROUND(F44*11.5741, 3)</f>
        <v>5.2960000000000003</v>
      </c>
    </row>
    <row r="47" spans="2:18">
      <c r="B47" t="s">
        <v>169</v>
      </c>
      <c r="C47" s="13">
        <f>AVERAGE(C27:C41)</f>
        <v>0.19712553152911061</v>
      </c>
      <c r="D47" s="13">
        <f>AVERAGE(E27:E41)</f>
        <v>0.26740349761098692</v>
      </c>
      <c r="E47" s="13">
        <f>AVERAGE(G27:G41)</f>
        <v>0.64383094549056719</v>
      </c>
      <c r="F47" s="13">
        <f>AVERAGE(I27:I41)</f>
        <v>0.67752860813855209</v>
      </c>
    </row>
    <row r="48" spans="2:18">
      <c r="B48" t="s">
        <v>170</v>
      </c>
      <c r="C48">
        <f>ROUND(C47*11.5741, 3)</f>
        <v>2.282</v>
      </c>
      <c r="D48">
        <f>ROUND(D47*11.5741, 3)</f>
        <v>3.0950000000000002</v>
      </c>
      <c r="E48">
        <f>ROUND(E47*11.5741, 3)</f>
        <v>7.452</v>
      </c>
      <c r="F48">
        <f>ROUND(F47*11.5741, 3)</f>
        <v>7.8419999999999996</v>
      </c>
    </row>
  </sheetData>
  <mergeCells count="25">
    <mergeCell ref="B4:J4"/>
    <mergeCell ref="K4:R4"/>
    <mergeCell ref="B3:R3"/>
    <mergeCell ref="B5:B6"/>
    <mergeCell ref="C5:D5"/>
    <mergeCell ref="E5:F5"/>
    <mergeCell ref="G5:H5"/>
    <mergeCell ref="I5:J5"/>
    <mergeCell ref="K5:L5"/>
    <mergeCell ref="O25:P25"/>
    <mergeCell ref="Q25:R25"/>
    <mergeCell ref="B1:F1"/>
    <mergeCell ref="B23:R23"/>
    <mergeCell ref="B24:J24"/>
    <mergeCell ref="K24:R24"/>
    <mergeCell ref="B25:B26"/>
    <mergeCell ref="C25:D25"/>
    <mergeCell ref="E25:F25"/>
    <mergeCell ref="G25:H25"/>
    <mergeCell ref="I25:J25"/>
    <mergeCell ref="K25:L25"/>
    <mergeCell ref="M25:N25"/>
    <mergeCell ref="M5:N5"/>
    <mergeCell ref="O5:P5"/>
    <mergeCell ref="Q5:R5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"/>
  <sheetViews>
    <sheetView workbookViewId="0">
      <selection activeCell="G23" sqref="G23"/>
    </sheetView>
  </sheetViews>
  <sheetFormatPr baseColWidth="10" defaultColWidth="8.83203125" defaultRowHeight="15"/>
  <cols>
    <col min="3" max="3" width="13.83203125" customWidth="1"/>
  </cols>
  <sheetData>
    <row r="1" spans="2:8">
      <c r="B1" s="58" t="s">
        <v>52</v>
      </c>
      <c r="C1" s="59"/>
      <c r="D1" s="59"/>
      <c r="E1" s="59"/>
      <c r="F1" s="59"/>
      <c r="G1" s="59"/>
      <c r="H1" s="59"/>
    </row>
    <row r="4" spans="2:8" ht="16">
      <c r="B4" s="54" t="s">
        <v>51</v>
      </c>
      <c r="C4" s="56"/>
      <c r="D4" s="22" t="s">
        <v>43</v>
      </c>
      <c r="E4" s="22" t="s">
        <v>44</v>
      </c>
      <c r="F4" s="22" t="s">
        <v>45</v>
      </c>
      <c r="G4" s="22" t="s">
        <v>46</v>
      </c>
      <c r="H4" s="22" t="s">
        <v>47</v>
      </c>
    </row>
    <row r="5" spans="2:8" ht="16">
      <c r="B5" s="57" t="s">
        <v>48</v>
      </c>
      <c r="C5" s="22" t="s">
        <v>34</v>
      </c>
      <c r="D5" s="28">
        <v>10.616181844669001</v>
      </c>
      <c r="E5" s="28">
        <v>11.054992006385351</v>
      </c>
      <c r="F5" s="28">
        <v>9.0418340432548998</v>
      </c>
      <c r="G5" s="28">
        <v>14.361807840066099</v>
      </c>
      <c r="H5" s="28">
        <v>12.43613441301479</v>
      </c>
    </row>
    <row r="6" spans="2:8" ht="16">
      <c r="B6" s="57"/>
      <c r="C6" s="39" t="s">
        <v>35</v>
      </c>
      <c r="D6" s="28">
        <v>0.28635052923390253</v>
      </c>
      <c r="E6" s="28">
        <v>0.44668721195048411</v>
      </c>
      <c r="F6" s="28">
        <v>0.14354589475981511</v>
      </c>
      <c r="G6" s="28">
        <v>0.54754755584468062</v>
      </c>
      <c r="H6" s="28">
        <v>0.47678261651771636</v>
      </c>
    </row>
    <row r="7" spans="2:8" ht="16">
      <c r="B7" s="57" t="s">
        <v>49</v>
      </c>
      <c r="C7" s="22" t="s">
        <v>34</v>
      </c>
      <c r="D7" s="28">
        <v>9.2978012680780999</v>
      </c>
      <c r="E7" s="28">
        <v>8.8920352213038996</v>
      </c>
      <c r="F7" s="28">
        <v>8.5335256746777493</v>
      </c>
      <c r="G7" s="28">
        <v>12.339634958366799</v>
      </c>
      <c r="H7" s="28">
        <v>9.8331053138394378</v>
      </c>
    </row>
    <row r="8" spans="2:8" ht="16">
      <c r="B8" s="57"/>
      <c r="C8" s="39" t="s">
        <v>35</v>
      </c>
      <c r="D8" s="28">
        <v>0.27132296613619394</v>
      </c>
      <c r="E8" s="28">
        <v>0.17033049620914884</v>
      </c>
      <c r="F8" s="28">
        <v>0.17823242632692637</v>
      </c>
      <c r="G8" s="28">
        <v>0.37833758557980407</v>
      </c>
      <c r="H8" s="28">
        <v>0.21891074331673907</v>
      </c>
    </row>
    <row r="9" spans="2:8" ht="16">
      <c r="B9" s="57" t="s">
        <v>50</v>
      </c>
      <c r="C9" s="22" t="s">
        <v>34</v>
      </c>
      <c r="D9" s="28">
        <v>6.7252776111438752</v>
      </c>
      <c r="E9" s="28">
        <v>8.3747085763357525</v>
      </c>
      <c r="F9" s="28">
        <v>6.5072868622157349</v>
      </c>
      <c r="G9" s="28">
        <v>10.409720646618</v>
      </c>
      <c r="H9" s="28">
        <v>9.8633767583414436</v>
      </c>
    </row>
    <row r="10" spans="2:8" ht="16">
      <c r="B10" s="57"/>
      <c r="C10" s="39" t="s">
        <v>35</v>
      </c>
      <c r="D10" s="28">
        <v>0.16974450972495309</v>
      </c>
      <c r="E10" s="28">
        <v>0.21998152126932177</v>
      </c>
      <c r="F10" s="28">
        <v>0.24445184376580645</v>
      </c>
      <c r="G10" s="28">
        <v>0.47297868533876353</v>
      </c>
      <c r="H10" s="28">
        <v>0.50732859937269714</v>
      </c>
    </row>
  </sheetData>
  <mergeCells count="5">
    <mergeCell ref="B5:B6"/>
    <mergeCell ref="B7:B8"/>
    <mergeCell ref="B9:B10"/>
    <mergeCell ref="B4:C4"/>
    <mergeCell ref="B1:H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41"/>
  <sheetViews>
    <sheetView workbookViewId="0">
      <selection activeCell="H35" sqref="H35"/>
    </sheetView>
  </sheetViews>
  <sheetFormatPr baseColWidth="10" defaultColWidth="8.83203125" defaultRowHeight="15"/>
  <cols>
    <col min="3" max="3" width="13.83203125" customWidth="1"/>
    <col min="4" max="4" width="16.83203125" customWidth="1"/>
  </cols>
  <sheetData>
    <row r="1" spans="2:6">
      <c r="B1" s="38" t="s">
        <v>53</v>
      </c>
      <c r="C1" s="32"/>
      <c r="D1" s="32"/>
      <c r="E1" s="32"/>
      <c r="F1" s="32"/>
    </row>
    <row r="3" spans="2:6" ht="34.5" customHeight="1">
      <c r="C3" s="24" t="s">
        <v>39</v>
      </c>
      <c r="D3" s="24" t="s">
        <v>22</v>
      </c>
    </row>
    <row r="4" spans="2:6">
      <c r="C4" s="40">
        <v>2.6663494960532001E-2</v>
      </c>
      <c r="D4" s="40">
        <v>83.1</v>
      </c>
    </row>
    <row r="5" spans="2:6">
      <c r="C5" s="40">
        <v>0.10678515808203699</v>
      </c>
      <c r="D5" s="40">
        <v>82.33</v>
      </c>
    </row>
    <row r="6" spans="2:6">
      <c r="C6" s="40">
        <v>0.68427259874299096</v>
      </c>
      <c r="D6" s="40">
        <v>65.290000000000006</v>
      </c>
    </row>
    <row r="7" spans="2:6">
      <c r="C7" s="40">
        <v>0.80036363080438999</v>
      </c>
      <c r="D7" s="40">
        <v>90.15</v>
      </c>
    </row>
    <row r="8" spans="2:6">
      <c r="C8" s="40">
        <v>0.32485062735633502</v>
      </c>
      <c r="D8" s="40">
        <v>97.41</v>
      </c>
    </row>
    <row r="9" spans="2:6">
      <c r="C9" s="40">
        <v>0.94754275291866197</v>
      </c>
      <c r="D9" s="40">
        <v>72.12</v>
      </c>
    </row>
    <row r="10" spans="2:6">
      <c r="C10" s="40">
        <v>0.23654165565445001</v>
      </c>
      <c r="D10" s="40">
        <v>85.25</v>
      </c>
    </row>
    <row r="11" spans="2:6">
      <c r="C11" s="40">
        <v>0.31334003491887402</v>
      </c>
      <c r="D11" s="40">
        <v>93.24</v>
      </c>
    </row>
    <row r="12" spans="2:6">
      <c r="C12" s="40">
        <v>0.92348829224560403</v>
      </c>
      <c r="D12" s="40">
        <v>73</v>
      </c>
    </row>
    <row r="13" spans="2:6">
      <c r="C13" s="40">
        <v>3.5356243356455298E-2</v>
      </c>
      <c r="D13" s="40">
        <v>100</v>
      </c>
    </row>
    <row r="14" spans="2:6">
      <c r="C14" s="40">
        <v>3.42250753636614E-2</v>
      </c>
      <c r="D14" s="40">
        <v>100</v>
      </c>
    </row>
    <row r="15" spans="2:6">
      <c r="C15" s="40">
        <v>0.129291577810695</v>
      </c>
      <c r="D15" s="40">
        <v>95</v>
      </c>
    </row>
    <row r="16" spans="2:6">
      <c r="C16" s="40">
        <v>0.22435808025772899</v>
      </c>
      <c r="D16" s="40">
        <v>83.4</v>
      </c>
    </row>
    <row r="17" spans="3:4">
      <c r="C17" s="40">
        <v>0.53319663922981397</v>
      </c>
      <c r="D17" s="40">
        <v>86.26</v>
      </c>
    </row>
    <row r="18" spans="3:4">
      <c r="C18" s="40">
        <v>0.81190148423043096</v>
      </c>
      <c r="D18" s="40">
        <v>76.2</v>
      </c>
    </row>
    <row r="19" spans="3:4">
      <c r="C19" s="40">
        <v>0.58879009395876403</v>
      </c>
      <c r="D19" s="40">
        <v>92.186999999999998</v>
      </c>
    </row>
    <row r="20" spans="3:4">
      <c r="C20" s="40">
        <v>0.56147113415594696</v>
      </c>
      <c r="D20" s="40">
        <v>82.15</v>
      </c>
    </row>
    <row r="21" spans="3:4">
      <c r="C21" s="40">
        <v>0.647313582654098</v>
      </c>
      <c r="D21" s="40">
        <v>81.38</v>
      </c>
    </row>
    <row r="22" spans="3:4">
      <c r="C22" s="40">
        <v>0.17575767261040301</v>
      </c>
      <c r="D22" s="40">
        <v>94.25</v>
      </c>
    </row>
    <row r="23" spans="3:4">
      <c r="C23" s="40">
        <v>0.65234122999999999</v>
      </c>
      <c r="D23" s="40">
        <v>83</v>
      </c>
    </row>
    <row r="24" spans="3:4">
      <c r="C24" s="40">
        <v>8.2027371097723803E-2</v>
      </c>
      <c r="D24" s="40">
        <v>83.1</v>
      </c>
    </row>
    <row r="25" spans="3:4">
      <c r="C25" s="40">
        <v>0.16128940525416199</v>
      </c>
      <c r="D25" s="40">
        <v>82.33</v>
      </c>
    </row>
    <row r="26" spans="3:4">
      <c r="C26" s="40">
        <v>0.77797128809955896</v>
      </c>
      <c r="D26" s="40">
        <v>85</v>
      </c>
    </row>
    <row r="27" spans="3:4">
      <c r="C27" s="40">
        <v>0.27702625093161598</v>
      </c>
      <c r="D27" s="40">
        <v>65.290000000000006</v>
      </c>
    </row>
    <row r="28" spans="3:4">
      <c r="C28" s="40">
        <v>0.500908222209279</v>
      </c>
      <c r="D28" s="40">
        <v>90.15</v>
      </c>
    </row>
    <row r="29" spans="3:4">
      <c r="C29" s="40">
        <v>0.48197078306729702</v>
      </c>
      <c r="D29" s="40">
        <v>72.12</v>
      </c>
    </row>
    <row r="30" spans="3:4">
      <c r="C30" s="40">
        <v>0.67248584808061795</v>
      </c>
      <c r="D30" s="40">
        <v>85.25</v>
      </c>
    </row>
    <row r="31" spans="3:4">
      <c r="C31" s="40">
        <v>0.16437988690573799</v>
      </c>
      <c r="D31" s="40">
        <v>93.24</v>
      </c>
    </row>
    <row r="32" spans="3:4">
      <c r="C32" s="40">
        <v>1.2307251795073999</v>
      </c>
      <c r="D32" s="40">
        <v>73</v>
      </c>
    </row>
    <row r="33" spans="3:4">
      <c r="C33" s="40">
        <v>0.12094244904484901</v>
      </c>
      <c r="D33" s="40">
        <v>95</v>
      </c>
    </row>
    <row r="34" spans="3:4">
      <c r="C34" s="40">
        <v>0.18611546583755001</v>
      </c>
      <c r="D34" s="40">
        <v>83.4</v>
      </c>
    </row>
    <row r="35" spans="3:4">
      <c r="C35" s="40">
        <v>0.47557671977898203</v>
      </c>
      <c r="D35" s="40">
        <v>86.26</v>
      </c>
    </row>
    <row r="36" spans="3:4">
      <c r="C36" s="40">
        <v>0.495773398342224</v>
      </c>
      <c r="D36" s="40">
        <v>76.2</v>
      </c>
    </row>
    <row r="37" spans="3:4">
      <c r="C37" s="40">
        <v>0.71385779966746199</v>
      </c>
      <c r="D37" s="40">
        <v>92.186999999999998</v>
      </c>
    </row>
    <row r="38" spans="3:4">
      <c r="C38" s="40">
        <v>0.65714714251470896</v>
      </c>
      <c r="D38" s="40">
        <v>82.15</v>
      </c>
    </row>
    <row r="39" spans="3:4">
      <c r="C39" s="40">
        <v>0.647313582654098</v>
      </c>
      <c r="D39" s="40">
        <v>81.38</v>
      </c>
    </row>
    <row r="40" spans="3:4">
      <c r="C40" s="40">
        <v>0.17575767261040301</v>
      </c>
      <c r="D40" s="40">
        <v>94.25</v>
      </c>
    </row>
    <row r="41" spans="3:4">
      <c r="C41" s="40">
        <v>1.0965199999999999</v>
      </c>
      <c r="D41" s="40">
        <v>83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O10"/>
  <sheetViews>
    <sheetView workbookViewId="0">
      <selection activeCell="O13" sqref="O13"/>
    </sheetView>
  </sheetViews>
  <sheetFormatPr baseColWidth="10" defaultColWidth="8.83203125" defaultRowHeight="15"/>
  <cols>
    <col min="13" max="13" width="25" customWidth="1"/>
    <col min="14" max="14" width="16.33203125" customWidth="1"/>
    <col min="15" max="15" width="18.6640625" customWidth="1"/>
  </cols>
  <sheetData>
    <row r="3" spans="3:15" ht="16" thickBot="1">
      <c r="C3" s="67" t="s">
        <v>54</v>
      </c>
      <c r="D3" s="59"/>
      <c r="E3" s="59"/>
      <c r="F3" s="59"/>
      <c r="G3" s="59"/>
      <c r="H3" s="59"/>
      <c r="I3" s="59"/>
      <c r="J3" s="59"/>
      <c r="K3" s="59"/>
      <c r="M3" s="71" t="s">
        <v>87</v>
      </c>
      <c r="N3" s="72"/>
      <c r="O3" s="72"/>
    </row>
    <row r="4" spans="3:15" ht="21" customHeight="1" thickBot="1">
      <c r="C4" s="64" t="s">
        <v>55</v>
      </c>
      <c r="D4" s="64" t="s">
        <v>56</v>
      </c>
      <c r="E4" s="74" t="s">
        <v>57</v>
      </c>
      <c r="F4" s="74"/>
      <c r="G4" s="74"/>
      <c r="H4" s="64" t="s">
        <v>58</v>
      </c>
      <c r="I4" s="64" t="s">
        <v>59</v>
      </c>
      <c r="J4" s="64" t="s">
        <v>60</v>
      </c>
      <c r="K4" s="64" t="s">
        <v>61</v>
      </c>
      <c r="M4" s="42" t="s">
        <v>88</v>
      </c>
      <c r="N4" s="42">
        <v>2014</v>
      </c>
      <c r="O4" s="42">
        <v>2015</v>
      </c>
    </row>
    <row r="5" spans="3:15">
      <c r="C5" s="73"/>
      <c r="D5" s="65"/>
      <c r="E5" s="41" t="s">
        <v>62</v>
      </c>
      <c r="F5" s="41" t="s">
        <v>63</v>
      </c>
      <c r="G5" s="41" t="s">
        <v>64</v>
      </c>
      <c r="H5" s="65"/>
      <c r="I5" s="65"/>
      <c r="J5" s="65"/>
      <c r="K5" s="65"/>
      <c r="M5" s="41" t="s">
        <v>89</v>
      </c>
      <c r="N5" s="41" t="s">
        <v>90</v>
      </c>
      <c r="O5" s="41" t="s">
        <v>91</v>
      </c>
    </row>
    <row r="6" spans="3:15" ht="28">
      <c r="C6" s="44" t="s">
        <v>65</v>
      </c>
      <c r="D6" s="44" t="s">
        <v>66</v>
      </c>
      <c r="E6" s="44" t="s">
        <v>67</v>
      </c>
      <c r="F6" s="44" t="s">
        <v>67</v>
      </c>
      <c r="G6" s="44" t="s">
        <v>67</v>
      </c>
      <c r="H6" s="44" t="s">
        <v>68</v>
      </c>
      <c r="I6" s="44" t="s">
        <v>69</v>
      </c>
      <c r="J6" s="44" t="s">
        <v>69</v>
      </c>
      <c r="K6" s="44" t="s">
        <v>70</v>
      </c>
      <c r="M6" s="41" t="s">
        <v>92</v>
      </c>
      <c r="N6" s="41" t="s">
        <v>93</v>
      </c>
      <c r="O6" s="41" t="s">
        <v>94</v>
      </c>
    </row>
    <row r="7" spans="3:15">
      <c r="C7" s="44" t="s">
        <v>72</v>
      </c>
      <c r="D7" s="44" t="s">
        <v>73</v>
      </c>
      <c r="E7" s="44" t="s">
        <v>74</v>
      </c>
      <c r="F7" s="44" t="s">
        <v>75</v>
      </c>
      <c r="G7" s="44" t="s">
        <v>76</v>
      </c>
      <c r="H7" s="44" t="s">
        <v>77</v>
      </c>
      <c r="I7" s="44" t="s">
        <v>78</v>
      </c>
      <c r="J7" s="44" t="s">
        <v>79</v>
      </c>
      <c r="K7" s="44" t="s">
        <v>71</v>
      </c>
      <c r="M7" s="41" t="s">
        <v>95</v>
      </c>
      <c r="N7" s="41" t="s">
        <v>96</v>
      </c>
      <c r="O7" s="41" t="s">
        <v>97</v>
      </c>
    </row>
    <row r="8" spans="3:15" ht="40" thickBot="1">
      <c r="C8" s="44" t="s">
        <v>80</v>
      </c>
      <c r="D8" s="44" t="s">
        <v>81</v>
      </c>
      <c r="E8" s="44" t="s">
        <v>82</v>
      </c>
      <c r="F8" s="44" t="s">
        <v>82</v>
      </c>
      <c r="G8" s="44" t="s">
        <v>82</v>
      </c>
      <c r="H8" s="44" t="s">
        <v>83</v>
      </c>
      <c r="I8" s="44" t="s">
        <v>84</v>
      </c>
      <c r="J8" s="44" t="s">
        <v>84</v>
      </c>
      <c r="K8" s="45"/>
      <c r="M8" s="43" t="s">
        <v>98</v>
      </c>
      <c r="N8" s="43">
        <v>291</v>
      </c>
      <c r="O8" s="43">
        <v>283</v>
      </c>
    </row>
    <row r="9" spans="3:15" ht="35.25" customHeight="1">
      <c r="C9" s="66" t="s">
        <v>85</v>
      </c>
      <c r="D9" s="59"/>
      <c r="E9" s="59"/>
      <c r="F9" s="59"/>
      <c r="G9" s="59"/>
      <c r="H9" s="59"/>
      <c r="I9" s="59"/>
      <c r="J9" s="59"/>
      <c r="K9" s="59"/>
      <c r="M9" s="68" t="s">
        <v>99</v>
      </c>
      <c r="N9" s="69"/>
      <c r="O9" s="69"/>
    </row>
    <row r="10" spans="3:15" ht="40.5" customHeight="1">
      <c r="C10" s="66" t="s">
        <v>86</v>
      </c>
      <c r="D10" s="59"/>
      <c r="E10" s="59"/>
      <c r="F10" s="59"/>
      <c r="G10" s="59"/>
      <c r="H10" s="59"/>
      <c r="I10" s="59"/>
      <c r="J10" s="59"/>
      <c r="K10" s="59"/>
      <c r="M10" s="70" t="s">
        <v>100</v>
      </c>
      <c r="N10" s="59"/>
      <c r="O10" s="59"/>
    </row>
  </sheetData>
  <mergeCells count="13">
    <mergeCell ref="K4:K5"/>
    <mergeCell ref="C9:K9"/>
    <mergeCell ref="C10:K10"/>
    <mergeCell ref="C3:K3"/>
    <mergeCell ref="M9:O9"/>
    <mergeCell ref="M10:O10"/>
    <mergeCell ref="M3:O3"/>
    <mergeCell ref="C4:C5"/>
    <mergeCell ref="D4:D5"/>
    <mergeCell ref="E4:G4"/>
    <mergeCell ref="H4:H5"/>
    <mergeCell ref="I4:I5"/>
    <mergeCell ref="J4:J5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S17"/>
  <sheetViews>
    <sheetView workbookViewId="0">
      <selection activeCell="I23" sqref="I23"/>
    </sheetView>
  </sheetViews>
  <sheetFormatPr baseColWidth="10" defaultColWidth="8.83203125" defaultRowHeight="15"/>
  <cols>
    <col min="4" max="5" width="14.5" customWidth="1"/>
    <col min="6" max="6" width="12.6640625" customWidth="1"/>
    <col min="7" max="7" width="12.33203125" customWidth="1"/>
    <col min="8" max="8" width="12.5" customWidth="1"/>
    <col min="9" max="9" width="13.1640625" customWidth="1"/>
    <col min="13" max="13" width="17.83203125" customWidth="1"/>
    <col min="14" max="14" width="13.1640625" customWidth="1"/>
    <col min="15" max="15" width="11.83203125" customWidth="1"/>
    <col min="16" max="16" width="12.33203125" customWidth="1"/>
    <col min="17" max="17" width="11.1640625" customWidth="1"/>
    <col min="18" max="18" width="10.6640625" customWidth="1"/>
    <col min="19" max="19" width="12.33203125" customWidth="1"/>
  </cols>
  <sheetData>
    <row r="4" spans="3:19" ht="16">
      <c r="C4" s="67" t="s">
        <v>101</v>
      </c>
      <c r="D4" s="59"/>
      <c r="E4" s="59"/>
      <c r="F4" s="59"/>
      <c r="G4" s="59"/>
      <c r="H4" s="59"/>
      <c r="I4" s="59"/>
      <c r="L4" s="76" t="s">
        <v>106</v>
      </c>
      <c r="M4" s="77"/>
      <c r="N4" s="77"/>
      <c r="O4" s="77"/>
      <c r="P4" s="77"/>
      <c r="Q4" s="77"/>
      <c r="R4" s="77"/>
      <c r="S4" s="77"/>
    </row>
    <row r="5" spans="3:19" ht="17">
      <c r="C5" s="75" t="s">
        <v>102</v>
      </c>
      <c r="D5" s="75"/>
      <c r="E5" s="47"/>
      <c r="F5" s="47" t="s">
        <v>44</v>
      </c>
      <c r="G5" s="47" t="s">
        <v>46</v>
      </c>
      <c r="H5" s="47" t="s">
        <v>45</v>
      </c>
      <c r="I5" s="47" t="s">
        <v>47</v>
      </c>
      <c r="L5" s="79" t="s">
        <v>107</v>
      </c>
      <c r="M5" s="79" t="s">
        <v>108</v>
      </c>
      <c r="N5" s="79" t="s">
        <v>109</v>
      </c>
      <c r="O5" s="79"/>
      <c r="P5" s="79"/>
      <c r="Q5" s="79" t="s">
        <v>110</v>
      </c>
      <c r="R5" s="79"/>
      <c r="S5" s="79"/>
    </row>
    <row r="6" spans="3:19" ht="17">
      <c r="C6" s="78">
        <v>2014</v>
      </c>
      <c r="D6" s="75" t="s">
        <v>104</v>
      </c>
      <c r="E6" s="28" t="s">
        <v>34</v>
      </c>
      <c r="F6" s="28">
        <v>9657.15</v>
      </c>
      <c r="G6" s="28">
        <v>10422.028501414199</v>
      </c>
      <c r="H6" s="28">
        <v>9588.9</v>
      </c>
      <c r="I6" s="28">
        <v>10347.12985075836</v>
      </c>
      <c r="L6" s="79"/>
      <c r="M6" s="79"/>
      <c r="N6" s="48" t="s">
        <v>111</v>
      </c>
      <c r="O6" s="48" t="s">
        <v>112</v>
      </c>
      <c r="P6" s="48" t="s">
        <v>113</v>
      </c>
      <c r="Q6" s="48" t="s">
        <v>111</v>
      </c>
      <c r="R6" s="48" t="s">
        <v>112</v>
      </c>
      <c r="S6" s="48" t="s">
        <v>113</v>
      </c>
    </row>
    <row r="7" spans="3:19" ht="19.5" customHeight="1">
      <c r="C7" s="78"/>
      <c r="D7" s="75"/>
      <c r="E7" s="46" t="s">
        <v>35</v>
      </c>
      <c r="F7" s="28">
        <v>54.403842082460763</v>
      </c>
      <c r="G7" s="28">
        <v>132.13642273023254</v>
      </c>
      <c r="H7" s="28">
        <v>88.177565362927879</v>
      </c>
      <c r="I7" s="28">
        <v>70.771146022256133</v>
      </c>
      <c r="L7" s="79">
        <v>2014</v>
      </c>
      <c r="M7" s="24" t="s">
        <v>114</v>
      </c>
      <c r="N7" s="49" t="s">
        <v>118</v>
      </c>
      <c r="O7" s="49">
        <v>69.900000000000006</v>
      </c>
      <c r="P7" s="49" t="s">
        <v>119</v>
      </c>
      <c r="Q7" s="49" t="s">
        <v>120</v>
      </c>
      <c r="R7" s="49">
        <v>71.7</v>
      </c>
      <c r="S7" s="49" t="s">
        <v>121</v>
      </c>
    </row>
    <row r="8" spans="3:19" ht="16.5" customHeight="1">
      <c r="C8" s="78"/>
      <c r="D8" s="75" t="s">
        <v>103</v>
      </c>
      <c r="E8" s="28" t="s">
        <v>34</v>
      </c>
      <c r="F8" s="28">
        <v>804.25500645994896</v>
      </c>
      <c r="G8" s="28">
        <v>804.25500645994896</v>
      </c>
      <c r="H8" s="28">
        <v>406.529877260982</v>
      </c>
      <c r="I8" s="28">
        <v>406.529877260982</v>
      </c>
      <c r="L8" s="79"/>
      <c r="M8" s="24" t="s">
        <v>115</v>
      </c>
      <c r="N8" s="49" t="s">
        <v>122</v>
      </c>
      <c r="O8" s="49">
        <v>0.61699999999999999</v>
      </c>
      <c r="P8" s="49">
        <v>0.45500000000000002</v>
      </c>
      <c r="Q8" s="49">
        <v>4.3499999999999996</v>
      </c>
      <c r="R8" s="49" t="s">
        <v>123</v>
      </c>
      <c r="S8" s="49" t="s">
        <v>124</v>
      </c>
    </row>
    <row r="9" spans="3:19" ht="16.5" customHeight="1">
      <c r="C9" s="78"/>
      <c r="D9" s="75"/>
      <c r="E9" s="46" t="s">
        <v>35</v>
      </c>
      <c r="F9" s="28">
        <v>10.98109327417612</v>
      </c>
      <c r="G9" s="28">
        <v>10.98109327417612</v>
      </c>
      <c r="H9" s="28">
        <v>5.5012447630253423</v>
      </c>
      <c r="I9" s="28">
        <v>5.5012447630253423</v>
      </c>
      <c r="L9" s="79"/>
      <c r="M9" s="24" t="s">
        <v>116</v>
      </c>
      <c r="N9" s="49">
        <v>33.200000000000003</v>
      </c>
      <c r="O9" s="49" t="s">
        <v>125</v>
      </c>
      <c r="P9" s="49">
        <v>0.97199999999999998</v>
      </c>
      <c r="Q9" s="49" t="s">
        <v>126</v>
      </c>
      <c r="R9" s="49">
        <v>7.6</v>
      </c>
      <c r="S9" s="49" t="s">
        <v>127</v>
      </c>
    </row>
    <row r="10" spans="3:19" ht="19">
      <c r="C10" s="78"/>
      <c r="D10" s="75" t="s">
        <v>105</v>
      </c>
      <c r="E10" s="28" t="s">
        <v>34</v>
      </c>
      <c r="F10" s="28">
        <v>1.2007572128779673</v>
      </c>
      <c r="G10" s="28">
        <v>1.2958611905057758</v>
      </c>
      <c r="H10" s="28">
        <v>2.3587196258749183</v>
      </c>
      <c r="I10" s="28">
        <v>2.5452323259664777</v>
      </c>
      <c r="L10" s="79"/>
      <c r="M10" s="24" t="s">
        <v>117</v>
      </c>
      <c r="N10" s="49" t="s">
        <v>128</v>
      </c>
      <c r="O10" s="50"/>
      <c r="P10" s="50"/>
      <c r="Q10" s="49" t="s">
        <v>129</v>
      </c>
      <c r="R10" s="50"/>
      <c r="S10" s="50"/>
    </row>
    <row r="11" spans="3:19" ht="19.5" customHeight="1">
      <c r="C11" s="78"/>
      <c r="D11" s="75"/>
      <c r="E11" s="46" t="s">
        <v>35</v>
      </c>
      <c r="F11" s="28">
        <v>1.0493472733204778E-2</v>
      </c>
      <c r="G11" s="28">
        <v>7.0219569498805806E-3</v>
      </c>
      <c r="H11" s="28">
        <v>2.4138445619014452E-2</v>
      </c>
      <c r="I11" s="28">
        <v>1.9031957568237834E-2</v>
      </c>
      <c r="L11" s="79">
        <v>2015</v>
      </c>
      <c r="M11" s="24" t="s">
        <v>114</v>
      </c>
      <c r="N11" s="49" t="s">
        <v>130</v>
      </c>
      <c r="O11" s="49">
        <v>26.4</v>
      </c>
      <c r="P11" s="49" t="s">
        <v>131</v>
      </c>
      <c r="Q11" s="49" t="s">
        <v>132</v>
      </c>
      <c r="R11" s="49">
        <v>63.9</v>
      </c>
      <c r="S11" s="49" t="s">
        <v>133</v>
      </c>
    </row>
    <row r="12" spans="3:19" ht="19.5" customHeight="1">
      <c r="C12" s="78">
        <v>2015</v>
      </c>
      <c r="D12" s="75" t="s">
        <v>104</v>
      </c>
      <c r="E12" s="28" t="s">
        <v>34</v>
      </c>
      <c r="F12" s="28">
        <v>9729.5414171351604</v>
      </c>
      <c r="G12" s="28">
        <v>10118.640074464509</v>
      </c>
      <c r="H12" s="28">
        <v>9681.82</v>
      </c>
      <c r="I12" s="28">
        <v>10096.151690346407</v>
      </c>
      <c r="L12" s="79"/>
      <c r="M12" s="24" t="s">
        <v>115</v>
      </c>
      <c r="N12" s="49" t="s">
        <v>134</v>
      </c>
      <c r="O12" s="49">
        <v>0.20200000000000001</v>
      </c>
      <c r="P12" s="49">
        <v>0.66500000000000004</v>
      </c>
      <c r="Q12" s="49">
        <v>2.04</v>
      </c>
      <c r="R12" s="49" t="s">
        <v>135</v>
      </c>
      <c r="S12" s="49" t="s">
        <v>136</v>
      </c>
    </row>
    <row r="13" spans="3:19" ht="22.5" customHeight="1">
      <c r="C13" s="78"/>
      <c r="D13" s="75"/>
      <c r="E13" s="46" t="s">
        <v>35</v>
      </c>
      <c r="F13" s="28">
        <v>40.330903966184934</v>
      </c>
      <c r="G13" s="28">
        <v>112.06766430413393</v>
      </c>
      <c r="H13" s="28">
        <v>61.775340549445929</v>
      </c>
      <c r="I13" s="28">
        <v>80.376168612313265</v>
      </c>
      <c r="L13" s="79"/>
      <c r="M13" s="24" t="s">
        <v>116</v>
      </c>
      <c r="N13" s="49">
        <v>478</v>
      </c>
      <c r="O13" s="49" t="s">
        <v>137</v>
      </c>
      <c r="P13" s="49">
        <v>0.876</v>
      </c>
      <c r="Q13" s="49" t="s">
        <v>138</v>
      </c>
      <c r="R13" s="49">
        <v>6.02</v>
      </c>
      <c r="S13" s="49" t="s">
        <v>139</v>
      </c>
    </row>
    <row r="14" spans="3:19" ht="19">
      <c r="C14" s="78"/>
      <c r="D14" s="75" t="s">
        <v>103</v>
      </c>
      <c r="E14" s="28" t="s">
        <v>34</v>
      </c>
      <c r="F14" s="28">
        <v>912.11</v>
      </c>
      <c r="G14" s="28">
        <v>912.11</v>
      </c>
      <c r="H14" s="28">
        <v>516.92999999999995</v>
      </c>
      <c r="I14" s="28">
        <v>516.92999999999995</v>
      </c>
      <c r="L14" s="79"/>
      <c r="M14" s="24" t="s">
        <v>117</v>
      </c>
      <c r="N14" s="49" t="s">
        <v>140</v>
      </c>
      <c r="O14" s="50"/>
      <c r="P14" s="50"/>
      <c r="Q14" s="49" t="s">
        <v>141</v>
      </c>
      <c r="R14" s="50"/>
      <c r="S14" s="50"/>
    </row>
    <row r="15" spans="3:19" ht="16">
      <c r="C15" s="78"/>
      <c r="D15" s="75"/>
      <c r="E15" s="46" t="s">
        <v>35</v>
      </c>
      <c r="F15" s="28">
        <v>11.851953425490704</v>
      </c>
      <c r="G15" s="28">
        <v>11.851953425490704</v>
      </c>
      <c r="H15" s="28">
        <v>5.7261621818922848</v>
      </c>
      <c r="I15" s="28">
        <v>5.7261621818922848</v>
      </c>
      <c r="L15" s="80" t="s">
        <v>142</v>
      </c>
      <c r="M15" s="77"/>
      <c r="N15" s="77"/>
      <c r="O15" s="77"/>
      <c r="P15" s="77"/>
      <c r="Q15" s="77"/>
      <c r="R15" s="77"/>
      <c r="S15" s="77"/>
    </row>
    <row r="16" spans="3:19" ht="16">
      <c r="C16" s="78"/>
      <c r="D16" s="75" t="s">
        <v>105</v>
      </c>
      <c r="E16" s="28" t="s">
        <v>34</v>
      </c>
      <c r="F16" s="28">
        <v>1.066707021865253</v>
      </c>
      <c r="G16" s="28">
        <v>1.1093662030308304</v>
      </c>
      <c r="H16" s="28">
        <v>1.872946046853539</v>
      </c>
      <c r="I16" s="28">
        <v>1.9530984253857209</v>
      </c>
    </row>
    <row r="17" spans="3:9" ht="16">
      <c r="C17" s="78"/>
      <c r="D17" s="75"/>
      <c r="E17" s="46" t="s">
        <v>35</v>
      </c>
      <c r="F17" s="28">
        <v>9.640535328128131E-3</v>
      </c>
      <c r="G17" s="28">
        <v>4.1793525324445345E-3</v>
      </c>
      <c r="H17" s="28">
        <v>8.7468656342846625E-3</v>
      </c>
      <c r="I17" s="28">
        <v>6.953129211664238E-3</v>
      </c>
    </row>
  </sheetData>
  <mergeCells count="18">
    <mergeCell ref="C6:C11"/>
    <mergeCell ref="C12:C17"/>
    <mergeCell ref="L5:L6"/>
    <mergeCell ref="M5:M6"/>
    <mergeCell ref="N5:P5"/>
    <mergeCell ref="L7:L10"/>
    <mergeCell ref="L11:L14"/>
    <mergeCell ref="L15:S15"/>
    <mergeCell ref="C5:D5"/>
    <mergeCell ref="D6:D7"/>
    <mergeCell ref="D8:D9"/>
    <mergeCell ref="D10:D11"/>
    <mergeCell ref="D12:D13"/>
    <mergeCell ref="D14:D15"/>
    <mergeCell ref="D16:D17"/>
    <mergeCell ref="L4:S4"/>
    <mergeCell ref="Q5:S5"/>
    <mergeCell ref="C4:I4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Q14"/>
  <sheetViews>
    <sheetView workbookViewId="0">
      <selection activeCell="E16" sqref="E16"/>
    </sheetView>
  </sheetViews>
  <sheetFormatPr baseColWidth="10" defaultColWidth="8.83203125" defaultRowHeight="15"/>
  <cols>
    <col min="3" max="3" width="16.33203125" customWidth="1"/>
    <col min="4" max="4" width="14.6640625" customWidth="1"/>
    <col min="5" max="5" width="11.1640625" customWidth="1"/>
    <col min="6" max="6" width="12.5" customWidth="1"/>
    <col min="7" max="7" width="11.83203125" customWidth="1"/>
    <col min="8" max="8" width="12" customWidth="1"/>
    <col min="11" max="11" width="20.1640625" customWidth="1"/>
    <col min="12" max="12" width="13.5" customWidth="1"/>
    <col min="13" max="13" width="11.1640625" customWidth="1"/>
    <col min="14" max="14" width="14.1640625" customWidth="1"/>
    <col min="15" max="15" width="12.33203125" customWidth="1"/>
    <col min="16" max="16" width="10.6640625" customWidth="1"/>
    <col min="17" max="17" width="13.6640625" customWidth="1"/>
  </cols>
  <sheetData>
    <row r="3" spans="2:17">
      <c r="B3" s="83" t="s">
        <v>143</v>
      </c>
      <c r="C3" s="84"/>
      <c r="D3" s="84"/>
      <c r="E3" s="84"/>
      <c r="F3" s="84"/>
      <c r="G3" s="84"/>
      <c r="H3" s="84"/>
      <c r="J3" s="67" t="s">
        <v>147</v>
      </c>
      <c r="K3" s="59"/>
      <c r="L3" s="59"/>
      <c r="M3" s="59"/>
      <c r="N3" s="59"/>
      <c r="O3" s="59"/>
      <c r="P3" s="59"/>
      <c r="Q3" s="59"/>
    </row>
    <row r="4" spans="2:17" ht="17">
      <c r="B4" s="75" t="s">
        <v>102</v>
      </c>
      <c r="C4" s="75"/>
      <c r="D4" s="47"/>
      <c r="E4" s="47" t="s">
        <v>44</v>
      </c>
      <c r="F4" s="47" t="s">
        <v>46</v>
      </c>
      <c r="G4" s="47" t="s">
        <v>45</v>
      </c>
      <c r="H4" s="47" t="s">
        <v>47</v>
      </c>
      <c r="J4" s="79" t="s">
        <v>107</v>
      </c>
      <c r="K4" s="79" t="s">
        <v>108</v>
      </c>
      <c r="L4" s="85" t="s">
        <v>145</v>
      </c>
      <c r="M4" s="85"/>
      <c r="N4" s="85"/>
      <c r="O4" s="85" t="s">
        <v>38</v>
      </c>
      <c r="P4" s="85"/>
      <c r="Q4" s="85"/>
    </row>
    <row r="5" spans="2:17" ht="17">
      <c r="B5" s="78">
        <v>2014</v>
      </c>
      <c r="C5" s="82" t="s">
        <v>146</v>
      </c>
      <c r="D5" s="28" t="s">
        <v>34</v>
      </c>
      <c r="E5" s="28">
        <v>52.786749115841538</v>
      </c>
      <c r="F5" s="28">
        <v>73.024562547375794</v>
      </c>
      <c r="G5" s="28">
        <v>60.78222108508303</v>
      </c>
      <c r="H5" s="28">
        <v>75.860790204427005</v>
      </c>
      <c r="J5" s="79"/>
      <c r="K5" s="79"/>
      <c r="L5" s="48" t="s">
        <v>111</v>
      </c>
      <c r="M5" s="48" t="s">
        <v>112</v>
      </c>
      <c r="N5" s="48" t="s">
        <v>113</v>
      </c>
      <c r="O5" s="48" t="s">
        <v>111</v>
      </c>
      <c r="P5" s="48" t="s">
        <v>112</v>
      </c>
      <c r="Q5" s="48" t="s">
        <v>113</v>
      </c>
    </row>
    <row r="6" spans="2:17" ht="19.5" customHeight="1">
      <c r="B6" s="78"/>
      <c r="C6" s="82"/>
      <c r="D6" s="46" t="s">
        <v>35</v>
      </c>
      <c r="E6" s="28">
        <v>1.1575792411317825</v>
      </c>
      <c r="F6" s="28">
        <v>2.8744594945111213</v>
      </c>
      <c r="G6" s="28">
        <v>2.6223815855370627</v>
      </c>
      <c r="H6" s="28">
        <v>2.788751244267075</v>
      </c>
      <c r="J6" s="79">
        <v>2014</v>
      </c>
      <c r="K6" s="24" t="s">
        <v>114</v>
      </c>
      <c r="L6" s="24">
        <v>935</v>
      </c>
      <c r="M6" s="24">
        <v>51.4</v>
      </c>
      <c r="N6" s="24" t="s">
        <v>149</v>
      </c>
      <c r="O6" s="24" t="s">
        <v>150</v>
      </c>
      <c r="P6" s="24">
        <v>93.5</v>
      </c>
      <c r="Q6" s="24" t="s">
        <v>151</v>
      </c>
    </row>
    <row r="7" spans="2:17" ht="17.25" customHeight="1">
      <c r="B7" s="78"/>
      <c r="C7" s="82" t="s">
        <v>144</v>
      </c>
      <c r="D7" s="28" t="s">
        <v>34</v>
      </c>
      <c r="E7" s="37">
        <v>-114.55899677866098</v>
      </c>
      <c r="F7" s="37">
        <v>-123.23790273635427</v>
      </c>
      <c r="G7" s="37">
        <v>-99.845002601475798</v>
      </c>
      <c r="H7" s="37">
        <v>-135.23490762592999</v>
      </c>
      <c r="J7" s="79"/>
      <c r="K7" s="24" t="s">
        <v>115</v>
      </c>
      <c r="L7" s="24">
        <v>88</v>
      </c>
      <c r="M7" s="24">
        <v>4.84</v>
      </c>
      <c r="N7" s="24" t="s">
        <v>152</v>
      </c>
      <c r="O7" s="24">
        <v>5.54</v>
      </c>
      <c r="P7" s="24">
        <v>0.35499999999999998</v>
      </c>
      <c r="Q7" s="24">
        <v>0.56799999999999995</v>
      </c>
    </row>
    <row r="8" spans="2:17" ht="17.25" customHeight="1">
      <c r="B8" s="78"/>
      <c r="C8" s="82"/>
      <c r="D8" s="46" t="s">
        <v>35</v>
      </c>
      <c r="E8" s="28">
        <v>2.3712611683680809</v>
      </c>
      <c r="F8" s="28">
        <v>2.358205081117958</v>
      </c>
      <c r="G8" s="28">
        <v>1.8905457502374607</v>
      </c>
      <c r="H8" s="28">
        <v>2.452526533596854</v>
      </c>
      <c r="J8" s="79"/>
      <c r="K8" s="24" t="s">
        <v>116</v>
      </c>
      <c r="L8" s="24">
        <v>20</v>
      </c>
      <c r="M8" s="24">
        <v>1.1000000000000001</v>
      </c>
      <c r="N8" s="24">
        <v>0.32500000000000001</v>
      </c>
      <c r="O8" s="24">
        <v>535</v>
      </c>
      <c r="P8" s="24">
        <v>34.299999999999997</v>
      </c>
      <c r="Q8" s="24" t="s">
        <v>153</v>
      </c>
    </row>
    <row r="9" spans="2:17" ht="15.75" customHeight="1">
      <c r="B9" s="78">
        <v>2015</v>
      </c>
      <c r="C9" s="82" t="s">
        <v>146</v>
      </c>
      <c r="D9" s="28" t="s">
        <v>34</v>
      </c>
      <c r="E9" s="28">
        <v>38.8699829088225</v>
      </c>
      <c r="F9" s="28">
        <v>105.610689660898</v>
      </c>
      <c r="G9" s="28">
        <v>42.040191851253503</v>
      </c>
      <c r="H9" s="28">
        <v>109.78286613901999</v>
      </c>
      <c r="J9" s="79"/>
      <c r="K9" s="24" t="s">
        <v>117</v>
      </c>
      <c r="L9" s="24">
        <v>146</v>
      </c>
      <c r="M9" s="24"/>
      <c r="N9" s="24"/>
      <c r="O9" s="24">
        <v>125</v>
      </c>
      <c r="P9" s="24"/>
      <c r="Q9" s="24"/>
    </row>
    <row r="10" spans="2:17" ht="18" customHeight="1">
      <c r="B10" s="78"/>
      <c r="C10" s="82"/>
      <c r="D10" s="46" t="s">
        <v>35</v>
      </c>
      <c r="E10" s="28">
        <v>1.0768404785847305</v>
      </c>
      <c r="F10" s="28">
        <v>3.1814601682635293</v>
      </c>
      <c r="G10" s="28">
        <v>0.97300506391556285</v>
      </c>
      <c r="H10" s="28">
        <v>2.3289704247589076</v>
      </c>
      <c r="J10" s="79">
        <v>2015</v>
      </c>
      <c r="K10" s="24" t="s">
        <v>114</v>
      </c>
      <c r="L10" s="24" t="s">
        <v>154</v>
      </c>
      <c r="M10" s="24" t="s">
        <v>155</v>
      </c>
      <c r="N10" s="24" t="s">
        <v>156</v>
      </c>
      <c r="O10" s="24" t="s">
        <v>157</v>
      </c>
      <c r="P10" s="24">
        <v>271</v>
      </c>
      <c r="Q10" s="24" t="s">
        <v>158</v>
      </c>
    </row>
    <row r="11" spans="2:17" ht="15.75" customHeight="1">
      <c r="B11" s="78"/>
      <c r="C11" s="82" t="s">
        <v>144</v>
      </c>
      <c r="D11" s="28" t="s">
        <v>34</v>
      </c>
      <c r="E11" s="37">
        <v>-86.398151803508995</v>
      </c>
      <c r="F11" s="37">
        <v>-99.773542310170797</v>
      </c>
      <c r="G11" s="37">
        <v>-76.641310569795806</v>
      </c>
      <c r="H11" s="37">
        <v>-113.17980279603599</v>
      </c>
      <c r="J11" s="79"/>
      <c r="K11" s="24" t="s">
        <v>115</v>
      </c>
      <c r="L11" s="24">
        <v>40.4</v>
      </c>
      <c r="M11" s="24">
        <v>3.05</v>
      </c>
      <c r="N11" s="24">
        <v>0.11899999999999999</v>
      </c>
      <c r="O11" s="24">
        <v>10</v>
      </c>
      <c r="P11" s="24">
        <v>1.45</v>
      </c>
      <c r="Q11" s="24">
        <v>0.26300000000000001</v>
      </c>
    </row>
    <row r="12" spans="2:17" ht="15.75" customHeight="1">
      <c r="B12" s="78"/>
      <c r="C12" s="82"/>
      <c r="D12" s="46" t="s">
        <v>35</v>
      </c>
      <c r="E12" s="28">
        <v>0.93084923124591246</v>
      </c>
      <c r="F12" s="28">
        <v>1.5703307411553162</v>
      </c>
      <c r="G12" s="28">
        <v>1.3938224808060102</v>
      </c>
      <c r="H12" s="28">
        <v>1.9808170936331622</v>
      </c>
      <c r="J12" s="79"/>
      <c r="K12" s="24" t="s">
        <v>116</v>
      </c>
      <c r="L12" s="24">
        <v>0.753</v>
      </c>
      <c r="M12" s="24" t="s">
        <v>159</v>
      </c>
      <c r="N12" s="24">
        <v>0.81799999999999995</v>
      </c>
      <c r="O12" s="24">
        <v>402</v>
      </c>
      <c r="P12" s="24">
        <v>58.3</v>
      </c>
      <c r="Q12" s="24" t="s">
        <v>160</v>
      </c>
    </row>
    <row r="13" spans="2:17" ht="17">
      <c r="J13" s="79"/>
      <c r="K13" s="24" t="s">
        <v>117</v>
      </c>
      <c r="L13" s="24">
        <v>105.9</v>
      </c>
      <c r="M13" s="51"/>
      <c r="N13" s="51"/>
      <c r="O13" s="24">
        <v>55.2</v>
      </c>
      <c r="P13" s="51"/>
      <c r="Q13" s="51"/>
    </row>
    <row r="14" spans="2:17">
      <c r="J14" s="81" t="s">
        <v>148</v>
      </c>
      <c r="K14" s="59"/>
      <c r="L14" s="59"/>
      <c r="M14" s="59"/>
      <c r="N14" s="59"/>
      <c r="O14" s="59"/>
      <c r="P14" s="59"/>
      <c r="Q14" s="59"/>
    </row>
  </sheetData>
  <mergeCells count="16">
    <mergeCell ref="J14:Q14"/>
    <mergeCell ref="B9:B12"/>
    <mergeCell ref="C9:C10"/>
    <mergeCell ref="C11:C12"/>
    <mergeCell ref="B3:H3"/>
    <mergeCell ref="J4:J5"/>
    <mergeCell ref="J3:Q3"/>
    <mergeCell ref="B4:C4"/>
    <mergeCell ref="B5:B8"/>
    <mergeCell ref="C5:C6"/>
    <mergeCell ref="C7:C8"/>
    <mergeCell ref="K4:K5"/>
    <mergeCell ref="L4:N4"/>
    <mergeCell ref="O4:Q4"/>
    <mergeCell ref="J6:J9"/>
    <mergeCell ref="J10:J13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P42"/>
  <sheetViews>
    <sheetView workbookViewId="0">
      <selection activeCell="J47" sqref="J47"/>
    </sheetView>
  </sheetViews>
  <sheetFormatPr baseColWidth="10" defaultColWidth="8.83203125" defaultRowHeight="15"/>
  <cols>
    <col min="3" max="3" width="15" customWidth="1"/>
    <col min="4" max="4" width="18.1640625" customWidth="1"/>
    <col min="7" max="7" width="13.83203125" customWidth="1"/>
    <col min="8" max="8" width="18.5" customWidth="1"/>
    <col min="11" max="11" width="16.5" customWidth="1"/>
    <col min="12" max="12" width="19.6640625" customWidth="1"/>
    <col min="15" max="15" width="14.83203125" customWidth="1"/>
    <col min="16" max="16" width="17.6640625" customWidth="1"/>
  </cols>
  <sheetData>
    <row r="3" spans="2:16">
      <c r="C3" s="58" t="s">
        <v>161</v>
      </c>
      <c r="D3" s="77"/>
      <c r="E3" s="77"/>
      <c r="F3" s="77"/>
    </row>
    <row r="4" spans="2:16" ht="38.25" customHeight="1">
      <c r="B4" s="35" t="s">
        <v>162</v>
      </c>
      <c r="C4" s="24" t="s">
        <v>39</v>
      </c>
      <c r="D4" s="24" t="s">
        <v>166</v>
      </c>
      <c r="E4" s="35"/>
      <c r="F4" s="35" t="s">
        <v>163</v>
      </c>
      <c r="G4" s="24" t="s">
        <v>39</v>
      </c>
      <c r="H4" s="24" t="s">
        <v>166</v>
      </c>
      <c r="J4" s="35" t="s">
        <v>164</v>
      </c>
      <c r="K4" s="24" t="s">
        <v>39</v>
      </c>
      <c r="L4" s="24" t="s">
        <v>166</v>
      </c>
      <c r="N4" s="35" t="s">
        <v>165</v>
      </c>
      <c r="O4" s="24" t="s">
        <v>39</v>
      </c>
      <c r="P4" s="24" t="s">
        <v>166</v>
      </c>
    </row>
    <row r="5" spans="2:16" ht="16">
      <c r="C5" s="28">
        <v>1.6456651999999999E-2</v>
      </c>
      <c r="D5" s="28">
        <v>23.949069999999999</v>
      </c>
      <c r="G5" s="28">
        <v>0.17575767261040301</v>
      </c>
      <c r="H5" s="28">
        <v>22.632750000000001</v>
      </c>
      <c r="K5" s="28">
        <v>1.6456651999999999E-2</v>
      </c>
      <c r="L5" s="28">
        <v>23.949069999999999</v>
      </c>
      <c r="O5" s="28">
        <v>2.6978742999999999E-2</v>
      </c>
      <c r="P5" s="28">
        <v>23.949069999999999</v>
      </c>
    </row>
    <row r="6" spans="2:16" ht="16">
      <c r="C6" s="28">
        <v>2.6978742999999999E-2</v>
      </c>
      <c r="D6" s="28">
        <v>23.949069999999999</v>
      </c>
      <c r="G6" s="28">
        <v>1.6586549887942101E-2</v>
      </c>
      <c r="H6" s="28">
        <v>23.949069999999999</v>
      </c>
      <c r="K6" s="28">
        <v>1.56412441816478E-2</v>
      </c>
      <c r="L6" s="28">
        <v>25.18346</v>
      </c>
      <c r="O6" s="28">
        <v>2.3892953169576001E-2</v>
      </c>
      <c r="P6" s="28">
        <v>25.18346</v>
      </c>
    </row>
    <row r="7" spans="2:16" ht="16">
      <c r="C7" s="28">
        <v>1.56412441816478E-2</v>
      </c>
      <c r="D7" s="28">
        <v>25.18346</v>
      </c>
      <c r="G7" s="28">
        <v>3.42250753636614E-2</v>
      </c>
      <c r="H7" s="28">
        <v>25.18346</v>
      </c>
      <c r="K7" s="28">
        <v>6.7191369476990503E-2</v>
      </c>
      <c r="L7" s="28">
        <v>25.3</v>
      </c>
      <c r="O7" s="28">
        <v>5.7626292141777898E-2</v>
      </c>
      <c r="P7" s="28">
        <v>25.3</v>
      </c>
    </row>
    <row r="8" spans="2:16" ht="16">
      <c r="C8" s="28">
        <v>2.3892953169576001E-2</v>
      </c>
      <c r="D8" s="28">
        <v>25.18346</v>
      </c>
      <c r="G8" s="28">
        <v>8.5713238470329994E-2</v>
      </c>
      <c r="H8" s="28">
        <v>25.3</v>
      </c>
      <c r="K8" s="28">
        <v>0.17240363048636101</v>
      </c>
      <c r="L8" s="28">
        <v>25.3</v>
      </c>
      <c r="O8" s="28">
        <v>0.214111656906289</v>
      </c>
      <c r="P8" s="28">
        <v>25.3</v>
      </c>
    </row>
    <row r="9" spans="2:16" ht="16">
      <c r="C9" s="28">
        <v>6.7191369476990503E-2</v>
      </c>
      <c r="D9" s="28">
        <v>25.3</v>
      </c>
      <c r="G9" s="28">
        <v>0.42914039228873002</v>
      </c>
      <c r="H9" s="28">
        <v>25.91208</v>
      </c>
      <c r="K9" s="28">
        <v>0.134505581885077</v>
      </c>
      <c r="L9" s="28">
        <v>25.6</v>
      </c>
      <c r="O9" s="28">
        <v>0.232675493301404</v>
      </c>
      <c r="P9" s="28">
        <v>25.5</v>
      </c>
    </row>
    <row r="10" spans="2:16" ht="16">
      <c r="C10" s="28">
        <v>0.17240363048636101</v>
      </c>
      <c r="D10" s="28">
        <v>25.3</v>
      </c>
      <c r="G10" s="28">
        <v>0.495773398342224</v>
      </c>
      <c r="H10" s="28">
        <v>26.054780000000001</v>
      </c>
      <c r="K10" s="28">
        <v>0.133187302584827</v>
      </c>
      <c r="L10" s="28">
        <v>25.91208</v>
      </c>
      <c r="O10" s="28">
        <v>0.23523545020917799</v>
      </c>
      <c r="P10" s="28">
        <v>25.6</v>
      </c>
    </row>
    <row r="11" spans="2:16" ht="16">
      <c r="C11" s="28">
        <v>5.7626292141777898E-2</v>
      </c>
      <c r="D11" s="28">
        <v>25.3</v>
      </c>
      <c r="G11" s="28">
        <v>0.16437988690573799</v>
      </c>
      <c r="H11" s="28">
        <v>27.1</v>
      </c>
      <c r="K11" s="28">
        <v>0.14713826475217101</v>
      </c>
      <c r="L11" s="28">
        <v>27.1</v>
      </c>
      <c r="O11" s="28">
        <v>0.20943045599209101</v>
      </c>
      <c r="P11" s="28">
        <v>25.91208</v>
      </c>
    </row>
    <row r="12" spans="2:16" ht="16">
      <c r="C12" s="28">
        <v>0.214111656906289</v>
      </c>
      <c r="D12" s="28">
        <v>25.3</v>
      </c>
      <c r="G12" s="28">
        <v>0.24003939205779601</v>
      </c>
      <c r="H12" s="28">
        <v>27.14451</v>
      </c>
      <c r="K12" s="28">
        <v>0.10404128436370901</v>
      </c>
      <c r="L12" s="28">
        <v>28</v>
      </c>
      <c r="O12" s="28">
        <v>0.456330590729079</v>
      </c>
      <c r="P12" s="28">
        <v>27.018160000000002</v>
      </c>
    </row>
    <row r="13" spans="2:16" ht="16">
      <c r="C13" s="28">
        <v>0.232675493301404</v>
      </c>
      <c r="D13" s="28">
        <v>25.5</v>
      </c>
      <c r="G13" s="28">
        <v>0.47557671977898203</v>
      </c>
      <c r="H13" s="28">
        <v>27.220359999999999</v>
      </c>
      <c r="K13" s="28">
        <v>8.6172412153981096E-2</v>
      </c>
      <c r="L13" s="28">
        <v>28.2</v>
      </c>
      <c r="O13" s="28">
        <v>0.195547820511174</v>
      </c>
      <c r="P13" s="28">
        <v>27.1</v>
      </c>
    </row>
    <row r="14" spans="2:16" ht="16">
      <c r="C14" s="28">
        <v>0.134505581885077</v>
      </c>
      <c r="D14" s="28">
        <v>25.6</v>
      </c>
      <c r="G14" s="28">
        <v>0.16128940525416199</v>
      </c>
      <c r="H14" s="28">
        <v>28</v>
      </c>
      <c r="K14" s="28">
        <v>0.11871472830120799</v>
      </c>
      <c r="L14" s="28">
        <v>28.4</v>
      </c>
      <c r="O14" s="28">
        <v>0.36643923049612898</v>
      </c>
      <c r="P14" s="28">
        <v>27.220359999999999</v>
      </c>
    </row>
    <row r="15" spans="2:16" ht="16">
      <c r="C15" s="28">
        <v>0.23523545020917799</v>
      </c>
      <c r="D15" s="28">
        <v>25.6</v>
      </c>
      <c r="G15" s="28">
        <v>8.9399105842936102E-2</v>
      </c>
      <c r="H15" s="28">
        <v>28.2</v>
      </c>
      <c r="K15" s="28">
        <v>0.13483083240353999</v>
      </c>
      <c r="L15" s="28">
        <v>28.7</v>
      </c>
      <c r="O15" s="28">
        <v>0.11245776405446301</v>
      </c>
      <c r="P15" s="28">
        <v>28</v>
      </c>
    </row>
    <row r="16" spans="2:16" ht="16">
      <c r="C16" s="28">
        <v>0.133187302584827</v>
      </c>
      <c r="D16" s="28">
        <v>25.91208</v>
      </c>
      <c r="G16" s="28">
        <v>0.48197078306729702</v>
      </c>
      <c r="H16" s="28">
        <v>28.4</v>
      </c>
      <c r="K16" s="28">
        <v>4.8210326800000002E-2</v>
      </c>
      <c r="L16" s="28">
        <v>29.3</v>
      </c>
      <c r="O16" s="28">
        <v>5.4379909852869397E-2</v>
      </c>
      <c r="P16" s="28">
        <v>28.2</v>
      </c>
    </row>
    <row r="17" spans="3:16" ht="16">
      <c r="C17" s="28">
        <v>0.20943045599209101</v>
      </c>
      <c r="D17" s="28">
        <v>25.91208</v>
      </c>
      <c r="G17" s="28">
        <v>0.18611546583755001</v>
      </c>
      <c r="H17" s="28">
        <v>30.257570000000001</v>
      </c>
      <c r="K17" s="28">
        <v>0.14975647441508899</v>
      </c>
      <c r="L17" s="28">
        <v>29.4</v>
      </c>
      <c r="O17" s="28">
        <v>0.42515664780213103</v>
      </c>
      <c r="P17" s="28">
        <v>28.4</v>
      </c>
    </row>
    <row r="18" spans="3:16" ht="16">
      <c r="C18" s="28">
        <v>0.14713826475217101</v>
      </c>
      <c r="D18" s="28">
        <v>27.1</v>
      </c>
      <c r="G18" s="28">
        <v>0.15118161879034001</v>
      </c>
      <c r="H18" s="28">
        <v>31.37847</v>
      </c>
      <c r="K18" s="28">
        <v>0.16595637998922499</v>
      </c>
      <c r="L18" s="28">
        <v>29.4</v>
      </c>
      <c r="O18" s="28">
        <v>0.338745091306626</v>
      </c>
      <c r="P18" s="28">
        <v>28.7</v>
      </c>
    </row>
    <row r="19" spans="3:16" ht="16">
      <c r="C19" s="28">
        <v>0.195547820511174</v>
      </c>
      <c r="D19" s="28">
        <v>27.1</v>
      </c>
      <c r="G19" s="28">
        <v>0.12094244904484901</v>
      </c>
      <c r="H19" s="28">
        <v>31.701740000000001</v>
      </c>
      <c r="K19" s="28">
        <v>0.13355656884095399</v>
      </c>
      <c r="L19" s="28">
        <v>31.3</v>
      </c>
      <c r="O19" s="28">
        <v>6.0872674430686398E-2</v>
      </c>
      <c r="P19" s="28">
        <v>29.3</v>
      </c>
    </row>
    <row r="20" spans="3:16" ht="16">
      <c r="C20" s="28">
        <v>0.10404128436370901</v>
      </c>
      <c r="D20" s="28">
        <v>28</v>
      </c>
      <c r="G20" s="28">
        <v>0.77797128809955896</v>
      </c>
      <c r="H20" s="28">
        <v>33.4</v>
      </c>
      <c r="K20" s="28">
        <v>9.0504186231073896E-2</v>
      </c>
      <c r="L20" s="28">
        <v>31.701740000000001</v>
      </c>
      <c r="O20" s="28">
        <v>0.16365202895633499</v>
      </c>
      <c r="P20" s="28">
        <v>29.4</v>
      </c>
    </row>
    <row r="21" spans="3:16" ht="16">
      <c r="C21" s="28">
        <v>0.11245776405446301</v>
      </c>
      <c r="D21" s="28">
        <v>28</v>
      </c>
      <c r="G21" s="28">
        <v>0.17575767261040301</v>
      </c>
      <c r="H21" s="28">
        <v>22.632750000000001</v>
      </c>
      <c r="K21" s="28">
        <v>0.17575767261040301</v>
      </c>
      <c r="L21" s="28">
        <v>22.632750000000001</v>
      </c>
      <c r="O21" s="28">
        <v>0.21694697794892001</v>
      </c>
      <c r="P21" s="28">
        <v>29.4</v>
      </c>
    </row>
    <row r="22" spans="3:16" ht="16">
      <c r="C22" s="28">
        <v>8.6172412153981096E-2</v>
      </c>
      <c r="D22" s="28">
        <v>28.2</v>
      </c>
      <c r="G22" s="28">
        <v>3.5356243356455298E-2</v>
      </c>
      <c r="H22" s="28">
        <v>23.949069999999999</v>
      </c>
      <c r="K22" s="28">
        <v>1.6586549887942101E-2</v>
      </c>
      <c r="L22" s="28">
        <v>23.949069999999999</v>
      </c>
      <c r="O22" s="28">
        <v>0.235148997548141</v>
      </c>
      <c r="P22" s="28">
        <v>30.257570000000001</v>
      </c>
    </row>
    <row r="23" spans="3:16" ht="16">
      <c r="C23" s="28">
        <v>5.4379909852869397E-2</v>
      </c>
      <c r="D23" s="28">
        <v>28.2</v>
      </c>
      <c r="G23" s="28">
        <v>3.42250753636614E-2</v>
      </c>
      <c r="H23" s="28">
        <v>25.18346</v>
      </c>
      <c r="K23" s="28">
        <v>3.42250753636614E-2</v>
      </c>
      <c r="L23" s="28">
        <v>25.18346</v>
      </c>
      <c r="O23" s="28">
        <v>0.26544674361306198</v>
      </c>
      <c r="P23" s="28">
        <v>31.37847</v>
      </c>
    </row>
    <row r="24" spans="3:16" ht="16">
      <c r="C24" s="28">
        <v>0.11871472830120799</v>
      </c>
      <c r="D24" s="28">
        <v>28.4</v>
      </c>
      <c r="G24" s="28">
        <v>6.1787657448986601E-2</v>
      </c>
      <c r="H24" s="28">
        <v>25.3</v>
      </c>
      <c r="K24" s="28">
        <v>8.5713238470329994E-2</v>
      </c>
      <c r="L24" s="28">
        <v>25.3</v>
      </c>
      <c r="O24" s="28">
        <v>0.12952097535885901</v>
      </c>
      <c r="P24" s="28">
        <v>31.701740000000001</v>
      </c>
    </row>
    <row r="25" spans="3:16" ht="16">
      <c r="C25" s="28">
        <v>0.13483083240353999</v>
      </c>
      <c r="D25" s="28">
        <v>28.7</v>
      </c>
      <c r="G25" s="28">
        <v>0.23654165565445001</v>
      </c>
      <c r="H25" s="28">
        <v>25.6</v>
      </c>
      <c r="K25" s="28">
        <v>0.42914039228873002</v>
      </c>
      <c r="L25" s="28">
        <v>25.91208</v>
      </c>
      <c r="O25" s="28">
        <v>0.17575767261040301</v>
      </c>
      <c r="P25" s="28">
        <v>22.632750000000001</v>
      </c>
    </row>
    <row r="26" spans="3:16" ht="16">
      <c r="C26" s="28">
        <v>4.8210326800000002E-2</v>
      </c>
      <c r="D26" s="28">
        <v>29.3</v>
      </c>
      <c r="G26" s="28">
        <v>0.462246648151726</v>
      </c>
      <c r="H26" s="28">
        <v>25.91208</v>
      </c>
      <c r="K26" s="28">
        <v>0.495773398342224</v>
      </c>
      <c r="L26" s="28">
        <v>26.054780000000001</v>
      </c>
      <c r="O26" s="28">
        <v>3.5356243356455298E-2</v>
      </c>
      <c r="P26" s="28">
        <v>23.949069999999999</v>
      </c>
    </row>
    <row r="27" spans="3:16" ht="16">
      <c r="C27" s="28">
        <v>6.0872674430686398E-2</v>
      </c>
      <c r="D27" s="28">
        <v>29.3</v>
      </c>
      <c r="G27" s="28">
        <v>0.56147113415594696</v>
      </c>
      <c r="H27" s="28">
        <v>27.018160000000002</v>
      </c>
      <c r="K27" s="28">
        <v>0.16437988690573799</v>
      </c>
      <c r="L27" s="28">
        <v>27.1</v>
      </c>
      <c r="O27" s="28">
        <v>3.42250753636614E-2</v>
      </c>
      <c r="P27" s="28">
        <v>25.18346</v>
      </c>
    </row>
    <row r="28" spans="3:16" ht="16">
      <c r="C28" s="28">
        <v>0.14975647441508899</v>
      </c>
      <c r="D28" s="28">
        <v>29.4</v>
      </c>
      <c r="G28" s="28">
        <v>0.31334003491887402</v>
      </c>
      <c r="H28" s="28">
        <v>27.1</v>
      </c>
      <c r="K28" s="28">
        <v>0.24003939205779601</v>
      </c>
      <c r="L28" s="28">
        <v>27.14451</v>
      </c>
      <c r="O28" s="28">
        <v>6.1787657448986601E-2</v>
      </c>
      <c r="P28" s="28">
        <v>25.3</v>
      </c>
    </row>
    <row r="29" spans="3:16" ht="16">
      <c r="C29" s="28">
        <v>0.16595637998922499</v>
      </c>
      <c r="D29" s="28">
        <v>29.4</v>
      </c>
      <c r="G29" s="28">
        <v>0.53319663922981397</v>
      </c>
      <c r="H29" s="28">
        <v>27.220359999999999</v>
      </c>
      <c r="K29" s="28">
        <v>0.47557671977898203</v>
      </c>
      <c r="L29" s="28">
        <v>27.220359999999999</v>
      </c>
      <c r="O29" s="28">
        <v>0.23654165565445001</v>
      </c>
      <c r="P29" s="28">
        <v>25.6</v>
      </c>
    </row>
    <row r="30" spans="3:16" ht="16">
      <c r="C30" s="28">
        <v>0.16365202895633499</v>
      </c>
      <c r="D30" s="28">
        <v>29.4</v>
      </c>
      <c r="G30" s="28">
        <v>0.10678515808203699</v>
      </c>
      <c r="H30" s="28">
        <v>28</v>
      </c>
      <c r="K30" s="28">
        <v>0.16128940525416199</v>
      </c>
      <c r="L30" s="28">
        <v>28</v>
      </c>
      <c r="O30" s="28">
        <v>0.462246648151726</v>
      </c>
      <c r="P30" s="28">
        <v>25.91208</v>
      </c>
    </row>
    <row r="31" spans="3:16" ht="16">
      <c r="C31" s="28">
        <v>0.21694697794892001</v>
      </c>
      <c r="D31" s="28">
        <v>29.4</v>
      </c>
      <c r="G31" s="28">
        <v>9.6911819937441093E-2</v>
      </c>
      <c r="H31" s="28">
        <v>28.2</v>
      </c>
      <c r="K31" s="28">
        <v>8.9399105842936102E-2</v>
      </c>
      <c r="L31" s="28">
        <v>28.2</v>
      </c>
      <c r="O31" s="28">
        <v>0.31334003491887402</v>
      </c>
      <c r="P31" s="28">
        <v>27.1</v>
      </c>
    </row>
    <row r="32" spans="3:16" ht="16">
      <c r="C32" s="28">
        <v>0.235148997548141</v>
      </c>
      <c r="D32" s="28">
        <v>30.257570000000001</v>
      </c>
      <c r="G32" s="28">
        <v>2.6663494960532001E-2</v>
      </c>
      <c r="H32" s="28">
        <v>29.3</v>
      </c>
      <c r="K32" s="28">
        <v>0.48197078306729702</v>
      </c>
      <c r="L32" s="28">
        <v>28.4</v>
      </c>
      <c r="O32" s="28">
        <v>0.53319663922981397</v>
      </c>
      <c r="P32" s="28">
        <v>27.220359999999999</v>
      </c>
    </row>
    <row r="33" spans="3:16" ht="16">
      <c r="C33" s="28">
        <v>0.13355656884095399</v>
      </c>
      <c r="D33" s="28">
        <v>31.3</v>
      </c>
      <c r="G33" s="28">
        <v>0.22435808025772899</v>
      </c>
      <c r="H33" s="28">
        <v>30.257570000000001</v>
      </c>
      <c r="K33" s="28">
        <v>0.18611546583755001</v>
      </c>
      <c r="L33" s="28">
        <v>30.257570000000001</v>
      </c>
      <c r="O33" s="28">
        <v>0.10678515808203699</v>
      </c>
      <c r="P33" s="28">
        <v>28</v>
      </c>
    </row>
    <row r="34" spans="3:16" ht="16">
      <c r="C34" s="28">
        <v>0.26544674361306198</v>
      </c>
      <c r="D34" s="28">
        <v>31.37847</v>
      </c>
      <c r="G34" s="28">
        <v>0.38405548276313001</v>
      </c>
      <c r="H34" s="28">
        <v>31.37847</v>
      </c>
      <c r="K34" s="28">
        <v>0.15118161879034001</v>
      </c>
      <c r="L34" s="28">
        <v>31.37847</v>
      </c>
      <c r="O34" s="28">
        <v>9.6911819937441093E-2</v>
      </c>
      <c r="P34" s="28">
        <v>28.2</v>
      </c>
    </row>
    <row r="35" spans="3:16" ht="16">
      <c r="C35" s="28">
        <v>9.0504186231073896E-2</v>
      </c>
      <c r="D35" s="28">
        <v>31.701740000000001</v>
      </c>
      <c r="G35" s="28">
        <v>0.129291577810695</v>
      </c>
      <c r="H35" s="28">
        <v>31.701740000000001</v>
      </c>
      <c r="K35" s="28">
        <v>0.12094244904484901</v>
      </c>
      <c r="L35" s="28">
        <v>31.701740000000001</v>
      </c>
      <c r="O35" s="28">
        <v>2.6663494960532001E-2</v>
      </c>
      <c r="P35" s="28">
        <v>29.3</v>
      </c>
    </row>
    <row r="36" spans="3:16" ht="16">
      <c r="C36" s="28">
        <v>0.12952097535885901</v>
      </c>
      <c r="D36" s="28">
        <v>31.701740000000001</v>
      </c>
      <c r="G36" s="28">
        <v>1.3016102621944801</v>
      </c>
      <c r="H36" s="28">
        <v>33.4</v>
      </c>
      <c r="K36" s="28">
        <v>0.77797128809955896</v>
      </c>
      <c r="L36" s="28">
        <v>33.4</v>
      </c>
      <c r="O36" s="28">
        <v>0.22435808025772899</v>
      </c>
      <c r="P36" s="28">
        <v>30.257570000000001</v>
      </c>
    </row>
    <row r="37" spans="3:16" ht="16">
      <c r="C37" s="52"/>
      <c r="D37" s="52"/>
      <c r="O37" s="28">
        <v>0.38405548276313001</v>
      </c>
      <c r="P37" s="28">
        <v>31.37847</v>
      </c>
    </row>
    <row r="38" spans="3:16" ht="16">
      <c r="C38" s="53"/>
      <c r="D38" s="53"/>
      <c r="O38" s="28">
        <v>0.129291577810695</v>
      </c>
      <c r="P38" s="28">
        <v>31.701740000000001</v>
      </c>
    </row>
    <row r="39" spans="3:16" ht="16">
      <c r="C39" s="53"/>
      <c r="D39" s="53"/>
      <c r="O39" s="28">
        <v>1.3016102621944801</v>
      </c>
      <c r="P39" s="28">
        <v>33.4</v>
      </c>
    </row>
    <row r="40" spans="3:16">
      <c r="C40" s="53"/>
      <c r="D40" s="53"/>
    </row>
    <row r="41" spans="3:16">
      <c r="C41" s="53"/>
      <c r="D41" s="53"/>
    </row>
    <row r="42" spans="3:16">
      <c r="C42" s="53"/>
      <c r="D42" s="53"/>
    </row>
  </sheetData>
  <mergeCells count="1">
    <mergeCell ref="C3:F3"/>
  </mergeCells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F162"/>
  <sheetViews>
    <sheetView workbookViewId="0">
      <selection activeCell="G23" sqref="G23"/>
    </sheetView>
  </sheetViews>
  <sheetFormatPr baseColWidth="10" defaultColWidth="9" defaultRowHeight="15"/>
  <cols>
    <col min="2" max="2" width="10.83203125" customWidth="1"/>
  </cols>
  <sheetData>
    <row r="3" spans="1:6">
      <c r="A3" s="4" t="s">
        <v>5</v>
      </c>
    </row>
    <row r="4" spans="1:6">
      <c r="A4" s="4"/>
      <c r="B4" s="2" t="s">
        <v>3</v>
      </c>
      <c r="C4" s="2" t="s">
        <v>6</v>
      </c>
      <c r="D4" s="2" t="s">
        <v>7</v>
      </c>
      <c r="E4" s="2" t="s">
        <v>8</v>
      </c>
      <c r="F4" s="2" t="s">
        <v>9</v>
      </c>
    </row>
    <row r="5" spans="1:6">
      <c r="A5" s="4"/>
      <c r="B5" s="5" t="s">
        <v>10</v>
      </c>
      <c r="C5" s="6">
        <v>22</v>
      </c>
      <c r="D5" s="6">
        <v>25</v>
      </c>
      <c r="E5" s="6">
        <v>50</v>
      </c>
      <c r="F5" s="6">
        <v>25</v>
      </c>
    </row>
    <row r="6" spans="1:6" ht="18">
      <c r="B6" s="5" t="s">
        <v>11</v>
      </c>
      <c r="C6" s="7" t="e">
        <f>AVERAGE(#REF!)</f>
        <v>#REF!</v>
      </c>
      <c r="D6" s="7" t="e">
        <f>AVERAGE(#REF!)</f>
        <v>#REF!</v>
      </c>
      <c r="E6" s="7" t="e">
        <f>AVERAGE(#REF!)</f>
        <v>#REF!</v>
      </c>
      <c r="F6" s="7" t="e">
        <f>AVERAGE(#REF!)</f>
        <v>#REF!</v>
      </c>
    </row>
    <row r="7" spans="1:6">
      <c r="B7" s="5" t="s">
        <v>12</v>
      </c>
      <c r="C7" s="7" t="e">
        <f>AVERAGE(#REF!)</f>
        <v>#REF!</v>
      </c>
      <c r="D7" s="7" t="e">
        <f>AVERAGE(#REF!)</f>
        <v>#REF!</v>
      </c>
      <c r="E7" s="7" t="e">
        <f>AVERAGE(#REF!)</f>
        <v>#REF!</v>
      </c>
      <c r="F7" s="7" t="e">
        <f>AVERAGE(#REF!)</f>
        <v>#REF!</v>
      </c>
    </row>
    <row r="8" spans="1:6">
      <c r="A8" s="88" t="s">
        <v>13</v>
      </c>
      <c r="B8" s="5" t="s">
        <v>14</v>
      </c>
      <c r="C8" s="6" t="e">
        <f>AVERAGE(C46:C67)</f>
        <v>#DIV/0!</v>
      </c>
      <c r="D8" s="6" t="e">
        <f>AVERAGE(C68:C92)</f>
        <v>#DIV/0!</v>
      </c>
      <c r="E8" s="6" t="e">
        <f>AVERAGE(C93:C142)</f>
        <v>#DIV/0!</v>
      </c>
      <c r="F8" s="6" t="e">
        <f>AVERAGE(C143:C160)</f>
        <v>#DIV/0!</v>
      </c>
    </row>
    <row r="9" spans="1:6">
      <c r="A9" s="61"/>
      <c r="B9" s="2" t="s">
        <v>15</v>
      </c>
      <c r="C9" s="6" t="e">
        <f>1+(0.04*(C6-2)-0.004*(C7-45))*(C8/3)^(0.3)</f>
        <v>#REF!</v>
      </c>
      <c r="D9" s="6" t="e">
        <f>1.15+(0.04*(D6-2)-0.004*(D7-45))*(D8/3)^(0.3)</f>
        <v>#REF!</v>
      </c>
      <c r="E9" s="6" t="e">
        <f>1.15+(0.04*(E6-2)-0.004*(E7-45))*(E8/3)^(0.3)</f>
        <v>#REF!</v>
      </c>
      <c r="F9" s="6" t="e">
        <f>0.74+(0.04*(F6-2)-0.004*(F7-45))*(F8/3)^(0.3)</f>
        <v>#REF!</v>
      </c>
    </row>
    <row r="10" spans="1:6">
      <c r="A10" s="88" t="s">
        <v>4</v>
      </c>
      <c r="B10" s="5" t="s">
        <v>14</v>
      </c>
      <c r="C10" s="6" t="e">
        <f>AVERAGE(D46:D67)</f>
        <v>#DIV/0!</v>
      </c>
      <c r="D10" s="6" t="e">
        <f>AVERAGE(D68:D92)</f>
        <v>#DIV/0!</v>
      </c>
      <c r="E10" s="6" t="e">
        <f>AVERAGE(D93:D142)</f>
        <v>#DIV/0!</v>
      </c>
      <c r="F10" s="6" t="e">
        <f>AVERAGE(D143:D160)</f>
        <v>#DIV/0!</v>
      </c>
    </row>
    <row r="11" spans="1:6">
      <c r="A11" s="61"/>
      <c r="B11" s="2" t="s">
        <v>15</v>
      </c>
      <c r="C11" s="6" t="e">
        <f>1+(0.04*(C6-2)-0.004*(C7-45))*(C10/3)^(0.3)</f>
        <v>#REF!</v>
      </c>
      <c r="D11" s="6" t="e">
        <f>1.15+(0.04*(D6-2)-0.004*(D7-45))*(D10/3)^(0.3)</f>
        <v>#REF!</v>
      </c>
      <c r="E11" s="6" t="e">
        <f>1.15+(0.04*(E6-2)-0.004*(E7-45))*(E10/3)^(0.3)</f>
        <v>#REF!</v>
      </c>
      <c r="F11" s="6" t="e">
        <f>0.74+(0.04*(F6-2)-0.004*(F7-45))*(F10/3)^(0.3)</f>
        <v>#REF!</v>
      </c>
    </row>
    <row r="12" spans="1:6">
      <c r="A12" s="88" t="s">
        <v>1</v>
      </c>
      <c r="B12" s="5" t="s">
        <v>14</v>
      </c>
      <c r="C12" s="8" t="e">
        <f>AVERAGE(E46:E67)</f>
        <v>#DIV/0!</v>
      </c>
      <c r="D12" s="6" t="e">
        <f>AVERAGE(E68:E92)</f>
        <v>#DIV/0!</v>
      </c>
      <c r="E12" s="6" t="e">
        <f>AVERAGE(E93:E142)</f>
        <v>#DIV/0!</v>
      </c>
      <c r="F12" s="6" t="e">
        <f>AVERAGE(E143:E160)</f>
        <v>#DIV/0!</v>
      </c>
    </row>
    <row r="13" spans="1:6">
      <c r="A13" s="61"/>
      <c r="B13" s="2" t="s">
        <v>15</v>
      </c>
      <c r="C13" s="6" t="e">
        <f>1+(0.04*(C6-2)-0.004*(C7-45))*(C12/3)^(0.3)</f>
        <v>#REF!</v>
      </c>
      <c r="D13" s="6" t="e">
        <f>1.15+(0.04*(D6-2)-0.004*(D7-45))*(D12/3)^(0.3)</f>
        <v>#REF!</v>
      </c>
      <c r="E13" s="6" t="e">
        <f>1.15+(0.04*(E6-2)-0.004*(E7-45))*(E12/3)^(0.3)</f>
        <v>#REF!</v>
      </c>
      <c r="F13" s="6" t="e">
        <f>0.74+(0.04*(F6-2)-0.004*(F7-45))*(F12/3)^(0.3)</f>
        <v>#REF!</v>
      </c>
    </row>
    <row r="16" spans="1:6">
      <c r="A16" s="86" t="s">
        <v>0</v>
      </c>
      <c r="B16" s="86" t="s">
        <v>2</v>
      </c>
      <c r="C16" s="86" t="s">
        <v>16</v>
      </c>
      <c r="D16" s="86"/>
      <c r="E16" s="86"/>
    </row>
    <row r="17" spans="1:5">
      <c r="A17" s="89"/>
      <c r="B17" s="86"/>
      <c r="C17" s="5" t="s">
        <v>13</v>
      </c>
      <c r="D17" s="5" t="s">
        <v>17</v>
      </c>
      <c r="E17" s="5" t="s">
        <v>18</v>
      </c>
    </row>
    <row r="18" spans="1:5">
      <c r="A18" s="6"/>
      <c r="B18" s="9">
        <v>15</v>
      </c>
      <c r="C18" s="10">
        <v>40.92</v>
      </c>
      <c r="D18" s="10">
        <v>39.6</v>
      </c>
      <c r="E18" s="7">
        <v>37.26</v>
      </c>
    </row>
    <row r="19" spans="1:5">
      <c r="A19" s="6"/>
      <c r="B19" s="9">
        <v>20</v>
      </c>
      <c r="C19" s="10">
        <v>42.01</v>
      </c>
      <c r="D19" s="10">
        <v>40.950000000000003</v>
      </c>
      <c r="E19" s="7">
        <v>38.479999999999997</v>
      </c>
    </row>
    <row r="20" spans="1:5">
      <c r="A20" s="6"/>
      <c r="B20" s="9">
        <v>25</v>
      </c>
      <c r="C20" s="10">
        <v>50.13</v>
      </c>
      <c r="D20" s="10">
        <v>50.23</v>
      </c>
      <c r="E20" s="7">
        <v>47.18</v>
      </c>
    </row>
    <row r="21" spans="1:5">
      <c r="A21" s="6"/>
      <c r="B21" s="9">
        <v>30</v>
      </c>
      <c r="C21" s="10">
        <v>58.24</v>
      </c>
      <c r="D21" s="10">
        <v>58.19</v>
      </c>
      <c r="E21" s="7">
        <v>55.215000000000003</v>
      </c>
    </row>
    <row r="22" spans="1:5">
      <c r="A22" s="6"/>
      <c r="B22" s="9">
        <v>35</v>
      </c>
      <c r="C22" s="10">
        <v>63.85</v>
      </c>
      <c r="D22" s="10">
        <v>62.774999999999999</v>
      </c>
      <c r="E22" s="7">
        <v>60.3125</v>
      </c>
    </row>
    <row r="23" spans="1:5">
      <c r="A23" s="6"/>
      <c r="B23" s="9">
        <v>41</v>
      </c>
      <c r="C23" s="10">
        <v>66.650000000000006</v>
      </c>
      <c r="D23" s="10">
        <v>67.650000000000006</v>
      </c>
      <c r="E23" s="7">
        <v>64.150000000000006</v>
      </c>
    </row>
    <row r="24" spans="1:5">
      <c r="A24" s="6"/>
      <c r="B24" s="9">
        <v>46</v>
      </c>
      <c r="C24" s="10">
        <v>70.45</v>
      </c>
      <c r="D24" s="10">
        <v>73.775000000000006</v>
      </c>
      <c r="E24" s="7">
        <v>69.112499999999997</v>
      </c>
    </row>
    <row r="25" spans="1:5">
      <c r="A25" s="6"/>
      <c r="B25" s="9">
        <v>51</v>
      </c>
      <c r="C25" s="10">
        <v>75.25</v>
      </c>
      <c r="D25" s="10">
        <v>79.125</v>
      </c>
      <c r="E25" s="7">
        <v>74.1875</v>
      </c>
    </row>
    <row r="26" spans="1:5">
      <c r="A26" s="6"/>
      <c r="B26" s="9">
        <v>56</v>
      </c>
      <c r="C26" s="10">
        <v>82.724999999999994</v>
      </c>
      <c r="D26" s="10">
        <v>83.8</v>
      </c>
      <c r="E26" s="7">
        <v>80.262500000000003</v>
      </c>
    </row>
    <row r="27" spans="1:5">
      <c r="A27" s="6"/>
      <c r="B27" s="9">
        <v>61</v>
      </c>
      <c r="C27" s="10">
        <v>88.8</v>
      </c>
      <c r="D27" s="10">
        <v>90.924999999999997</v>
      </c>
      <c r="E27" s="7">
        <v>86.862499999999997</v>
      </c>
    </row>
    <row r="28" spans="1:5">
      <c r="A28" s="6"/>
      <c r="B28" s="9">
        <v>66</v>
      </c>
      <c r="C28" s="10">
        <v>98.6</v>
      </c>
      <c r="D28" s="10">
        <v>102.95</v>
      </c>
      <c r="E28" s="7">
        <v>97.775000000000006</v>
      </c>
    </row>
    <row r="29" spans="1:5">
      <c r="A29" s="6"/>
      <c r="B29" s="9">
        <v>83</v>
      </c>
      <c r="C29" s="10">
        <v>97.5</v>
      </c>
      <c r="D29" s="10">
        <v>102.45</v>
      </c>
      <c r="E29" s="7">
        <v>96.974999999999994</v>
      </c>
    </row>
    <row r="30" spans="1:5">
      <c r="A30" s="3"/>
      <c r="B30" s="11"/>
      <c r="C30" s="11"/>
      <c r="D30" s="12"/>
    </row>
    <row r="31" spans="1:5">
      <c r="A31" s="3"/>
      <c r="B31" s="11"/>
      <c r="C31" s="11"/>
      <c r="D31" s="12"/>
    </row>
    <row r="32" spans="1:5">
      <c r="A32" s="3"/>
      <c r="B32" s="11"/>
      <c r="C32" s="11"/>
      <c r="D32" s="12"/>
    </row>
    <row r="33" spans="1:5">
      <c r="A33" s="3"/>
      <c r="B33" s="11"/>
      <c r="C33" s="11"/>
      <c r="D33" s="12"/>
    </row>
    <row r="34" spans="1:5">
      <c r="A34" s="3"/>
      <c r="B34" s="11"/>
      <c r="C34" s="11"/>
      <c r="D34" s="12"/>
    </row>
    <row r="35" spans="1:5">
      <c r="A35" s="3"/>
      <c r="B35" s="11"/>
      <c r="C35" s="11"/>
      <c r="D35" s="12"/>
    </row>
    <row r="36" spans="1:5">
      <c r="A36" s="3"/>
      <c r="B36" s="11"/>
      <c r="C36" s="11"/>
      <c r="D36" s="12"/>
    </row>
    <row r="37" spans="1:5">
      <c r="A37" s="3"/>
      <c r="B37" s="11"/>
      <c r="C37" s="11"/>
      <c r="D37" s="12"/>
    </row>
    <row r="38" spans="1:5">
      <c r="A38" s="3"/>
      <c r="B38" s="11"/>
      <c r="C38" s="11"/>
      <c r="D38" s="12"/>
    </row>
    <row r="39" spans="1:5">
      <c r="A39" s="3"/>
      <c r="B39" s="11"/>
      <c r="C39" s="11"/>
      <c r="D39" s="12"/>
    </row>
    <row r="43" spans="1:5">
      <c r="D43" s="13"/>
    </row>
    <row r="44" spans="1:5">
      <c r="A44" s="86" t="s">
        <v>0</v>
      </c>
      <c r="B44" s="87" t="s">
        <v>19</v>
      </c>
      <c r="C44" s="87" t="s">
        <v>20</v>
      </c>
      <c r="D44" s="87"/>
      <c r="E44" s="87"/>
    </row>
    <row r="45" spans="1:5">
      <c r="A45" s="89"/>
      <c r="B45" s="87"/>
      <c r="C45" s="14" t="s">
        <v>13</v>
      </c>
      <c r="D45" s="14" t="s">
        <v>17</v>
      </c>
      <c r="E45" s="15" t="s">
        <v>18</v>
      </c>
    </row>
    <row r="46" spans="1:5">
      <c r="A46" s="16">
        <v>41456</v>
      </c>
      <c r="B46" s="9">
        <v>1</v>
      </c>
      <c r="C46" s="17"/>
      <c r="D46" s="9"/>
      <c r="E46" s="8"/>
    </row>
    <row r="47" spans="1:5">
      <c r="A47" s="16">
        <v>41457</v>
      </c>
      <c r="B47" s="9">
        <v>2</v>
      </c>
      <c r="C47" s="9"/>
      <c r="D47" s="9"/>
      <c r="E47" s="8"/>
    </row>
    <row r="48" spans="1:5">
      <c r="A48" s="16">
        <v>41458</v>
      </c>
      <c r="B48" s="9">
        <v>3</v>
      </c>
      <c r="C48" s="9"/>
      <c r="D48" s="9"/>
      <c r="E48" s="8"/>
    </row>
    <row r="49" spans="1:5">
      <c r="A49" s="16">
        <v>41459</v>
      </c>
      <c r="B49" s="9">
        <v>4</v>
      </c>
      <c r="C49" s="18" t="s">
        <v>21</v>
      </c>
      <c r="D49" s="18"/>
      <c r="E49" s="8"/>
    </row>
    <row r="50" spans="1:5">
      <c r="A50" s="16">
        <v>41460</v>
      </c>
      <c r="B50" s="9">
        <v>5</v>
      </c>
      <c r="C50" s="9"/>
      <c r="D50" s="9"/>
      <c r="E50" s="8"/>
    </row>
    <row r="51" spans="1:5">
      <c r="A51" s="16">
        <v>41461</v>
      </c>
      <c r="B51" s="9">
        <v>6</v>
      </c>
      <c r="C51" s="9"/>
      <c r="D51" s="9"/>
      <c r="E51" s="8"/>
    </row>
    <row r="52" spans="1:5">
      <c r="A52" s="16">
        <v>41462</v>
      </c>
      <c r="B52" s="9">
        <v>7</v>
      </c>
      <c r="C52" s="9"/>
      <c r="D52" s="9"/>
      <c r="E52" s="8"/>
    </row>
    <row r="53" spans="1:5">
      <c r="A53" s="16">
        <v>41463</v>
      </c>
      <c r="B53" s="9">
        <v>8</v>
      </c>
      <c r="C53" s="9"/>
      <c r="D53" s="9"/>
      <c r="E53" s="8"/>
    </row>
    <row r="54" spans="1:5">
      <c r="A54" s="16">
        <v>41464</v>
      </c>
      <c r="B54" s="9">
        <v>9</v>
      </c>
      <c r="C54" s="9"/>
      <c r="D54" s="9"/>
      <c r="E54" s="8"/>
    </row>
    <row r="55" spans="1:5">
      <c r="A55" s="16">
        <v>41465</v>
      </c>
      <c r="B55" s="9">
        <v>10</v>
      </c>
      <c r="C55" s="9"/>
      <c r="D55" s="9"/>
      <c r="E55" s="8"/>
    </row>
    <row r="56" spans="1:5">
      <c r="A56" s="16">
        <v>41466</v>
      </c>
      <c r="B56" s="9">
        <v>11</v>
      </c>
      <c r="C56" s="9"/>
      <c r="D56" s="9"/>
      <c r="E56" s="8"/>
    </row>
    <row r="57" spans="1:5">
      <c r="A57" s="16">
        <v>41467</v>
      </c>
      <c r="B57" s="9">
        <v>12</v>
      </c>
      <c r="C57" s="9"/>
      <c r="D57" s="9"/>
      <c r="E57" s="6"/>
    </row>
    <row r="58" spans="1:5">
      <c r="A58" s="16">
        <v>41468</v>
      </c>
      <c r="B58" s="9">
        <v>13</v>
      </c>
      <c r="C58" s="9"/>
      <c r="D58" s="9"/>
      <c r="E58" s="6"/>
    </row>
    <row r="59" spans="1:5">
      <c r="A59" s="16">
        <v>41469</v>
      </c>
      <c r="B59" s="9">
        <v>14</v>
      </c>
      <c r="C59" s="9"/>
      <c r="D59" s="9"/>
      <c r="E59" s="6"/>
    </row>
    <row r="60" spans="1:5">
      <c r="A60" s="16">
        <v>41470</v>
      </c>
      <c r="B60" s="9">
        <v>15</v>
      </c>
      <c r="C60" s="9"/>
      <c r="D60" s="9"/>
      <c r="E60" s="6"/>
    </row>
    <row r="61" spans="1:5">
      <c r="A61" s="16">
        <v>41471</v>
      </c>
      <c r="B61" s="9">
        <v>16</v>
      </c>
      <c r="C61" s="9"/>
      <c r="D61" s="9"/>
      <c r="E61" s="6"/>
    </row>
    <row r="62" spans="1:5">
      <c r="A62" s="16">
        <v>41472</v>
      </c>
      <c r="B62" s="9">
        <v>17</v>
      </c>
      <c r="C62" s="9"/>
      <c r="D62" s="9"/>
      <c r="E62" s="6"/>
    </row>
    <row r="63" spans="1:5">
      <c r="A63" s="16">
        <v>41473</v>
      </c>
      <c r="B63" s="9">
        <v>18</v>
      </c>
      <c r="C63" s="9"/>
      <c r="D63" s="9"/>
      <c r="E63" s="6"/>
    </row>
    <row r="64" spans="1:5">
      <c r="A64" s="16">
        <v>41474</v>
      </c>
      <c r="B64" s="9">
        <v>19</v>
      </c>
      <c r="C64" s="9"/>
      <c r="D64" s="9"/>
      <c r="E64" s="6"/>
    </row>
    <row r="65" spans="1:5">
      <c r="A65" s="16">
        <v>41475</v>
      </c>
      <c r="B65" s="9">
        <v>20</v>
      </c>
      <c r="C65" s="9"/>
      <c r="D65" s="9"/>
      <c r="E65" s="6"/>
    </row>
    <row r="66" spans="1:5">
      <c r="A66" s="16">
        <v>41476</v>
      </c>
      <c r="B66" s="9">
        <v>21</v>
      </c>
      <c r="C66" s="9"/>
      <c r="D66" s="9"/>
      <c r="E66" s="6"/>
    </row>
    <row r="67" spans="1:5">
      <c r="A67" s="16">
        <v>41477</v>
      </c>
      <c r="B67" s="9">
        <v>22</v>
      </c>
      <c r="C67" s="9"/>
      <c r="D67" s="9"/>
      <c r="E67" s="6"/>
    </row>
    <row r="68" spans="1:5">
      <c r="A68" s="16">
        <v>41478</v>
      </c>
      <c r="B68" s="9">
        <v>23</v>
      </c>
      <c r="C68" s="9"/>
      <c r="D68" s="9"/>
      <c r="E68" s="6"/>
    </row>
    <row r="69" spans="1:5">
      <c r="A69" s="16">
        <v>41479</v>
      </c>
      <c r="B69" s="9">
        <v>24</v>
      </c>
      <c r="C69" s="9"/>
      <c r="D69" s="9"/>
      <c r="E69" s="6"/>
    </row>
    <row r="70" spans="1:5">
      <c r="A70" s="16">
        <v>41480</v>
      </c>
      <c r="B70" s="9">
        <v>25</v>
      </c>
      <c r="C70" s="9"/>
      <c r="D70" s="9"/>
      <c r="E70" s="6"/>
    </row>
    <row r="71" spans="1:5">
      <c r="A71" s="16">
        <v>41481</v>
      </c>
      <c r="B71" s="9">
        <v>26</v>
      </c>
      <c r="C71" s="9"/>
      <c r="D71" s="9"/>
      <c r="E71" s="6"/>
    </row>
    <row r="72" spans="1:5">
      <c r="A72" s="16">
        <v>41482</v>
      </c>
      <c r="B72" s="9">
        <v>27</v>
      </c>
      <c r="C72" s="9"/>
      <c r="D72" s="9"/>
      <c r="E72" s="6"/>
    </row>
    <row r="73" spans="1:5">
      <c r="A73" s="16">
        <v>41483</v>
      </c>
      <c r="B73" s="9">
        <v>28</v>
      </c>
      <c r="C73" s="9"/>
      <c r="D73" s="9"/>
      <c r="E73" s="6"/>
    </row>
    <row r="74" spans="1:5">
      <c r="A74" s="16">
        <v>41484</v>
      </c>
      <c r="B74" s="9">
        <v>29</v>
      </c>
      <c r="C74" s="9"/>
      <c r="D74" s="9"/>
      <c r="E74" s="6"/>
    </row>
    <row r="75" spans="1:5">
      <c r="A75" s="16">
        <v>41485</v>
      </c>
      <c r="B75" s="9">
        <v>30</v>
      </c>
      <c r="C75" s="9"/>
      <c r="D75" s="9"/>
      <c r="E75" s="6"/>
    </row>
    <row r="76" spans="1:5">
      <c r="A76" s="16">
        <v>41486</v>
      </c>
      <c r="B76" s="9">
        <v>31</v>
      </c>
      <c r="C76" s="9"/>
      <c r="D76" s="9"/>
      <c r="E76" s="6"/>
    </row>
    <row r="77" spans="1:5">
      <c r="A77" s="16">
        <v>41487</v>
      </c>
      <c r="B77" s="9">
        <v>32</v>
      </c>
      <c r="C77" s="9"/>
      <c r="D77" s="9"/>
      <c r="E77" s="6"/>
    </row>
    <row r="78" spans="1:5">
      <c r="A78" s="16">
        <v>41488</v>
      </c>
      <c r="B78" s="9">
        <v>33</v>
      </c>
      <c r="C78" s="9"/>
      <c r="D78" s="9"/>
      <c r="E78" s="6"/>
    </row>
    <row r="79" spans="1:5">
      <c r="A79" s="16">
        <v>41489</v>
      </c>
      <c r="B79" s="9">
        <v>34</v>
      </c>
      <c r="C79" s="9"/>
      <c r="D79" s="9"/>
      <c r="E79" s="6"/>
    </row>
    <row r="80" spans="1:5">
      <c r="A80" s="16">
        <v>41490</v>
      </c>
      <c r="B80" s="9">
        <v>35</v>
      </c>
      <c r="C80" s="9"/>
      <c r="D80" s="9"/>
      <c r="E80" s="6"/>
    </row>
    <row r="81" spans="1:5">
      <c r="A81" s="16">
        <v>41491</v>
      </c>
      <c r="B81" s="9">
        <v>36</v>
      </c>
      <c r="C81" s="9"/>
      <c r="D81" s="9"/>
      <c r="E81" s="6"/>
    </row>
    <row r="82" spans="1:5">
      <c r="A82" s="16">
        <v>41492</v>
      </c>
      <c r="B82" s="9">
        <v>37</v>
      </c>
      <c r="C82" s="9"/>
      <c r="D82" s="9"/>
      <c r="E82" s="6"/>
    </row>
    <row r="83" spans="1:5">
      <c r="A83" s="16">
        <v>41493</v>
      </c>
      <c r="B83" s="9">
        <v>38</v>
      </c>
      <c r="C83" s="9"/>
      <c r="D83" s="9"/>
      <c r="E83" s="6"/>
    </row>
    <row r="84" spans="1:5">
      <c r="A84" s="16">
        <v>41494</v>
      </c>
      <c r="B84" s="9">
        <v>39</v>
      </c>
      <c r="C84" s="9"/>
      <c r="D84" s="9"/>
      <c r="E84" s="6"/>
    </row>
    <row r="85" spans="1:5">
      <c r="A85" s="16">
        <v>41495</v>
      </c>
      <c r="B85" s="9">
        <v>40</v>
      </c>
      <c r="C85" s="9"/>
      <c r="D85" s="9"/>
      <c r="E85" s="6"/>
    </row>
    <row r="86" spans="1:5">
      <c r="A86" s="16">
        <v>41496</v>
      </c>
      <c r="B86" s="9">
        <v>41</v>
      </c>
      <c r="C86" s="9"/>
      <c r="D86" s="9"/>
      <c r="E86" s="6"/>
    </row>
    <row r="87" spans="1:5">
      <c r="A87" s="16">
        <v>41497</v>
      </c>
      <c r="B87" s="9">
        <v>42</v>
      </c>
      <c r="C87" s="9"/>
      <c r="D87" s="9"/>
      <c r="E87" s="6"/>
    </row>
    <row r="88" spans="1:5">
      <c r="A88" s="16">
        <v>41498</v>
      </c>
      <c r="B88" s="9">
        <v>43</v>
      </c>
      <c r="C88" s="9"/>
      <c r="D88" s="9"/>
      <c r="E88" s="6"/>
    </row>
    <row r="89" spans="1:5">
      <c r="A89" s="16">
        <v>41499</v>
      </c>
      <c r="B89" s="9">
        <v>44</v>
      </c>
      <c r="C89" s="9"/>
      <c r="D89" s="9"/>
      <c r="E89" s="6"/>
    </row>
    <row r="90" spans="1:5">
      <c r="A90" s="16">
        <v>41500</v>
      </c>
      <c r="B90" s="9">
        <v>45</v>
      </c>
      <c r="C90" s="9"/>
      <c r="D90" s="9"/>
      <c r="E90" s="6"/>
    </row>
    <row r="91" spans="1:5">
      <c r="A91" s="16">
        <v>41501</v>
      </c>
      <c r="B91" s="9">
        <v>46</v>
      </c>
      <c r="C91" s="9"/>
      <c r="D91" s="9"/>
      <c r="E91" s="6"/>
    </row>
    <row r="92" spans="1:5">
      <c r="A92" s="16">
        <v>41502</v>
      </c>
      <c r="B92" s="9">
        <v>47</v>
      </c>
      <c r="C92" s="9"/>
      <c r="D92" s="9"/>
      <c r="E92" s="6"/>
    </row>
    <row r="93" spans="1:5">
      <c r="A93" s="16">
        <v>41503</v>
      </c>
      <c r="B93" s="9">
        <v>48</v>
      </c>
      <c r="C93" s="9"/>
      <c r="D93" s="9"/>
      <c r="E93" s="6"/>
    </row>
    <row r="94" spans="1:5">
      <c r="A94" s="16">
        <v>41504</v>
      </c>
      <c r="B94" s="9">
        <v>49</v>
      </c>
      <c r="C94" s="9"/>
      <c r="D94" s="9"/>
      <c r="E94" s="6"/>
    </row>
    <row r="95" spans="1:5">
      <c r="A95" s="16">
        <v>41505</v>
      </c>
      <c r="B95" s="9">
        <v>50</v>
      </c>
      <c r="C95" s="9"/>
      <c r="D95" s="9"/>
      <c r="E95" s="6"/>
    </row>
    <row r="96" spans="1:5">
      <c r="A96" s="16">
        <v>41506</v>
      </c>
      <c r="B96" s="9">
        <v>51</v>
      </c>
      <c r="C96" s="9"/>
      <c r="D96" s="9"/>
      <c r="E96" s="6"/>
    </row>
    <row r="97" spans="1:5">
      <c r="A97" s="16">
        <v>41507</v>
      </c>
      <c r="B97" s="9">
        <v>52</v>
      </c>
      <c r="C97" s="9"/>
      <c r="D97" s="9"/>
      <c r="E97" s="6"/>
    </row>
    <row r="98" spans="1:5">
      <c r="A98" s="16">
        <v>41508</v>
      </c>
      <c r="B98" s="9">
        <v>53</v>
      </c>
      <c r="C98" s="9"/>
      <c r="D98" s="9"/>
      <c r="E98" s="6"/>
    </row>
    <row r="99" spans="1:5">
      <c r="A99" s="16">
        <v>41509</v>
      </c>
      <c r="B99" s="9">
        <v>54</v>
      </c>
      <c r="C99" s="9"/>
      <c r="D99" s="9"/>
      <c r="E99" s="6"/>
    </row>
    <row r="100" spans="1:5">
      <c r="A100" s="16">
        <v>41510</v>
      </c>
      <c r="B100" s="9">
        <v>55</v>
      </c>
      <c r="C100" s="9"/>
      <c r="D100" s="9"/>
      <c r="E100" s="6"/>
    </row>
    <row r="101" spans="1:5">
      <c r="A101" s="16">
        <v>41511</v>
      </c>
      <c r="B101" s="9">
        <v>56</v>
      </c>
      <c r="C101" s="9"/>
      <c r="D101" s="9"/>
      <c r="E101" s="6"/>
    </row>
    <row r="102" spans="1:5">
      <c r="A102" s="16">
        <v>41512</v>
      </c>
      <c r="B102" s="9">
        <v>57</v>
      </c>
      <c r="C102" s="9"/>
      <c r="D102" s="9"/>
      <c r="E102" s="6"/>
    </row>
    <row r="103" spans="1:5">
      <c r="A103" s="16">
        <v>41513</v>
      </c>
      <c r="B103" s="9">
        <v>58</v>
      </c>
      <c r="C103" s="9"/>
      <c r="D103" s="9"/>
      <c r="E103" s="6"/>
    </row>
    <row r="104" spans="1:5">
      <c r="A104" s="16">
        <v>41514</v>
      </c>
      <c r="B104" s="9">
        <v>59</v>
      </c>
      <c r="C104" s="9"/>
      <c r="D104" s="9"/>
      <c r="E104" s="6"/>
    </row>
    <row r="105" spans="1:5">
      <c r="A105" s="16">
        <v>41515</v>
      </c>
      <c r="B105" s="9">
        <v>60</v>
      </c>
      <c r="C105" s="9"/>
      <c r="D105" s="9"/>
      <c r="E105" s="6"/>
    </row>
    <row r="106" spans="1:5">
      <c r="A106" s="16">
        <v>41516</v>
      </c>
      <c r="B106" s="9">
        <v>61</v>
      </c>
      <c r="C106" s="9"/>
      <c r="D106" s="9"/>
      <c r="E106" s="6"/>
    </row>
    <row r="107" spans="1:5">
      <c r="A107" s="16">
        <v>41517</v>
      </c>
      <c r="B107" s="9">
        <v>62</v>
      </c>
      <c r="C107" s="9"/>
      <c r="D107" s="9"/>
      <c r="E107" s="6"/>
    </row>
    <row r="108" spans="1:5">
      <c r="A108" s="16">
        <v>41518</v>
      </c>
      <c r="B108" s="9">
        <v>63</v>
      </c>
      <c r="C108" s="9"/>
      <c r="D108" s="9"/>
      <c r="E108" s="6"/>
    </row>
    <row r="109" spans="1:5">
      <c r="A109" s="16">
        <v>41519</v>
      </c>
      <c r="B109" s="9">
        <v>64</v>
      </c>
      <c r="C109" s="9"/>
      <c r="D109" s="9"/>
      <c r="E109" s="6"/>
    </row>
    <row r="110" spans="1:5">
      <c r="A110" s="16">
        <v>41520</v>
      </c>
      <c r="B110" s="9">
        <v>65</v>
      </c>
      <c r="C110" s="9"/>
      <c r="D110" s="9"/>
      <c r="E110" s="6"/>
    </row>
    <row r="111" spans="1:5">
      <c r="A111" s="16">
        <v>41521</v>
      </c>
      <c r="B111" s="9">
        <v>66</v>
      </c>
      <c r="C111" s="9"/>
      <c r="D111" s="9"/>
      <c r="E111" s="6"/>
    </row>
    <row r="112" spans="1:5">
      <c r="A112" s="16">
        <v>41522</v>
      </c>
      <c r="B112" s="9">
        <v>67</v>
      </c>
      <c r="C112" s="9"/>
      <c r="D112" s="9"/>
      <c r="E112" s="6"/>
    </row>
    <row r="113" spans="1:5">
      <c r="A113" s="16">
        <v>41523</v>
      </c>
      <c r="B113" s="9">
        <v>68</v>
      </c>
      <c r="C113" s="9"/>
      <c r="D113" s="9"/>
      <c r="E113" s="6"/>
    </row>
    <row r="114" spans="1:5">
      <c r="A114" s="16">
        <v>41524</v>
      </c>
      <c r="B114" s="9">
        <v>69</v>
      </c>
      <c r="C114" s="9"/>
      <c r="D114" s="9"/>
      <c r="E114" s="6"/>
    </row>
    <row r="115" spans="1:5">
      <c r="A115" s="16">
        <v>41525</v>
      </c>
      <c r="B115" s="9">
        <v>70</v>
      </c>
      <c r="C115" s="9"/>
      <c r="D115" s="9"/>
      <c r="E115" s="6"/>
    </row>
    <row r="116" spans="1:5">
      <c r="A116" s="16">
        <v>41526</v>
      </c>
      <c r="B116" s="9">
        <v>71</v>
      </c>
      <c r="C116" s="9"/>
      <c r="D116" s="9"/>
      <c r="E116" s="6"/>
    </row>
    <row r="117" spans="1:5">
      <c r="A117" s="16">
        <v>41527</v>
      </c>
      <c r="B117" s="9">
        <v>72</v>
      </c>
      <c r="C117" s="9"/>
      <c r="D117" s="9"/>
      <c r="E117" s="6"/>
    </row>
    <row r="118" spans="1:5">
      <c r="A118" s="16">
        <v>41528</v>
      </c>
      <c r="B118" s="9">
        <v>73</v>
      </c>
      <c r="C118" s="9"/>
      <c r="D118" s="9"/>
      <c r="E118" s="6"/>
    </row>
    <row r="119" spans="1:5">
      <c r="A119" s="16">
        <v>41529</v>
      </c>
      <c r="B119" s="9">
        <v>74</v>
      </c>
      <c r="C119" s="9"/>
      <c r="D119" s="9"/>
      <c r="E119" s="6"/>
    </row>
    <row r="120" spans="1:5">
      <c r="A120" s="16">
        <v>41530</v>
      </c>
      <c r="B120" s="9">
        <v>75</v>
      </c>
      <c r="C120" s="9"/>
      <c r="D120" s="9"/>
      <c r="E120" s="6"/>
    </row>
    <row r="121" spans="1:5">
      <c r="A121" s="16">
        <v>41531</v>
      </c>
      <c r="B121" s="9">
        <v>76</v>
      </c>
      <c r="C121" s="9"/>
      <c r="D121" s="9"/>
      <c r="E121" s="6"/>
    </row>
    <row r="122" spans="1:5">
      <c r="A122" s="16">
        <v>41532</v>
      </c>
      <c r="B122" s="9">
        <v>77</v>
      </c>
      <c r="C122" s="9"/>
      <c r="D122" s="9"/>
      <c r="E122" s="6"/>
    </row>
    <row r="123" spans="1:5">
      <c r="A123" s="16">
        <v>41533</v>
      </c>
      <c r="B123" s="9">
        <v>78</v>
      </c>
      <c r="C123" s="9"/>
      <c r="D123" s="9"/>
      <c r="E123" s="6"/>
    </row>
    <row r="124" spans="1:5">
      <c r="A124" s="16">
        <v>41534</v>
      </c>
      <c r="B124" s="9">
        <v>79</v>
      </c>
      <c r="C124" s="9"/>
      <c r="D124" s="9"/>
      <c r="E124" s="6"/>
    </row>
    <row r="125" spans="1:5">
      <c r="A125" s="16">
        <v>41535</v>
      </c>
      <c r="B125" s="9">
        <v>80</v>
      </c>
      <c r="C125" s="9"/>
      <c r="D125" s="9"/>
      <c r="E125" s="6"/>
    </row>
    <row r="126" spans="1:5">
      <c r="A126" s="16">
        <v>41536</v>
      </c>
      <c r="B126" s="9">
        <v>81</v>
      </c>
      <c r="C126" s="9"/>
      <c r="D126" s="9"/>
      <c r="E126" s="6"/>
    </row>
    <row r="127" spans="1:5">
      <c r="A127" s="16">
        <v>41537</v>
      </c>
      <c r="B127" s="9">
        <v>82</v>
      </c>
      <c r="C127" s="9"/>
      <c r="D127" s="9"/>
      <c r="E127" s="6"/>
    </row>
    <row r="128" spans="1:5">
      <c r="A128" s="16">
        <v>41538</v>
      </c>
      <c r="B128" s="9">
        <v>83</v>
      </c>
      <c r="C128" s="9"/>
      <c r="D128" s="9"/>
      <c r="E128" s="6"/>
    </row>
    <row r="129" spans="1:5">
      <c r="A129" s="16">
        <v>41539</v>
      </c>
      <c r="B129" s="9">
        <v>84</v>
      </c>
      <c r="C129" s="9"/>
      <c r="D129" s="9"/>
      <c r="E129" s="6"/>
    </row>
    <row r="130" spans="1:5">
      <c r="A130" s="16">
        <v>41540</v>
      </c>
      <c r="B130" s="9">
        <v>85</v>
      </c>
      <c r="C130" s="9"/>
      <c r="D130" s="9"/>
      <c r="E130" s="6"/>
    </row>
    <row r="131" spans="1:5">
      <c r="A131" s="16">
        <v>41541</v>
      </c>
      <c r="B131" s="9">
        <v>86</v>
      </c>
      <c r="C131" s="9"/>
      <c r="D131" s="9"/>
      <c r="E131" s="6"/>
    </row>
    <row r="132" spans="1:5">
      <c r="A132" s="16">
        <v>41542</v>
      </c>
      <c r="B132" s="9">
        <v>87</v>
      </c>
      <c r="C132" s="9"/>
      <c r="D132" s="9"/>
      <c r="E132" s="6"/>
    </row>
    <row r="133" spans="1:5">
      <c r="A133" s="16">
        <v>41543</v>
      </c>
      <c r="B133" s="9">
        <v>88</v>
      </c>
      <c r="C133" s="9"/>
      <c r="D133" s="9"/>
      <c r="E133" s="6"/>
    </row>
    <row r="134" spans="1:5">
      <c r="A134" s="16">
        <v>41544</v>
      </c>
      <c r="B134" s="9">
        <v>89</v>
      </c>
      <c r="C134" s="9"/>
      <c r="D134" s="9"/>
      <c r="E134" s="6"/>
    </row>
    <row r="135" spans="1:5">
      <c r="A135" s="16">
        <v>41545</v>
      </c>
      <c r="B135" s="9">
        <v>90</v>
      </c>
      <c r="C135" s="9"/>
      <c r="D135" s="9"/>
      <c r="E135" s="6"/>
    </row>
    <row r="136" spans="1:5">
      <c r="A136" s="16">
        <v>41546</v>
      </c>
      <c r="B136" s="9">
        <v>91</v>
      </c>
      <c r="C136" s="9"/>
      <c r="D136" s="9"/>
      <c r="E136" s="6"/>
    </row>
    <row r="137" spans="1:5">
      <c r="A137" s="16">
        <v>41547</v>
      </c>
      <c r="B137" s="9">
        <v>92</v>
      </c>
      <c r="C137" s="9"/>
      <c r="D137" s="9"/>
      <c r="E137" s="6"/>
    </row>
    <row r="138" spans="1:5">
      <c r="A138" s="16">
        <v>41548</v>
      </c>
      <c r="B138" s="9">
        <v>93</v>
      </c>
      <c r="C138" s="9"/>
      <c r="D138" s="9"/>
      <c r="E138" s="6"/>
    </row>
    <row r="139" spans="1:5">
      <c r="A139" s="16">
        <v>41549</v>
      </c>
      <c r="B139" s="9">
        <v>94</v>
      </c>
      <c r="C139" s="9"/>
      <c r="D139" s="9"/>
      <c r="E139" s="6"/>
    </row>
    <row r="140" spans="1:5">
      <c r="A140" s="16">
        <v>41550</v>
      </c>
      <c r="B140" s="9">
        <v>95</v>
      </c>
      <c r="C140" s="9"/>
      <c r="D140" s="9"/>
      <c r="E140" s="6"/>
    </row>
    <row r="141" spans="1:5">
      <c r="A141" s="16">
        <v>41551</v>
      </c>
      <c r="B141" s="9">
        <v>96</v>
      </c>
      <c r="C141" s="9"/>
      <c r="D141" s="9"/>
      <c r="E141" s="6"/>
    </row>
    <row r="142" spans="1:5">
      <c r="A142" s="16">
        <v>41552</v>
      </c>
      <c r="B142" s="9">
        <v>97</v>
      </c>
      <c r="C142" s="9"/>
      <c r="D142" s="9"/>
      <c r="E142" s="6"/>
    </row>
    <row r="143" spans="1:5">
      <c r="A143" s="16">
        <v>41553</v>
      </c>
      <c r="B143" s="9">
        <v>98</v>
      </c>
      <c r="C143" s="9"/>
      <c r="D143" s="9"/>
      <c r="E143" s="6"/>
    </row>
    <row r="144" spans="1:5">
      <c r="A144" s="16">
        <v>41554</v>
      </c>
      <c r="B144" s="9">
        <v>99</v>
      </c>
      <c r="C144" s="9"/>
      <c r="D144" s="9"/>
      <c r="E144" s="6"/>
    </row>
    <row r="145" spans="1:5">
      <c r="A145" s="16">
        <v>41555</v>
      </c>
      <c r="B145" s="9">
        <v>100</v>
      </c>
      <c r="C145" s="9"/>
      <c r="D145" s="9"/>
      <c r="E145" s="6"/>
    </row>
    <row r="146" spans="1:5">
      <c r="A146" s="16">
        <v>41556</v>
      </c>
      <c r="B146" s="9">
        <v>101</v>
      </c>
      <c r="C146" s="9"/>
      <c r="D146" s="9"/>
      <c r="E146" s="6"/>
    </row>
    <row r="147" spans="1:5">
      <c r="A147" s="16">
        <v>41557</v>
      </c>
      <c r="B147" s="9">
        <v>102</v>
      </c>
      <c r="C147" s="9"/>
      <c r="D147" s="9"/>
      <c r="E147" s="6"/>
    </row>
    <row r="148" spans="1:5">
      <c r="A148" s="16">
        <v>41558</v>
      </c>
      <c r="B148" s="9">
        <v>103</v>
      </c>
      <c r="C148" s="9"/>
      <c r="D148" s="9"/>
      <c r="E148" s="6"/>
    </row>
    <row r="149" spans="1:5">
      <c r="A149" s="16">
        <v>41559</v>
      </c>
      <c r="B149" s="9">
        <v>104</v>
      </c>
      <c r="C149" s="9"/>
      <c r="D149" s="9"/>
      <c r="E149" s="6"/>
    </row>
    <row r="150" spans="1:5">
      <c r="A150" s="16">
        <v>41560</v>
      </c>
      <c r="B150" s="9">
        <v>105</v>
      </c>
      <c r="C150" s="9"/>
      <c r="D150" s="9"/>
      <c r="E150" s="6"/>
    </row>
    <row r="151" spans="1:5">
      <c r="A151" s="16">
        <v>41561</v>
      </c>
      <c r="B151" s="9">
        <v>106</v>
      </c>
      <c r="C151" s="9"/>
      <c r="D151" s="9"/>
      <c r="E151" s="6"/>
    </row>
    <row r="152" spans="1:5">
      <c r="A152" s="16">
        <v>41562</v>
      </c>
      <c r="B152" s="9">
        <v>107</v>
      </c>
      <c r="C152" s="9"/>
      <c r="D152" s="9"/>
      <c r="E152" s="6"/>
    </row>
    <row r="153" spans="1:5">
      <c r="A153" s="16">
        <v>41563</v>
      </c>
      <c r="B153" s="9">
        <v>108</v>
      </c>
      <c r="C153" s="9"/>
      <c r="D153" s="9"/>
      <c r="E153" s="6"/>
    </row>
    <row r="154" spans="1:5">
      <c r="A154" s="16">
        <v>41564</v>
      </c>
      <c r="B154" s="9">
        <v>109</v>
      </c>
      <c r="C154" s="9"/>
      <c r="D154" s="9"/>
      <c r="E154" s="6"/>
    </row>
    <row r="155" spans="1:5">
      <c r="A155" s="16">
        <v>41565</v>
      </c>
      <c r="B155" s="9">
        <v>110</v>
      </c>
      <c r="C155" s="9"/>
      <c r="D155" s="9"/>
      <c r="E155" s="6"/>
    </row>
    <row r="156" spans="1:5">
      <c r="A156" s="16">
        <v>41566</v>
      </c>
      <c r="B156" s="9">
        <v>111</v>
      </c>
      <c r="C156" s="9"/>
      <c r="D156" s="9"/>
      <c r="E156" s="6"/>
    </row>
    <row r="157" spans="1:5">
      <c r="A157" s="16">
        <v>41567</v>
      </c>
      <c r="B157" s="9">
        <v>112</v>
      </c>
      <c r="C157" s="9"/>
      <c r="D157" s="9"/>
      <c r="E157" s="6"/>
    </row>
    <row r="158" spans="1:5">
      <c r="A158" s="16">
        <v>41568</v>
      </c>
      <c r="B158" s="9">
        <v>113</v>
      </c>
      <c r="C158" s="9"/>
      <c r="D158" s="9"/>
      <c r="E158" s="6"/>
    </row>
    <row r="159" spans="1:5">
      <c r="A159" s="16">
        <v>41569</v>
      </c>
      <c r="B159" s="9">
        <v>114</v>
      </c>
      <c r="C159" s="9"/>
      <c r="D159" s="9"/>
      <c r="E159" s="6"/>
    </row>
    <row r="160" spans="1:5">
      <c r="A160" s="16">
        <v>41570</v>
      </c>
      <c r="B160" s="9">
        <v>115</v>
      </c>
      <c r="C160" s="9"/>
      <c r="D160" s="9"/>
      <c r="E160" s="6"/>
    </row>
    <row r="161" spans="2:4">
      <c r="B161" s="3"/>
      <c r="C161" s="3"/>
      <c r="D161" s="3"/>
    </row>
    <row r="162" spans="2:4">
      <c r="B162" s="3"/>
      <c r="C162" s="3"/>
      <c r="D162" s="3"/>
    </row>
  </sheetData>
  <mergeCells count="9">
    <mergeCell ref="C16:E16"/>
    <mergeCell ref="C44:E44"/>
    <mergeCell ref="A8:A9"/>
    <mergeCell ref="A10:A11"/>
    <mergeCell ref="A12:A13"/>
    <mergeCell ref="A16:A17"/>
    <mergeCell ref="A44:A45"/>
    <mergeCell ref="B16:B17"/>
    <mergeCell ref="B44:B45"/>
  </mergeCells>
  <phoneticPr fontId="7" type="noConversion"/>
  <pageMargins left="0.69930555555555596" right="0.69930555555555596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S1 Figure 1 and 2</vt:lpstr>
      <vt:lpstr>S1 Figure 3 and 4</vt:lpstr>
      <vt:lpstr>S1 Figure 5</vt:lpstr>
      <vt:lpstr>S1 Figure 6</vt:lpstr>
      <vt:lpstr>S1 Table 1 and 2</vt:lpstr>
      <vt:lpstr>S1  Table 3 and 4</vt:lpstr>
      <vt:lpstr>S1 Table 5 and 6</vt:lpstr>
      <vt:lpstr>S1 Table 7</vt:lpstr>
      <vt:lpstr>kcb,few</vt:lpstr>
      <vt:lpstr>'S1 Table 1 and 2'!OLE_LINK8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Bond-Lamberty, Benjamin</cp:lastModifiedBy>
  <dcterms:created xsi:type="dcterms:W3CDTF">2014-03-10T02:15:00Z</dcterms:created>
  <dcterms:modified xsi:type="dcterms:W3CDTF">2024-09-29T08:56:19Z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