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8520" activeTab="3"/>
  </bookViews>
  <sheets>
    <sheet name="Sheet1" sheetId="1" r:id="rId1"/>
    <sheet name="Sheet2" sheetId="2" r:id="rId2"/>
    <sheet name="tijden" sheetId="3" r:id="rId3"/>
    <sheet name="testen" sheetId="4" r:id="rId4"/>
  </sheets>
  <calcPr calcId="124519"/>
</workbook>
</file>

<file path=xl/calcChain.xml><?xml version="1.0" encoding="utf-8"?>
<calcChain xmlns="http://schemas.openxmlformats.org/spreadsheetml/2006/main">
  <c r="C40" i="4"/>
  <c r="C39"/>
  <c r="C32"/>
  <c r="C31"/>
  <c r="C23"/>
  <c r="C22"/>
  <c r="C15"/>
  <c r="C8"/>
  <c r="C7"/>
  <c r="K43" i="3"/>
  <c r="K42"/>
  <c r="K41"/>
  <c r="K40"/>
  <c r="K39"/>
  <c r="K38"/>
  <c r="K37"/>
  <c r="K36"/>
  <c r="K35"/>
  <c r="K34"/>
  <c r="K33"/>
  <c r="K32"/>
  <c r="K31"/>
  <c r="K30"/>
  <c r="K29"/>
  <c r="K28"/>
  <c r="K23"/>
  <c r="K22"/>
  <c r="K21"/>
  <c r="K20"/>
  <c r="K19"/>
  <c r="K18"/>
  <c r="K17"/>
  <c r="K16"/>
  <c r="J43"/>
  <c r="J42"/>
  <c r="J41"/>
  <c r="J40"/>
  <c r="J39"/>
  <c r="J38"/>
  <c r="J37"/>
  <c r="J36"/>
  <c r="J35"/>
  <c r="J34"/>
  <c r="J33"/>
  <c r="J32"/>
  <c r="J31"/>
  <c r="J30"/>
  <c r="J29"/>
  <c r="J28"/>
  <c r="J23"/>
  <c r="J22"/>
  <c r="J21"/>
  <c r="J20"/>
  <c r="J19"/>
  <c r="J18"/>
  <c r="J17"/>
  <c r="J16"/>
  <c r="J9"/>
  <c r="D4"/>
  <c r="D3"/>
  <c r="D2"/>
  <c r="I6" i="1"/>
  <c r="G5"/>
  <c r="F5"/>
  <c r="B9"/>
  <c r="D31" i="2"/>
  <c r="D27"/>
  <c r="D23"/>
  <c r="D19"/>
  <c r="B4"/>
  <c r="B3"/>
  <c r="B5" s="1"/>
  <c r="E35" i="1"/>
  <c r="E34"/>
  <c r="E33"/>
  <c r="E31"/>
  <c r="E30"/>
  <c r="E29"/>
  <c r="E27"/>
  <c r="E26"/>
  <c r="E25"/>
  <c r="E23"/>
  <c r="E22"/>
  <c r="E21"/>
  <c r="B8"/>
  <c r="B4"/>
  <c r="B3"/>
  <c r="B5" s="1"/>
  <c r="B6" s="1"/>
  <c r="D35"/>
  <c r="D31"/>
  <c r="D27"/>
  <c r="D23"/>
  <c r="B8" i="2" l="1"/>
  <c r="B6"/>
  <c r="E31" l="1"/>
  <c r="E30"/>
  <c r="E29"/>
  <c r="E27"/>
  <c r="E26"/>
  <c r="E25"/>
  <c r="E23"/>
  <c r="E22"/>
  <c r="E21"/>
  <c r="E19"/>
  <c r="E18"/>
  <c r="E17"/>
</calcChain>
</file>

<file path=xl/sharedStrings.xml><?xml version="1.0" encoding="utf-8"?>
<sst xmlns="http://schemas.openxmlformats.org/spreadsheetml/2006/main" count="125" uniqueCount="83">
  <si>
    <t>trackwidth</t>
  </si>
  <si>
    <t>wheel_dia</t>
  </si>
  <si>
    <t>take</t>
  </si>
  <si>
    <t>tacho</t>
  </si>
  <si>
    <t>state</t>
  </si>
  <si>
    <t>start</t>
  </si>
  <si>
    <t>angle</t>
  </si>
  <si>
    <t>diff</t>
  </si>
  <si>
    <t>angle calc</t>
  </si>
  <si>
    <t>track circle dist</t>
  </si>
  <si>
    <t>wheel circle dist</t>
  </si>
  <si>
    <t>wheel rounds for full circle</t>
  </si>
  <si>
    <t>wheel degrees for full circle</t>
  </si>
  <si>
    <t>factor</t>
  </si>
  <si>
    <t>one wheel degree amounts to 0.42 circle degrees</t>
  </si>
  <si>
    <t>iets met weerstand van de motor?</t>
  </si>
  <si>
    <t>factor2</t>
  </si>
  <si>
    <t>just factor between wheel_dia and trackwidth</t>
  </si>
  <si>
    <t>of snelheid van draaien, want calibrate gaat veel sneller dan de turn360. Maar doe bij beide: setRotateSpeed(45)</t>
  </si>
  <si>
    <t>bij turn360 steeds opnieuw rotateSpeed zetten, en wachten tot klaar. Bij calibrate meteen retourneren.</t>
  </si>
  <si>
    <t>turn360_1</t>
  </si>
  <si>
    <t>turn360_2</t>
  </si>
  <si>
    <t>calibrate</t>
  </si>
  <si>
    <t>einde</t>
  </si>
  <si>
    <t>looptijd</t>
  </si>
  <si>
    <t>verschillen zichtbaar</t>
  </si>
  <si>
    <t>bij calibrate draait 'ie sneller</t>
  </si>
  <si>
    <t>de berekening klopt niet, omdat tacho niet klopt bij calibrate</t>
  </si>
  <si>
    <t>de tacho bij turn360 klopt best goed.</t>
  </si>
  <si>
    <t>verschillen code</t>
  </si>
  <si>
    <t>turn360</t>
  </si>
  <si>
    <t>pilot.reset()</t>
  </si>
  <si>
    <t>niet</t>
  </si>
  <si>
    <t>steeds pilot.setRotateSpeed(45);</t>
  </si>
  <si>
    <t>eenmalig pilot.setRotateSpeed(45);</t>
  </si>
  <si>
    <t>pilot.rotate(90);</t>
  </si>
  <si>
    <t>pilot.rotate(540, true), keert meteen terug.</t>
  </si>
  <si>
    <t>ook pilot.reset</t>
  </si>
  <si>
    <t>ook eenmalig setRotateSpeed</t>
  </si>
  <si>
    <t>tight loop, waarin wel dingen gemeten worden.</t>
  </si>
  <si>
    <t>verdere opties:</t>
  </si>
  <si>
    <t>bij rotate ook tight loop, en direct terugkeren, levert dit ook fouten op.</t>
  </si>
  <si>
    <t>bij calibrate wachten, maar dan wel iets in een andere thread doen, want je wilt wel steeds afstand meten.</t>
  </si>
  <si>
    <t>single threaded, wachten tot rotate klaar is, duurt 2.2 sec per 90 graden</t>
  </si>
  <si>
    <t>Thread.sleep acties in de lus soms</t>
  </si>
  <si>
    <t>sleep sowieso eigenlijk.</t>
  </si>
  <si>
    <t>Alle thread.sleep weg</t>
  </si>
  <si>
    <t>juist in elke iteratie een thread.sleep doen.</t>
  </si>
  <si>
    <t>bij calibrate wordt aantal tacho counts gemist, komt lager uit dan zou moeten.</t>
  </si>
  <si>
    <t xml:space="preserve">        log.log("current tacho.B: " + Motor.B.getTachoCount() + ", tacho.C: " + Motor.C.getTachoCount())</t>
  </si>
  <si>
    <t xml:space="preserve">        log.log("sonar distance: " + sonar.getDistance())</t>
  </si>
  <si>
    <t xml:space="preserve">        Thread.sleep(100)</t>
  </si>
  <si>
    <t>Draait iets sneller, hobbelt wat, en draait iets meer dan 360 graden, hiervoor net iets minder.</t>
  </si>
  <si>
    <t>Zegt nog wel 857 tacho's, maar nu meer cirkel graden dus</t>
  </si>
  <si>
    <t xml:space="preserve">        // Thread.sleep(100)</t>
  </si>
  <si>
    <t>explo7.log</t>
  </si>
  <si>
    <t>explo8.log</t>
  </si>
  <si>
    <t>iets langer dan eerst (8.9 sec), maart draait nu ook verder.</t>
  </si>
  <si>
    <t>zelfde als vorige, dus de sleep() maakt weinig uit.</t>
  </si>
  <si>
    <t xml:space="preserve">        // log.log("current tacho.B: " + Motor.B.getTachoCount() + ", tacho.C: " + Motor.C.getTachoCount())</t>
  </si>
  <si>
    <t xml:space="preserve">        // log.log("sonar distance: " + sonar.getDistance())</t>
  </si>
  <si>
    <t>explo9.log</t>
  </si>
  <si>
    <t>nu weer niet een volledige cirkel</t>
  </si>
  <si>
    <t>explo10.log</t>
  </si>
  <si>
    <t>nu draait 'ie zo'n 1,5 cirkel, is dus meest extreem.</t>
  </si>
  <si>
    <t>en draait ook weer stuk sneller</t>
  </si>
  <si>
    <t>tijden nog wel vergelijkbaar.</t>
  </si>
  <si>
    <t>en nog een met zowel sleep als distance</t>
  </si>
  <si>
    <t>explo11.log</t>
  </si>
  <si>
    <t>nog extremer, nu bijna 2 rondjes, blijkbaar houden beide metingen elkaar wat in evenwicht, maar bij alleen deze gaat het mis.</t>
  </si>
  <si>
    <t>tijd nog vergelijkbaar, wel iets langer.</t>
  </si>
  <si>
    <t>dus snelheid is hier weer veel groter.</t>
  </si>
  <si>
    <t>explo12.log</t>
  </si>
  <si>
    <t>nu weer ietsje meer dan 360 graden</t>
  </si>
  <si>
    <t>Conclusie: is dit probleem van de Java implementatie?</t>
  </si>
  <si>
    <t>Mogelijk beter door langzamer te draaien, en meer sleep in te bouwen.</t>
  </si>
  <si>
    <t>komt nu op 371 en dus 15.48</t>
  </si>
  <si>
    <t>turm 360 dan aardig, maar net niet genoeg.</t>
  </si>
  <si>
    <t>nog een calibrate met deze waarde</t>
  </si>
  <si>
    <t>dan op 360 en dus 15.50</t>
  </si>
  <si>
    <t>met turn360 haalt het nu ruimer niet.</t>
  </si>
  <si>
    <t>in explo13.log de resultaten</t>
  </si>
  <si>
    <t>Wel aardig om te weten of NXT-G en/of C versie dit probleem ook hebben. NXT-G versie staat deels beschreven in boek, maar niet de calibrate.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</si>
</sst>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B6" sqref="B6"/>
    </sheetView>
  </sheetViews>
  <sheetFormatPr defaultRowHeight="15"/>
  <cols>
    <col min="1" max="1" width="14.85546875" customWidth="1"/>
    <col min="5" max="5" width="14.28515625" bestFit="1" customWidth="1"/>
    <col min="6" max="6" width="15.5703125" bestFit="1" customWidth="1"/>
    <col min="7" max="7" width="11.7109375" customWidth="1"/>
  </cols>
  <sheetData>
    <row r="1" spans="1:9">
      <c r="A1" t="s">
        <v>0</v>
      </c>
      <c r="B1">
        <v>15</v>
      </c>
    </row>
    <row r="2" spans="1:9">
      <c r="A2" t="s">
        <v>1</v>
      </c>
      <c r="B2">
        <v>6.3</v>
      </c>
    </row>
    <row r="3" spans="1:9">
      <c r="A3" s="1" t="s">
        <v>9</v>
      </c>
      <c r="B3">
        <f>$B$1*PI()</f>
        <v>47.123889803846893</v>
      </c>
    </row>
    <row r="4" spans="1:9" ht="30">
      <c r="A4" s="1" t="s">
        <v>10</v>
      </c>
      <c r="B4">
        <f>$B$2*PI()</f>
        <v>19.792033717615695</v>
      </c>
    </row>
    <row r="5" spans="1:9" ht="30">
      <c r="A5" s="1" t="s">
        <v>11</v>
      </c>
      <c r="B5">
        <f>B3/B4</f>
        <v>2.3809523809523809</v>
      </c>
      <c r="F5">
        <f>1540-958</f>
        <v>582</v>
      </c>
      <c r="G5">
        <f>F5*B8</f>
        <v>244.44</v>
      </c>
    </row>
    <row r="6" spans="1:9" ht="30">
      <c r="A6" s="1" t="s">
        <v>12</v>
      </c>
      <c r="B6">
        <f>B5*360</f>
        <v>857.14285714285711</v>
      </c>
      <c r="I6">
        <f>2141-1560</f>
        <v>581</v>
      </c>
    </row>
    <row r="8" spans="1:9">
      <c r="A8" s="1" t="s">
        <v>13</v>
      </c>
      <c r="B8">
        <f>1/B5</f>
        <v>0.42</v>
      </c>
      <c r="C8" t="s">
        <v>14</v>
      </c>
    </row>
    <row r="9" spans="1:9">
      <c r="A9" s="1" t="s">
        <v>16</v>
      </c>
      <c r="B9">
        <f>B2/B1</f>
        <v>0.42</v>
      </c>
      <c r="C9" t="s">
        <v>17</v>
      </c>
    </row>
    <row r="11" spans="1:9">
      <c r="A11" t="s">
        <v>15</v>
      </c>
    </row>
    <row r="12" spans="1:9">
      <c r="A12" t="s">
        <v>18</v>
      </c>
    </row>
    <row r="13" spans="1:9">
      <c r="A13" t="s">
        <v>19</v>
      </c>
    </row>
    <row r="19" spans="1:5" s="1" customFormat="1">
      <c r="A19" s="1" t="s">
        <v>2</v>
      </c>
      <c r="B19" s="1" t="s">
        <v>4</v>
      </c>
      <c r="C19" s="1" t="s">
        <v>3</v>
      </c>
      <c r="D19" s="1" t="s">
        <v>6</v>
      </c>
      <c r="E19" s="1" t="s">
        <v>8</v>
      </c>
    </row>
    <row r="20" spans="1:5">
      <c r="A20">
        <v>1</v>
      </c>
      <c r="B20" t="s">
        <v>5</v>
      </c>
      <c r="C20">
        <v>0</v>
      </c>
      <c r="D20">
        <v>0</v>
      </c>
    </row>
    <row r="21" spans="1:5">
      <c r="B21">
        <v>1</v>
      </c>
      <c r="C21">
        <v>86</v>
      </c>
      <c r="D21">
        <v>34.65</v>
      </c>
      <c r="E21">
        <f>(C21-C20)*$B$8</f>
        <v>36.119999999999997</v>
      </c>
    </row>
    <row r="22" spans="1:5">
      <c r="B22">
        <v>3</v>
      </c>
      <c r="C22">
        <v>638</v>
      </c>
      <c r="D22">
        <v>266.49</v>
      </c>
      <c r="E22">
        <f>(C22-C20)*$B$8</f>
        <v>267.95999999999998</v>
      </c>
    </row>
    <row r="23" spans="1:5">
      <c r="B23" t="s">
        <v>7</v>
      </c>
      <c r="D23">
        <f>D22-D21</f>
        <v>231.84</v>
      </c>
      <c r="E23">
        <f>(C22-C21)*$B$8</f>
        <v>231.84</v>
      </c>
    </row>
    <row r="24" spans="1:5">
      <c r="A24">
        <v>2</v>
      </c>
      <c r="B24" t="s">
        <v>5</v>
      </c>
      <c r="C24">
        <v>655</v>
      </c>
      <c r="D24">
        <v>0</v>
      </c>
    </row>
    <row r="25" spans="1:5">
      <c r="B25">
        <v>1</v>
      </c>
      <c r="C25">
        <v>745</v>
      </c>
      <c r="D25">
        <v>36.119999999999997</v>
      </c>
      <c r="E25">
        <f>(C25-C24)*$B$8</f>
        <v>37.799999999999997</v>
      </c>
    </row>
    <row r="26" spans="1:5">
      <c r="B26">
        <v>3</v>
      </c>
      <c r="C26">
        <v>1304</v>
      </c>
      <c r="D26">
        <v>270.89999999999998</v>
      </c>
      <c r="E26">
        <f>(C26-C24)*$B$8</f>
        <v>272.58</v>
      </c>
    </row>
    <row r="27" spans="1:5">
      <c r="B27" t="s">
        <v>7</v>
      </c>
      <c r="D27">
        <f>D26-D25</f>
        <v>234.77999999999997</v>
      </c>
      <c r="E27">
        <f>(C26-C25)*$B$8</f>
        <v>234.78</v>
      </c>
    </row>
    <row r="28" spans="1:5">
      <c r="A28">
        <v>3</v>
      </c>
      <c r="B28" t="s">
        <v>5</v>
      </c>
      <c r="C28">
        <v>1322</v>
      </c>
      <c r="D28">
        <v>0</v>
      </c>
    </row>
    <row r="29" spans="1:5">
      <c r="B29">
        <v>1</v>
      </c>
      <c r="C29">
        <v>1430</v>
      </c>
      <c r="D29">
        <v>44.94</v>
      </c>
      <c r="E29">
        <f>(C29-C28)*$B$8</f>
        <v>45.36</v>
      </c>
    </row>
    <row r="30" spans="1:5">
      <c r="B30">
        <v>3</v>
      </c>
      <c r="C30">
        <v>2013</v>
      </c>
      <c r="D30">
        <v>288.75</v>
      </c>
      <c r="E30">
        <f>(C30-C28)*$B$8</f>
        <v>290.21999999999997</v>
      </c>
    </row>
    <row r="31" spans="1:5">
      <c r="B31" t="s">
        <v>7</v>
      </c>
      <c r="D31">
        <f>D30-D29</f>
        <v>243.81</v>
      </c>
      <c r="E31">
        <f>(C30-C29)*$B$8</f>
        <v>244.85999999999999</v>
      </c>
    </row>
    <row r="32" spans="1:5">
      <c r="A32">
        <v>4</v>
      </c>
      <c r="B32" t="s">
        <v>5</v>
      </c>
      <c r="C32">
        <v>2032</v>
      </c>
      <c r="D32">
        <v>0</v>
      </c>
    </row>
    <row r="33" spans="2:5">
      <c r="B33">
        <v>1</v>
      </c>
      <c r="C33">
        <v>2141</v>
      </c>
      <c r="D33">
        <v>44.73</v>
      </c>
      <c r="E33">
        <f>(C33-C32)*$B$8</f>
        <v>45.78</v>
      </c>
    </row>
    <row r="34" spans="2:5">
      <c r="B34">
        <v>3</v>
      </c>
      <c r="C34">
        <v>2705</v>
      </c>
      <c r="D34">
        <v>281.39999999999998</v>
      </c>
      <c r="E34">
        <f>(C34-C32)*$B$8</f>
        <v>282.65999999999997</v>
      </c>
    </row>
    <row r="35" spans="2:5">
      <c r="B35" t="s">
        <v>7</v>
      </c>
      <c r="D35">
        <f>D34-D33</f>
        <v>236.67</v>
      </c>
      <c r="E35">
        <f>(C34-C33)*$B$8</f>
        <v>236.88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B2" sqref="B2"/>
    </sheetView>
  </sheetViews>
  <sheetFormatPr defaultRowHeight="15"/>
  <cols>
    <col min="1" max="1" width="14.85546875" customWidth="1"/>
    <col min="5" max="5" width="14.28515625" bestFit="1" customWidth="1"/>
    <col min="6" max="6" width="15.5703125" bestFit="1" customWidth="1"/>
    <col min="7" max="7" width="11.7109375" customWidth="1"/>
  </cols>
  <sheetData>
    <row r="1" spans="1:5">
      <c r="A1" t="s">
        <v>0</v>
      </c>
      <c r="B1">
        <v>10</v>
      </c>
    </row>
    <row r="2" spans="1:5">
      <c r="A2" t="s">
        <v>1</v>
      </c>
      <c r="B2">
        <v>6.3</v>
      </c>
    </row>
    <row r="3" spans="1:5">
      <c r="A3" s="1" t="s">
        <v>9</v>
      </c>
      <c r="B3">
        <f>$B$1*PI()</f>
        <v>31.415926535897931</v>
      </c>
    </row>
    <row r="4" spans="1:5" ht="30">
      <c r="A4" s="1" t="s">
        <v>10</v>
      </c>
      <c r="B4">
        <f>$B$2*PI()</f>
        <v>19.792033717615695</v>
      </c>
    </row>
    <row r="5" spans="1:5" ht="30">
      <c r="A5" s="1" t="s">
        <v>11</v>
      </c>
      <c r="B5">
        <f>B3/B4</f>
        <v>1.5873015873015874</v>
      </c>
    </row>
    <row r="6" spans="1:5" ht="30">
      <c r="A6" s="1" t="s">
        <v>12</v>
      </c>
      <c r="B6">
        <f>B5*360</f>
        <v>571.42857142857144</v>
      </c>
    </row>
    <row r="8" spans="1:5">
      <c r="A8" s="1" t="s">
        <v>13</v>
      </c>
      <c r="B8">
        <f>1/B5</f>
        <v>0.62999999999999989</v>
      </c>
      <c r="C8" t="s">
        <v>14</v>
      </c>
    </row>
    <row r="11" spans="1:5">
      <c r="A11" t="s">
        <v>15</v>
      </c>
    </row>
    <row r="15" spans="1:5" s="1" customFormat="1">
      <c r="A15" s="1" t="s">
        <v>2</v>
      </c>
      <c r="B15" s="1" t="s">
        <v>4</v>
      </c>
      <c r="C15" s="1" t="s">
        <v>3</v>
      </c>
      <c r="D15" s="1" t="s">
        <v>6</v>
      </c>
      <c r="E15" s="1" t="s">
        <v>8</v>
      </c>
    </row>
    <row r="16" spans="1:5">
      <c r="A16">
        <v>1</v>
      </c>
      <c r="B16" t="s">
        <v>5</v>
      </c>
      <c r="C16">
        <v>0</v>
      </c>
      <c r="D16">
        <v>0</v>
      </c>
    </row>
    <row r="17" spans="1:5">
      <c r="B17">
        <v>1</v>
      </c>
      <c r="C17">
        <v>86</v>
      </c>
      <c r="D17">
        <v>34.65</v>
      </c>
      <c r="E17">
        <f>(C17-C16)*$B$8</f>
        <v>54.179999999999993</v>
      </c>
    </row>
    <row r="18" spans="1:5">
      <c r="B18">
        <v>3</v>
      </c>
      <c r="C18">
        <v>638</v>
      </c>
      <c r="D18">
        <v>266.49</v>
      </c>
      <c r="E18">
        <f>(C18-C16)*$B$8</f>
        <v>401.93999999999994</v>
      </c>
    </row>
    <row r="19" spans="1:5">
      <c r="B19" t="s">
        <v>7</v>
      </c>
      <c r="D19">
        <f>D18-D17</f>
        <v>231.84</v>
      </c>
      <c r="E19">
        <f>(C18-C17)*$B$8</f>
        <v>347.75999999999993</v>
      </c>
    </row>
    <row r="20" spans="1:5">
      <c r="A20">
        <v>2</v>
      </c>
      <c r="B20" t="s">
        <v>5</v>
      </c>
      <c r="C20">
        <v>655</v>
      </c>
      <c r="D20">
        <v>0</v>
      </c>
    </row>
    <row r="21" spans="1:5">
      <c r="B21">
        <v>1</v>
      </c>
      <c r="C21">
        <v>745</v>
      </c>
      <c r="D21">
        <v>36.119999999999997</v>
      </c>
      <c r="E21">
        <f>(C21-C20)*$B$8</f>
        <v>56.699999999999989</v>
      </c>
    </row>
    <row r="22" spans="1:5">
      <c r="B22">
        <v>3</v>
      </c>
      <c r="C22">
        <v>1304</v>
      </c>
      <c r="D22">
        <v>270.89999999999998</v>
      </c>
      <c r="E22">
        <f>(C22-C20)*$B$8</f>
        <v>408.86999999999995</v>
      </c>
    </row>
    <row r="23" spans="1:5">
      <c r="B23" t="s">
        <v>7</v>
      </c>
      <c r="D23">
        <f>D22-D21</f>
        <v>234.77999999999997</v>
      </c>
      <c r="E23">
        <f>(C22-C21)*$B$8</f>
        <v>352.16999999999996</v>
      </c>
    </row>
    <row r="24" spans="1:5">
      <c r="A24">
        <v>3</v>
      </c>
      <c r="B24" t="s">
        <v>5</v>
      </c>
      <c r="C24">
        <v>1322</v>
      </c>
      <c r="D24">
        <v>0</v>
      </c>
    </row>
    <row r="25" spans="1:5">
      <c r="B25">
        <v>1</v>
      </c>
      <c r="C25">
        <v>1430</v>
      </c>
      <c r="D25">
        <v>44.94</v>
      </c>
      <c r="E25">
        <f>(C25-C24)*$B$8</f>
        <v>68.039999999999992</v>
      </c>
    </row>
    <row r="26" spans="1:5">
      <c r="B26">
        <v>3</v>
      </c>
      <c r="C26">
        <v>2013</v>
      </c>
      <c r="D26">
        <v>288.75</v>
      </c>
      <c r="E26">
        <f>(C26-C24)*$B$8</f>
        <v>435.32999999999993</v>
      </c>
    </row>
    <row r="27" spans="1:5">
      <c r="B27" t="s">
        <v>7</v>
      </c>
      <c r="D27">
        <f>D26-D25</f>
        <v>243.81</v>
      </c>
      <c r="E27">
        <f>(C26-C25)*$B$8</f>
        <v>367.28999999999996</v>
      </c>
    </row>
    <row r="28" spans="1:5">
      <c r="A28">
        <v>4</v>
      </c>
      <c r="B28" t="s">
        <v>5</v>
      </c>
      <c r="C28">
        <v>2032</v>
      </c>
      <c r="D28">
        <v>0</v>
      </c>
    </row>
    <row r="29" spans="1:5">
      <c r="B29">
        <v>1</v>
      </c>
      <c r="C29">
        <v>2141</v>
      </c>
      <c r="D29">
        <v>44.73</v>
      </c>
      <c r="E29">
        <f>(C29-C28)*$B$8</f>
        <v>68.669999999999987</v>
      </c>
    </row>
    <row r="30" spans="1:5">
      <c r="B30">
        <v>3</v>
      </c>
      <c r="C30">
        <v>2705</v>
      </c>
      <c r="D30">
        <v>281.39999999999998</v>
      </c>
      <c r="E30">
        <f>(C30-C28)*$B$8</f>
        <v>423.98999999999995</v>
      </c>
    </row>
    <row r="31" spans="1:5">
      <c r="B31" t="s">
        <v>7</v>
      </c>
      <c r="D31">
        <f>D30-D29</f>
        <v>236.67</v>
      </c>
      <c r="E31">
        <f>(C30-C29)*$B$8</f>
        <v>355.31999999999994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A30" sqref="A30"/>
    </sheetView>
  </sheetViews>
  <sheetFormatPr defaultRowHeight="15"/>
  <cols>
    <col min="1" max="1" width="37" style="1" customWidth="1"/>
  </cols>
  <sheetData>
    <row r="1" spans="1:11">
      <c r="B1" t="s">
        <v>5</v>
      </c>
      <c r="C1" t="s">
        <v>23</v>
      </c>
      <c r="D1" t="s">
        <v>24</v>
      </c>
    </row>
    <row r="2" spans="1:11">
      <c r="A2" s="1" t="s">
        <v>20</v>
      </c>
      <c r="B2">
        <v>13874</v>
      </c>
      <c r="C2">
        <v>22831</v>
      </c>
      <c r="D2">
        <f>C2-B2</f>
        <v>8957</v>
      </c>
    </row>
    <row r="3" spans="1:11">
      <c r="A3" s="1" t="s">
        <v>22</v>
      </c>
      <c r="B3">
        <v>48237</v>
      </c>
      <c r="C3">
        <v>54962</v>
      </c>
      <c r="D3">
        <f>C3-B3</f>
        <v>6725</v>
      </c>
    </row>
    <row r="4" spans="1:11">
      <c r="A4" s="1" t="s">
        <v>21</v>
      </c>
      <c r="B4">
        <v>91992</v>
      </c>
      <c r="C4">
        <v>100902</v>
      </c>
      <c r="D4">
        <f>C4-B4</f>
        <v>8910</v>
      </c>
    </row>
    <row r="6" spans="1:11">
      <c r="A6" s="1" t="s">
        <v>25</v>
      </c>
    </row>
    <row r="7" spans="1:11">
      <c r="A7" s="1" t="s">
        <v>26</v>
      </c>
    </row>
    <row r="8" spans="1:11" ht="30">
      <c r="A8" s="1" t="s">
        <v>27</v>
      </c>
      <c r="I8">
        <v>53589</v>
      </c>
    </row>
    <row r="9" spans="1:11">
      <c r="A9" s="1" t="s">
        <v>28</v>
      </c>
      <c r="I9">
        <v>53616</v>
      </c>
      <c r="J9">
        <f>I9-I8</f>
        <v>27</v>
      </c>
    </row>
    <row r="10" spans="1:11" ht="30">
      <c r="A10" s="1" t="s">
        <v>48</v>
      </c>
    </row>
    <row r="16" spans="1:11">
      <c r="I16">
        <v>53661</v>
      </c>
      <c r="J16">
        <f>I16-I9</f>
        <v>45</v>
      </c>
      <c r="K16">
        <f>I16-I8</f>
        <v>72</v>
      </c>
    </row>
    <row r="17" spans="1:11">
      <c r="A17" s="1" t="s">
        <v>29</v>
      </c>
      <c r="I17">
        <v>53688</v>
      </c>
      <c r="J17">
        <f t="shared" ref="J17:J43" si="0">I17-I16</f>
        <v>27</v>
      </c>
      <c r="K17">
        <f>I17-I9</f>
        <v>72</v>
      </c>
    </row>
    <row r="18" spans="1:11">
      <c r="A18" s="1" t="s">
        <v>30</v>
      </c>
      <c r="B18" t="s">
        <v>22</v>
      </c>
      <c r="I18">
        <v>53724</v>
      </c>
      <c r="J18">
        <f t="shared" si="0"/>
        <v>36</v>
      </c>
      <c r="K18">
        <f t="shared" ref="K18:K43" si="1">I18-I16</f>
        <v>63</v>
      </c>
    </row>
    <row r="19" spans="1:11">
      <c r="A19" s="1" t="s">
        <v>31</v>
      </c>
      <c r="B19" t="s">
        <v>32</v>
      </c>
      <c r="F19" s="3" t="s">
        <v>37</v>
      </c>
      <c r="I19">
        <v>53751</v>
      </c>
      <c r="J19">
        <f t="shared" si="0"/>
        <v>27</v>
      </c>
      <c r="K19">
        <f t="shared" si="1"/>
        <v>63</v>
      </c>
    </row>
    <row r="20" spans="1:11">
      <c r="A20" s="1" t="s">
        <v>33</v>
      </c>
      <c r="B20" t="s">
        <v>34</v>
      </c>
      <c r="F20" s="3" t="s">
        <v>38</v>
      </c>
      <c r="I20">
        <v>53787</v>
      </c>
      <c r="J20">
        <f t="shared" si="0"/>
        <v>36</v>
      </c>
      <c r="K20">
        <f t="shared" si="1"/>
        <v>63</v>
      </c>
    </row>
    <row r="21" spans="1:11">
      <c r="A21" s="1" t="s">
        <v>35</v>
      </c>
      <c r="B21" t="s">
        <v>36</v>
      </c>
      <c r="I21">
        <v>53814</v>
      </c>
      <c r="J21">
        <f t="shared" si="0"/>
        <v>27</v>
      </c>
      <c r="K21">
        <f t="shared" si="1"/>
        <v>63</v>
      </c>
    </row>
    <row r="22" spans="1:11" ht="30">
      <c r="A22" s="1" t="s">
        <v>43</v>
      </c>
      <c r="B22" t="s">
        <v>39</v>
      </c>
      <c r="I22">
        <v>53858</v>
      </c>
      <c r="J22">
        <f t="shared" si="0"/>
        <v>44</v>
      </c>
      <c r="K22">
        <f t="shared" si="1"/>
        <v>71</v>
      </c>
    </row>
    <row r="23" spans="1:11">
      <c r="A23" s="1" t="s">
        <v>45</v>
      </c>
      <c r="B23" t="s">
        <v>44</v>
      </c>
      <c r="I23">
        <v>53891</v>
      </c>
      <c r="J23">
        <f t="shared" si="0"/>
        <v>33</v>
      </c>
      <c r="K23">
        <f t="shared" si="1"/>
        <v>77</v>
      </c>
    </row>
    <row r="28" spans="1:11">
      <c r="I28">
        <v>53927</v>
      </c>
      <c r="J28">
        <f>I28-I23</f>
        <v>36</v>
      </c>
      <c r="K28">
        <f>I28-I22</f>
        <v>69</v>
      </c>
    </row>
    <row r="29" spans="1:11">
      <c r="A29" s="2" t="s">
        <v>40</v>
      </c>
      <c r="I29">
        <v>53954</v>
      </c>
      <c r="J29">
        <f t="shared" si="0"/>
        <v>27</v>
      </c>
      <c r="K29">
        <f>I29-I23</f>
        <v>63</v>
      </c>
    </row>
    <row r="30" spans="1:11" ht="30">
      <c r="A30" s="1" t="s">
        <v>41</v>
      </c>
      <c r="I30">
        <v>53990</v>
      </c>
      <c r="J30">
        <f t="shared" si="0"/>
        <v>36</v>
      </c>
      <c r="K30">
        <f t="shared" si="1"/>
        <v>63</v>
      </c>
    </row>
    <row r="31" spans="1:11" ht="45">
      <c r="A31" s="1" t="s">
        <v>42</v>
      </c>
      <c r="I31">
        <v>54018</v>
      </c>
      <c r="J31">
        <f t="shared" si="0"/>
        <v>28</v>
      </c>
      <c r="K31">
        <f t="shared" si="1"/>
        <v>64</v>
      </c>
    </row>
    <row r="32" spans="1:11">
      <c r="A32" s="1" t="s">
        <v>46</v>
      </c>
      <c r="I32">
        <v>54062</v>
      </c>
      <c r="J32">
        <f t="shared" si="0"/>
        <v>44</v>
      </c>
      <c r="K32">
        <f t="shared" si="1"/>
        <v>72</v>
      </c>
    </row>
    <row r="33" spans="1:11" ht="30">
      <c r="A33" s="1" t="s">
        <v>47</v>
      </c>
      <c r="I33">
        <v>54089</v>
      </c>
      <c r="J33">
        <f t="shared" si="0"/>
        <v>27</v>
      </c>
      <c r="K33">
        <f t="shared" si="1"/>
        <v>71</v>
      </c>
    </row>
    <row r="34" spans="1:11">
      <c r="I34">
        <v>54125</v>
      </c>
      <c r="J34">
        <f t="shared" si="0"/>
        <v>36</v>
      </c>
      <c r="K34">
        <f t="shared" si="1"/>
        <v>63</v>
      </c>
    </row>
    <row r="35" spans="1:11">
      <c r="I35">
        <v>54152</v>
      </c>
      <c r="J35">
        <f t="shared" si="0"/>
        <v>27</v>
      </c>
      <c r="K35">
        <f t="shared" si="1"/>
        <v>63</v>
      </c>
    </row>
    <row r="36" spans="1:11">
      <c r="I36">
        <v>54188</v>
      </c>
      <c r="J36">
        <f t="shared" si="0"/>
        <v>36</v>
      </c>
      <c r="K36">
        <f t="shared" si="1"/>
        <v>63</v>
      </c>
    </row>
    <row r="37" spans="1:11">
      <c r="I37">
        <v>54215</v>
      </c>
      <c r="J37">
        <f t="shared" si="0"/>
        <v>27</v>
      </c>
      <c r="K37">
        <f t="shared" si="1"/>
        <v>63</v>
      </c>
    </row>
    <row r="38" spans="1:11">
      <c r="I38">
        <v>54261</v>
      </c>
      <c r="J38">
        <f t="shared" si="0"/>
        <v>46</v>
      </c>
      <c r="K38">
        <f t="shared" si="1"/>
        <v>73</v>
      </c>
    </row>
    <row r="39" spans="1:11">
      <c r="I39">
        <v>54288</v>
      </c>
      <c r="J39">
        <f t="shared" si="0"/>
        <v>27</v>
      </c>
      <c r="K39">
        <f t="shared" si="1"/>
        <v>73</v>
      </c>
    </row>
    <row r="40" spans="1:11">
      <c r="I40">
        <v>54324</v>
      </c>
      <c r="J40">
        <f t="shared" si="0"/>
        <v>36</v>
      </c>
      <c r="K40">
        <f t="shared" si="1"/>
        <v>63</v>
      </c>
    </row>
    <row r="41" spans="1:11">
      <c r="I41">
        <v>54351</v>
      </c>
      <c r="J41">
        <f t="shared" si="0"/>
        <v>27</v>
      </c>
      <c r="K41">
        <f t="shared" si="1"/>
        <v>63</v>
      </c>
    </row>
    <row r="42" spans="1:11">
      <c r="I42">
        <v>54387</v>
      </c>
      <c r="J42">
        <f t="shared" si="0"/>
        <v>36</v>
      </c>
      <c r="K42">
        <f t="shared" si="1"/>
        <v>63</v>
      </c>
    </row>
    <row r="43" spans="1:11">
      <c r="I43">
        <v>54414</v>
      </c>
      <c r="J43">
        <f t="shared" si="0"/>
        <v>27</v>
      </c>
      <c r="K43">
        <f t="shared" si="1"/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9"/>
  <sheetViews>
    <sheetView tabSelected="1" topLeftCell="A40" workbookViewId="0">
      <selection activeCell="A53" sqref="A53"/>
    </sheetView>
  </sheetViews>
  <sheetFormatPr defaultRowHeight="15"/>
  <sheetData>
    <row r="1" spans="1:4">
      <c r="A1" t="s">
        <v>49</v>
      </c>
    </row>
    <row r="2" spans="1:4">
      <c r="A2" t="s">
        <v>50</v>
      </c>
    </row>
    <row r="3" spans="1:4">
      <c r="A3" t="s">
        <v>51</v>
      </c>
    </row>
    <row r="4" spans="1:4">
      <c r="A4" t="s">
        <v>55</v>
      </c>
    </row>
    <row r="5" spans="1:4">
      <c r="A5" t="s">
        <v>52</v>
      </c>
    </row>
    <row r="6" spans="1:4">
      <c r="A6" t="s">
        <v>53</v>
      </c>
    </row>
    <row r="7" spans="1:4">
      <c r="A7">
        <v>47874</v>
      </c>
      <c r="B7">
        <v>57302</v>
      </c>
      <c r="C7">
        <f>B7-A7</f>
        <v>9428</v>
      </c>
      <c r="D7" t="s">
        <v>57</v>
      </c>
    </row>
    <row r="8" spans="1:4">
      <c r="A8">
        <v>143995</v>
      </c>
      <c r="B8">
        <v>153513</v>
      </c>
      <c r="C8">
        <f>B8-A8</f>
        <v>9518</v>
      </c>
    </row>
    <row r="10" spans="1:4">
      <c r="A10" t="s">
        <v>49</v>
      </c>
    </row>
    <row r="11" spans="1:4">
      <c r="A11" t="s">
        <v>50</v>
      </c>
    </row>
    <row r="12" spans="1:4">
      <c r="A12" t="s">
        <v>54</v>
      </c>
    </row>
    <row r="13" spans="1:4">
      <c r="A13" t="s">
        <v>56</v>
      </c>
    </row>
    <row r="14" spans="1:4">
      <c r="A14" t="s">
        <v>58</v>
      </c>
    </row>
    <row r="15" spans="1:4">
      <c r="A15">
        <v>8781</v>
      </c>
      <c r="B15">
        <v>18208</v>
      </c>
      <c r="C15">
        <f>B15-A15</f>
        <v>9427</v>
      </c>
    </row>
    <row r="17" spans="1:4">
      <c r="A17" t="s">
        <v>59</v>
      </c>
    </row>
    <row r="18" spans="1:4">
      <c r="A18" t="s">
        <v>60</v>
      </c>
    </row>
    <row r="19" spans="1:4">
      <c r="A19" t="s">
        <v>51</v>
      </c>
    </row>
    <row r="20" spans="1:4">
      <c r="A20" t="s">
        <v>61</v>
      </c>
    </row>
    <row r="21" spans="1:4">
      <c r="A21" t="s">
        <v>62</v>
      </c>
    </row>
    <row r="22" spans="1:4">
      <c r="A22">
        <v>10885</v>
      </c>
      <c r="B22">
        <v>20189</v>
      </c>
      <c r="C22">
        <f>B22-A22</f>
        <v>9304</v>
      </c>
    </row>
    <row r="23" spans="1:4">
      <c r="A23">
        <v>34324</v>
      </c>
      <c r="B23">
        <v>43635</v>
      </c>
      <c r="C23">
        <f>B23-A23</f>
        <v>9311</v>
      </c>
    </row>
    <row r="25" spans="1:4">
      <c r="A25" t="s">
        <v>59</v>
      </c>
    </row>
    <row r="26" spans="1:4">
      <c r="A26" t="s">
        <v>50</v>
      </c>
    </row>
    <row r="27" spans="1:4">
      <c r="A27" t="s">
        <v>54</v>
      </c>
    </row>
    <row r="28" spans="1:4">
      <c r="A28" t="s">
        <v>63</v>
      </c>
    </row>
    <row r="29" spans="1:4">
      <c r="A29" t="s">
        <v>64</v>
      </c>
    </row>
    <row r="30" spans="1:4">
      <c r="A30" t="s">
        <v>65</v>
      </c>
    </row>
    <row r="31" spans="1:4">
      <c r="A31">
        <v>16709</v>
      </c>
      <c r="B31">
        <v>26160</v>
      </c>
      <c r="C31">
        <f>B31-A31</f>
        <v>9451</v>
      </c>
      <c r="D31" t="s">
        <v>66</v>
      </c>
    </row>
    <row r="32" spans="1:4">
      <c r="A32">
        <v>44016</v>
      </c>
      <c r="B32">
        <v>53263</v>
      </c>
      <c r="C32">
        <f>B32-A32</f>
        <v>9247</v>
      </c>
    </row>
    <row r="34" spans="1:4">
      <c r="A34" t="s">
        <v>49</v>
      </c>
    </row>
    <row r="35" spans="1:4">
      <c r="A35" t="s">
        <v>60</v>
      </c>
    </row>
    <row r="36" spans="1:4">
      <c r="A36" t="s">
        <v>54</v>
      </c>
    </row>
    <row r="37" spans="1:4">
      <c r="A37" t="s">
        <v>68</v>
      </c>
    </row>
    <row r="38" spans="1:4">
      <c r="A38" t="s">
        <v>69</v>
      </c>
    </row>
    <row r="39" spans="1:4">
      <c r="A39">
        <v>8237</v>
      </c>
      <c r="B39">
        <v>17927</v>
      </c>
      <c r="C39">
        <f>B39-A39</f>
        <v>9690</v>
      </c>
      <c r="D39" t="s">
        <v>70</v>
      </c>
    </row>
    <row r="40" spans="1:4">
      <c r="A40">
        <v>35315</v>
      </c>
      <c r="B40">
        <v>44826</v>
      </c>
      <c r="C40">
        <f>B40-A40</f>
        <v>9511</v>
      </c>
    </row>
    <row r="41" spans="1:4">
      <c r="A41" t="s">
        <v>71</v>
      </c>
    </row>
    <row r="43" spans="1:4">
      <c r="A43" t="s">
        <v>59</v>
      </c>
    </row>
    <row r="44" spans="1:4">
      <c r="A44" t="s">
        <v>50</v>
      </c>
    </row>
    <row r="45" spans="1:4">
      <c r="A45" t="s">
        <v>51</v>
      </c>
    </row>
    <row r="46" spans="1:4">
      <c r="A46" t="s">
        <v>67</v>
      </c>
    </row>
    <row r="47" spans="1:4">
      <c r="A47" t="s">
        <v>72</v>
      </c>
    </row>
    <row r="48" spans="1:4">
      <c r="A48" t="s">
        <v>73</v>
      </c>
    </row>
    <row r="50" spans="1:1">
      <c r="A50" s="3" t="s">
        <v>74</v>
      </c>
    </row>
    <row r="51" spans="1:1">
      <c r="A51" s="3" t="s">
        <v>75</v>
      </c>
    </row>
    <row r="52" spans="1:1">
      <c r="A52" s="3" t="s">
        <v>82</v>
      </c>
    </row>
    <row r="54" spans="1:1">
      <c r="A54" t="s">
        <v>76</v>
      </c>
    </row>
    <row r="55" spans="1:1">
      <c r="A55" t="s">
        <v>77</v>
      </c>
    </row>
    <row r="56" spans="1:1">
      <c r="A56" t="s">
        <v>78</v>
      </c>
    </row>
    <row r="57" spans="1:1">
      <c r="A57" t="s">
        <v>79</v>
      </c>
    </row>
    <row r="58" spans="1:1">
      <c r="A58" t="s">
        <v>80</v>
      </c>
    </row>
    <row r="59" spans="1:1">
      <c r="A59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tijden</vt:lpstr>
      <vt:lpstr>testen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de Vreeze</dc:creator>
  <cp:lastModifiedBy>Nico de Vreeze</cp:lastModifiedBy>
  <dcterms:created xsi:type="dcterms:W3CDTF">2011-07-07T19:28:09Z</dcterms:created>
  <dcterms:modified xsi:type="dcterms:W3CDTF">2011-07-07T21:06:16Z</dcterms:modified>
</cp:coreProperties>
</file>