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udlauent.sharepoint.com/sites/M007ConeyIsland/Shared Documents/General/27 - PERSONAL FOLDERS/Brian Perez/Coney Island/02 - M007 Cost/Cost Report/Cost Report 11 - 2022/"/>
    </mc:Choice>
  </mc:AlternateContent>
  <xr:revisionPtr revIDLastSave="1202" documentId="8_{AD434870-55D0-449D-85E6-3BCE26F2B1D9}" xr6:coauthVersionLast="47" xr6:coauthVersionMax="47" xr10:uidLastSave="{1B073E82-8802-4A49-8421-1E1C6C94ED87}"/>
  <bookViews>
    <workbookView xWindow="-120" yWindow="-16320" windowWidth="29040" windowHeight="15840" tabRatio="494" xr2:uid="{00000000-000D-0000-FFFF-FFFF00000000}"/>
  </bookViews>
  <sheets>
    <sheet name="Code Codes" sheetId="1" r:id="rId1"/>
  </sheets>
  <externalReferences>
    <externalReference r:id="rId2"/>
  </externalReferences>
  <definedNames>
    <definedName name="_xlnm._FilterDatabase" localSheetId="0" hidden="1">'Code Codes'!$A$1:$AQ$414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9" i="1" l="1"/>
  <c r="AB109" i="1"/>
  <c r="AC109" i="1"/>
  <c r="AD109" i="1"/>
  <c r="AE109" i="1"/>
  <c r="AF109" i="1"/>
  <c r="AG109" i="1"/>
  <c r="AH109" i="1"/>
  <c r="AI109" i="1"/>
  <c r="AJ109" i="1"/>
  <c r="AK109" i="1"/>
  <c r="AL109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A3" i="1"/>
  <c r="AB3" i="1"/>
  <c r="AC3" i="1"/>
  <c r="AD3" i="1"/>
  <c r="AE3" i="1"/>
  <c r="AF3" i="1"/>
  <c r="AG3" i="1"/>
  <c r="AH3" i="1"/>
  <c r="AI3" i="1"/>
  <c r="AJ3" i="1"/>
  <c r="AK3" i="1"/>
  <c r="AL3" i="1"/>
  <c r="AA4" i="1"/>
  <c r="AB4" i="1"/>
  <c r="AC4" i="1"/>
  <c r="AD4" i="1"/>
  <c r="AE4" i="1"/>
  <c r="AF4" i="1"/>
  <c r="AG4" i="1"/>
  <c r="AH4" i="1"/>
  <c r="AI4" i="1"/>
  <c r="AJ4" i="1"/>
  <c r="AK4" i="1"/>
  <c r="AL4" i="1"/>
  <c r="AA5" i="1"/>
  <c r="AB5" i="1"/>
  <c r="AC5" i="1"/>
  <c r="AD5" i="1"/>
  <c r="AE5" i="1"/>
  <c r="AF5" i="1"/>
  <c r="AG5" i="1"/>
  <c r="AH5" i="1"/>
  <c r="AI5" i="1"/>
  <c r="AJ5" i="1"/>
  <c r="AK5" i="1"/>
  <c r="AL5" i="1"/>
  <c r="AA6" i="1"/>
  <c r="AB6" i="1"/>
  <c r="AC6" i="1"/>
  <c r="AD6" i="1"/>
  <c r="AE6" i="1"/>
  <c r="AF6" i="1"/>
  <c r="AG6" i="1"/>
  <c r="AH6" i="1"/>
  <c r="AI6" i="1"/>
  <c r="AJ6" i="1"/>
  <c r="AK6" i="1"/>
  <c r="AL6" i="1"/>
  <c r="AA7" i="1"/>
  <c r="AB7" i="1"/>
  <c r="AC7" i="1"/>
  <c r="AD7" i="1"/>
  <c r="AE7" i="1"/>
  <c r="AF7" i="1"/>
  <c r="AG7" i="1"/>
  <c r="AH7" i="1"/>
  <c r="AI7" i="1"/>
  <c r="AJ7" i="1"/>
  <c r="AK7" i="1"/>
  <c r="AL7" i="1"/>
  <c r="AA8" i="1"/>
  <c r="AB8" i="1"/>
  <c r="AC8" i="1"/>
  <c r="AD8" i="1"/>
  <c r="AE8" i="1"/>
  <c r="AF8" i="1"/>
  <c r="AG8" i="1"/>
  <c r="AH8" i="1"/>
  <c r="AI8" i="1"/>
  <c r="AJ8" i="1"/>
  <c r="AK8" i="1"/>
  <c r="AL8" i="1"/>
  <c r="AA9" i="1"/>
  <c r="AB9" i="1"/>
  <c r="AC9" i="1"/>
  <c r="AD9" i="1"/>
  <c r="AE9" i="1"/>
  <c r="AF9" i="1"/>
  <c r="AG9" i="1"/>
  <c r="AH9" i="1"/>
  <c r="AI9" i="1"/>
  <c r="AJ9" i="1"/>
  <c r="AK9" i="1"/>
  <c r="AL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B2" i="1"/>
  <c r="AC2" i="1"/>
  <c r="AD2" i="1"/>
  <c r="AE2" i="1"/>
  <c r="AF2" i="1"/>
  <c r="AG2" i="1"/>
  <c r="AH2" i="1"/>
  <c r="AI2" i="1"/>
  <c r="AJ2" i="1"/>
  <c r="AK2" i="1"/>
  <c r="AL2" i="1"/>
  <c r="AA2" i="1"/>
  <c r="K2" i="1"/>
  <c r="E119" i="1"/>
  <c r="G119" i="1" s="1"/>
  <c r="G109" i="1"/>
  <c r="F109" i="1"/>
  <c r="H109" i="1" l="1"/>
  <c r="I109" i="1" l="1"/>
  <c r="AM109" i="1"/>
  <c r="AQ109" i="1" s="1"/>
  <c r="G5" i="1"/>
  <c r="AM5" i="1"/>
  <c r="AM184" i="1" l="1"/>
  <c r="AQ184" i="1" s="1"/>
  <c r="I269" i="1"/>
  <c r="AM145" i="1"/>
  <c r="AQ145" i="1" s="1"/>
  <c r="AM135" i="1"/>
  <c r="AQ135" i="1" s="1"/>
  <c r="AM130" i="1"/>
  <c r="AQ130" i="1" s="1"/>
  <c r="AM134" i="1"/>
  <c r="AQ134" i="1" s="1"/>
  <c r="AM128" i="1"/>
  <c r="AQ128" i="1" s="1"/>
  <c r="AM124" i="1"/>
  <c r="AQ124" i="1" s="1"/>
  <c r="AM224" i="1"/>
  <c r="AQ224" i="1" s="1"/>
  <c r="AM3" i="1"/>
  <c r="AQ3" i="1" s="1"/>
  <c r="AM4" i="1"/>
  <c r="AQ4" i="1" s="1"/>
  <c r="AQ5" i="1"/>
  <c r="AM6" i="1"/>
  <c r="AQ6" i="1" s="1"/>
  <c r="AM7" i="1"/>
  <c r="AQ7" i="1" s="1"/>
  <c r="AM8" i="1"/>
  <c r="AQ8" i="1" s="1"/>
  <c r="AM9" i="1"/>
  <c r="AQ9" i="1" s="1"/>
  <c r="AM10" i="1"/>
  <c r="AQ10" i="1" s="1"/>
  <c r="AM11" i="1"/>
  <c r="AQ11" i="1" s="1"/>
  <c r="AM12" i="1"/>
  <c r="AQ12" i="1" s="1"/>
  <c r="AM13" i="1"/>
  <c r="AQ13" i="1" s="1"/>
  <c r="AM14" i="1"/>
  <c r="AQ14" i="1" s="1"/>
  <c r="AM15" i="1"/>
  <c r="AQ15" i="1" s="1"/>
  <c r="AM16" i="1"/>
  <c r="AQ16" i="1" s="1"/>
  <c r="AM17" i="1"/>
  <c r="AQ17" i="1" s="1"/>
  <c r="AM18" i="1"/>
  <c r="AQ18" i="1" s="1"/>
  <c r="AM19" i="1"/>
  <c r="AQ19" i="1" s="1"/>
  <c r="AM20" i="1"/>
  <c r="AQ20" i="1" s="1"/>
  <c r="AM21" i="1"/>
  <c r="AQ21" i="1" s="1"/>
  <c r="AM22" i="1"/>
  <c r="AQ22" i="1" s="1"/>
  <c r="AM23" i="1"/>
  <c r="AQ23" i="1" s="1"/>
  <c r="AM24" i="1"/>
  <c r="AQ24" i="1" s="1"/>
  <c r="AM25" i="1"/>
  <c r="AQ25" i="1" s="1"/>
  <c r="AM26" i="1"/>
  <c r="AQ26" i="1" s="1"/>
  <c r="AM27" i="1"/>
  <c r="AQ27" i="1" s="1"/>
  <c r="AM28" i="1"/>
  <c r="AQ28" i="1" s="1"/>
  <c r="AM29" i="1"/>
  <c r="AQ29" i="1" s="1"/>
  <c r="AM30" i="1"/>
  <c r="AQ30" i="1" s="1"/>
  <c r="AM31" i="1"/>
  <c r="AQ31" i="1" s="1"/>
  <c r="AM32" i="1"/>
  <c r="AQ32" i="1" s="1"/>
  <c r="AM33" i="1"/>
  <c r="AQ33" i="1" s="1"/>
  <c r="AM34" i="1"/>
  <c r="AQ34" i="1" s="1"/>
  <c r="AM35" i="1"/>
  <c r="AQ35" i="1" s="1"/>
  <c r="AM36" i="1"/>
  <c r="AQ36" i="1" s="1"/>
  <c r="AM37" i="1"/>
  <c r="AQ37" i="1" s="1"/>
  <c r="AM38" i="1"/>
  <c r="AQ38" i="1" s="1"/>
  <c r="AM39" i="1"/>
  <c r="AQ39" i="1" s="1"/>
  <c r="AM40" i="1"/>
  <c r="AQ40" i="1" s="1"/>
  <c r="AM41" i="1"/>
  <c r="AQ41" i="1" s="1"/>
  <c r="AM42" i="1"/>
  <c r="AQ42" i="1" s="1"/>
  <c r="AM43" i="1"/>
  <c r="AQ43" i="1" s="1"/>
  <c r="AM44" i="1"/>
  <c r="AQ44" i="1" s="1"/>
  <c r="AM45" i="1"/>
  <c r="AQ45" i="1" s="1"/>
  <c r="AM46" i="1"/>
  <c r="AQ46" i="1" s="1"/>
  <c r="AM47" i="1"/>
  <c r="AQ47" i="1" s="1"/>
  <c r="AM48" i="1"/>
  <c r="AQ48" i="1" s="1"/>
  <c r="AM49" i="1"/>
  <c r="AQ49" i="1" s="1"/>
  <c r="AM50" i="1"/>
  <c r="AQ50" i="1" s="1"/>
  <c r="AM51" i="1"/>
  <c r="AQ51" i="1" s="1"/>
  <c r="AM52" i="1"/>
  <c r="AQ52" i="1" s="1"/>
  <c r="AM53" i="1"/>
  <c r="AQ53" i="1" s="1"/>
  <c r="AM54" i="1"/>
  <c r="AQ54" i="1" s="1"/>
  <c r="AM55" i="1"/>
  <c r="AQ55" i="1" s="1"/>
  <c r="AM56" i="1"/>
  <c r="AQ56" i="1" s="1"/>
  <c r="AM57" i="1"/>
  <c r="AQ57" i="1" s="1"/>
  <c r="AM58" i="1"/>
  <c r="AQ58" i="1" s="1"/>
  <c r="AM59" i="1"/>
  <c r="AQ59" i="1" s="1"/>
  <c r="AM60" i="1"/>
  <c r="AQ60" i="1" s="1"/>
  <c r="AM61" i="1"/>
  <c r="AQ61" i="1" s="1"/>
  <c r="AM64" i="1"/>
  <c r="AQ64" i="1" s="1"/>
  <c r="AM65" i="1"/>
  <c r="AQ65" i="1" s="1"/>
  <c r="AM66" i="1"/>
  <c r="AQ66" i="1" s="1"/>
  <c r="AM67" i="1"/>
  <c r="AQ67" i="1" s="1"/>
  <c r="AM68" i="1"/>
  <c r="AQ68" i="1" s="1"/>
  <c r="AM69" i="1"/>
  <c r="AQ69" i="1" s="1"/>
  <c r="AM70" i="1"/>
  <c r="AQ70" i="1" s="1"/>
  <c r="AM71" i="1"/>
  <c r="AQ71" i="1" s="1"/>
  <c r="AM72" i="1"/>
  <c r="AQ72" i="1" s="1"/>
  <c r="AM73" i="1"/>
  <c r="AQ73" i="1" s="1"/>
  <c r="AM74" i="1"/>
  <c r="AQ74" i="1" s="1"/>
  <c r="AM75" i="1"/>
  <c r="AQ75" i="1" s="1"/>
  <c r="AM84" i="1"/>
  <c r="AQ84" i="1" s="1"/>
  <c r="AM85" i="1"/>
  <c r="AQ85" i="1" s="1"/>
  <c r="AM86" i="1"/>
  <c r="AQ86" i="1" s="1"/>
  <c r="AM87" i="1"/>
  <c r="AQ87" i="1" s="1"/>
  <c r="AM88" i="1"/>
  <c r="AQ88" i="1" s="1"/>
  <c r="AM89" i="1"/>
  <c r="AQ89" i="1" s="1"/>
  <c r="AM90" i="1"/>
  <c r="AQ90" i="1" s="1"/>
  <c r="AM91" i="1"/>
  <c r="AQ91" i="1" s="1"/>
  <c r="AM96" i="1"/>
  <c r="AQ96" i="1" s="1"/>
  <c r="AM99" i="1"/>
  <c r="AQ99" i="1" s="1"/>
  <c r="AM102" i="1"/>
  <c r="AQ102" i="1" s="1"/>
  <c r="AM103" i="1"/>
  <c r="AQ103" i="1" s="1"/>
  <c r="AM106" i="1"/>
  <c r="AQ106" i="1" s="1"/>
  <c r="AM112" i="1"/>
  <c r="AM114" i="1"/>
  <c r="AQ114" i="1" s="1"/>
  <c r="AM115" i="1"/>
  <c r="AQ115" i="1" s="1"/>
  <c r="AM116" i="1"/>
  <c r="AQ116" i="1" s="1"/>
  <c r="AM119" i="1"/>
  <c r="AQ119" i="1" s="1"/>
  <c r="AM120" i="1"/>
  <c r="AQ120" i="1" s="1"/>
  <c r="AM121" i="1"/>
  <c r="AQ121" i="1" s="1"/>
  <c r="AM125" i="1"/>
  <c r="AQ125" i="1" s="1"/>
  <c r="AM126" i="1"/>
  <c r="AQ126" i="1" s="1"/>
  <c r="AM129" i="1"/>
  <c r="AQ129" i="1" s="1"/>
  <c r="AM138" i="1"/>
  <c r="AQ138" i="1" s="1"/>
  <c r="AM139" i="1"/>
  <c r="AQ139" i="1" s="1"/>
  <c r="AM140" i="1"/>
  <c r="AQ140" i="1" s="1"/>
  <c r="AM141" i="1"/>
  <c r="AQ141" i="1" s="1"/>
  <c r="AM142" i="1"/>
  <c r="AQ142" i="1" s="1"/>
  <c r="AM143" i="1"/>
  <c r="AQ143" i="1" s="1"/>
  <c r="AM144" i="1"/>
  <c r="AQ144" i="1" s="1"/>
  <c r="AM146" i="1"/>
  <c r="AQ146" i="1" s="1"/>
  <c r="AM148" i="1"/>
  <c r="AQ148" i="1" s="1"/>
  <c r="AM149" i="1"/>
  <c r="AQ149" i="1" s="1"/>
  <c r="AM150" i="1"/>
  <c r="AQ150" i="1" s="1"/>
  <c r="AM151" i="1"/>
  <c r="AQ151" i="1" s="1"/>
  <c r="AM152" i="1"/>
  <c r="AQ152" i="1" s="1"/>
  <c r="AM153" i="1"/>
  <c r="AQ153" i="1" s="1"/>
  <c r="AM155" i="1"/>
  <c r="AQ155" i="1" s="1"/>
  <c r="AM156" i="1"/>
  <c r="AQ156" i="1" s="1"/>
  <c r="AM158" i="1"/>
  <c r="AQ158" i="1" s="1"/>
  <c r="AM159" i="1"/>
  <c r="AQ159" i="1" s="1"/>
  <c r="AM161" i="1"/>
  <c r="AQ161" i="1" s="1"/>
  <c r="AM163" i="1"/>
  <c r="AQ163" i="1" s="1"/>
  <c r="AM164" i="1"/>
  <c r="AQ164" i="1" s="1"/>
  <c r="AM165" i="1"/>
  <c r="AQ165" i="1" s="1"/>
  <c r="AM167" i="1"/>
  <c r="AQ167" i="1" s="1"/>
  <c r="AM168" i="1"/>
  <c r="AQ168" i="1" s="1"/>
  <c r="AM169" i="1"/>
  <c r="AQ169" i="1" s="1"/>
  <c r="AM170" i="1"/>
  <c r="AQ170" i="1" s="1"/>
  <c r="AM172" i="1"/>
  <c r="AQ172" i="1" s="1"/>
  <c r="AM173" i="1"/>
  <c r="AQ173" i="1" s="1"/>
  <c r="AM174" i="1"/>
  <c r="AQ174" i="1" s="1"/>
  <c r="AM179" i="1"/>
  <c r="AQ179" i="1" s="1"/>
  <c r="AM180" i="1"/>
  <c r="AQ180" i="1" s="1"/>
  <c r="AM181" i="1"/>
  <c r="AQ181" i="1" s="1"/>
  <c r="AM182" i="1"/>
  <c r="AQ182" i="1" s="1"/>
  <c r="AM183" i="1"/>
  <c r="AQ183" i="1" s="1"/>
  <c r="AM186" i="1"/>
  <c r="AQ186" i="1" s="1"/>
  <c r="AM188" i="1"/>
  <c r="AQ188" i="1" s="1"/>
  <c r="AM190" i="1"/>
  <c r="AQ190" i="1" s="1"/>
  <c r="AM191" i="1"/>
  <c r="AQ191" i="1" s="1"/>
  <c r="AM192" i="1"/>
  <c r="AQ192" i="1" s="1"/>
  <c r="AM193" i="1"/>
  <c r="AQ193" i="1" s="1"/>
  <c r="AM197" i="1"/>
  <c r="AQ197" i="1" s="1"/>
  <c r="AM199" i="1"/>
  <c r="AQ199" i="1" s="1"/>
  <c r="AM201" i="1"/>
  <c r="AQ201" i="1" s="1"/>
  <c r="AM203" i="1"/>
  <c r="AQ203" i="1" s="1"/>
  <c r="AM204" i="1"/>
  <c r="AQ204" i="1" s="1"/>
  <c r="AM206" i="1"/>
  <c r="AQ206" i="1" s="1"/>
  <c r="AM207" i="1"/>
  <c r="AQ207" i="1" s="1"/>
  <c r="AM209" i="1"/>
  <c r="AQ209" i="1" s="1"/>
  <c r="AM216" i="1"/>
  <c r="AQ216" i="1" s="1"/>
  <c r="AM217" i="1"/>
  <c r="AQ217" i="1" s="1"/>
  <c r="AM218" i="1"/>
  <c r="AQ218" i="1" s="1"/>
  <c r="AM219" i="1"/>
  <c r="AQ219" i="1" s="1"/>
  <c r="AM220" i="1"/>
  <c r="AQ220" i="1" s="1"/>
  <c r="AM225" i="1"/>
  <c r="AQ225" i="1" s="1"/>
  <c r="AM226" i="1"/>
  <c r="AQ226" i="1" s="1"/>
  <c r="AM228" i="1"/>
  <c r="AQ228" i="1" s="1"/>
  <c r="AM231" i="1"/>
  <c r="AQ231" i="1" s="1"/>
  <c r="AM233" i="1"/>
  <c r="AQ233" i="1" s="1"/>
  <c r="AM234" i="1"/>
  <c r="AQ234" i="1" s="1"/>
  <c r="AM238" i="1"/>
  <c r="AQ238" i="1" s="1"/>
  <c r="AM240" i="1"/>
  <c r="AQ240" i="1" s="1"/>
  <c r="AM241" i="1"/>
  <c r="AQ241" i="1" s="1"/>
  <c r="AM245" i="1"/>
  <c r="AQ245" i="1" s="1"/>
  <c r="AM246" i="1"/>
  <c r="AQ246" i="1" s="1"/>
  <c r="AM249" i="1"/>
  <c r="AQ249" i="1" s="1"/>
  <c r="AM250" i="1"/>
  <c r="AQ250" i="1" s="1"/>
  <c r="AM251" i="1"/>
  <c r="AQ251" i="1" s="1"/>
  <c r="AM252" i="1"/>
  <c r="AQ252" i="1" s="1"/>
  <c r="AM253" i="1"/>
  <c r="AQ253" i="1" s="1"/>
  <c r="AM254" i="1"/>
  <c r="AQ254" i="1" s="1"/>
  <c r="AM255" i="1"/>
  <c r="AQ255" i="1" s="1"/>
  <c r="AM256" i="1"/>
  <c r="AQ256" i="1" s="1"/>
  <c r="AM257" i="1"/>
  <c r="AQ257" i="1" s="1"/>
  <c r="AM258" i="1"/>
  <c r="AQ258" i="1" s="1"/>
  <c r="AM259" i="1"/>
  <c r="AQ259" i="1" s="1"/>
  <c r="AM260" i="1"/>
  <c r="AQ260" i="1" s="1"/>
  <c r="AM265" i="1"/>
  <c r="AQ265" i="1" s="1"/>
  <c r="AM272" i="1"/>
  <c r="AQ272" i="1" s="1"/>
  <c r="AM273" i="1"/>
  <c r="AQ273" i="1" s="1"/>
  <c r="AM275" i="1"/>
  <c r="AQ275" i="1" s="1"/>
  <c r="AM276" i="1"/>
  <c r="AQ276" i="1" s="1"/>
  <c r="AM277" i="1"/>
  <c r="AQ277" i="1" s="1"/>
  <c r="AM278" i="1"/>
  <c r="AQ278" i="1" s="1"/>
  <c r="AM279" i="1"/>
  <c r="AQ279" i="1" s="1"/>
  <c r="AM280" i="1"/>
  <c r="AQ280" i="1" s="1"/>
  <c r="AM281" i="1"/>
  <c r="AQ281" i="1" s="1"/>
  <c r="AM282" i="1"/>
  <c r="AQ282" i="1" s="1"/>
  <c r="AM283" i="1"/>
  <c r="AQ283" i="1" s="1"/>
  <c r="AM284" i="1"/>
  <c r="AQ284" i="1" s="1"/>
  <c r="AM285" i="1"/>
  <c r="AQ285" i="1" s="1"/>
  <c r="AM286" i="1"/>
  <c r="AQ286" i="1" s="1"/>
  <c r="AM287" i="1"/>
  <c r="AQ287" i="1" s="1"/>
  <c r="AM288" i="1"/>
  <c r="AQ288" i="1" s="1"/>
  <c r="AM289" i="1"/>
  <c r="AQ289" i="1" s="1"/>
  <c r="AM291" i="1"/>
  <c r="AQ291" i="1" s="1"/>
  <c r="AM292" i="1"/>
  <c r="AQ292" i="1" s="1"/>
  <c r="AM293" i="1"/>
  <c r="AQ293" i="1" s="1"/>
  <c r="AM294" i="1"/>
  <c r="AQ294" i="1" s="1"/>
  <c r="AM295" i="1"/>
  <c r="AQ295" i="1" s="1"/>
  <c r="AM296" i="1"/>
  <c r="AQ296" i="1" s="1"/>
  <c r="AM297" i="1"/>
  <c r="AQ297" i="1" s="1"/>
  <c r="AM298" i="1"/>
  <c r="AQ298" i="1" s="1"/>
  <c r="AM299" i="1"/>
  <c r="AQ299" i="1" s="1"/>
  <c r="AM300" i="1"/>
  <c r="AQ300" i="1" s="1"/>
  <c r="AM301" i="1"/>
  <c r="AQ301" i="1" s="1"/>
  <c r="AM302" i="1"/>
  <c r="AQ302" i="1" s="1"/>
  <c r="AM305" i="1"/>
  <c r="AQ305" i="1" s="1"/>
  <c r="AM306" i="1"/>
  <c r="AQ306" i="1" s="1"/>
  <c r="AM308" i="1"/>
  <c r="AQ308" i="1" s="1"/>
  <c r="AM314" i="1"/>
  <c r="AQ314" i="1" s="1"/>
  <c r="AM316" i="1"/>
  <c r="AQ316" i="1" s="1"/>
  <c r="AM317" i="1"/>
  <c r="AQ317" i="1" s="1"/>
  <c r="AM320" i="1"/>
  <c r="AQ320" i="1" s="1"/>
  <c r="AM321" i="1"/>
  <c r="AQ321" i="1" s="1"/>
  <c r="AM322" i="1"/>
  <c r="AQ322" i="1" s="1"/>
  <c r="AM323" i="1"/>
  <c r="AQ323" i="1" s="1"/>
  <c r="AM324" i="1"/>
  <c r="AQ324" i="1" s="1"/>
  <c r="AM325" i="1"/>
  <c r="AQ325" i="1" s="1"/>
  <c r="AM326" i="1"/>
  <c r="AQ326" i="1" s="1"/>
  <c r="AM327" i="1"/>
  <c r="AQ327" i="1" s="1"/>
  <c r="AM328" i="1"/>
  <c r="AQ328" i="1" s="1"/>
  <c r="AM329" i="1"/>
  <c r="AQ329" i="1" s="1"/>
  <c r="AM330" i="1"/>
  <c r="AQ330" i="1" s="1"/>
  <c r="AM331" i="1"/>
  <c r="AQ331" i="1" s="1"/>
  <c r="AM332" i="1"/>
  <c r="AQ332" i="1" s="1"/>
  <c r="AM333" i="1"/>
  <c r="AQ333" i="1" s="1"/>
  <c r="AM334" i="1"/>
  <c r="AQ334" i="1" s="1"/>
  <c r="AM339" i="1"/>
  <c r="AQ339" i="1" s="1"/>
  <c r="AM342" i="1"/>
  <c r="AQ342" i="1" s="1"/>
  <c r="AM344" i="1"/>
  <c r="AQ344" i="1" s="1"/>
  <c r="AM345" i="1"/>
  <c r="AQ345" i="1" s="1"/>
  <c r="AM346" i="1"/>
  <c r="AQ346" i="1" s="1"/>
  <c r="AM347" i="1"/>
  <c r="AQ347" i="1" s="1"/>
  <c r="AM348" i="1"/>
  <c r="AQ348" i="1" s="1"/>
  <c r="AM349" i="1"/>
  <c r="AQ349" i="1" s="1"/>
  <c r="AM350" i="1"/>
  <c r="AQ350" i="1" s="1"/>
  <c r="AM351" i="1"/>
  <c r="AQ351" i="1" s="1"/>
  <c r="AM352" i="1"/>
  <c r="AQ352" i="1" s="1"/>
  <c r="AM356" i="1"/>
  <c r="AQ356" i="1" s="1"/>
  <c r="AM370" i="1"/>
  <c r="AQ370" i="1" s="1"/>
  <c r="AM371" i="1"/>
  <c r="AQ371" i="1" s="1"/>
  <c r="AM372" i="1"/>
  <c r="AQ372" i="1" s="1"/>
  <c r="AM376" i="1"/>
  <c r="AQ376" i="1" s="1"/>
  <c r="AM381" i="1"/>
  <c r="AQ381" i="1" s="1"/>
  <c r="AM382" i="1"/>
  <c r="AQ382" i="1" s="1"/>
  <c r="AM383" i="1"/>
  <c r="AQ383" i="1" s="1"/>
  <c r="AM386" i="1"/>
  <c r="AQ386" i="1" s="1"/>
  <c r="AM388" i="1"/>
  <c r="AQ388" i="1" s="1"/>
  <c r="AM391" i="1"/>
  <c r="AQ391" i="1" s="1"/>
  <c r="AM394" i="1"/>
  <c r="AQ394" i="1" s="1"/>
  <c r="AM398" i="1"/>
  <c r="AQ398" i="1" s="1"/>
  <c r="AM399" i="1"/>
  <c r="AQ399" i="1" s="1"/>
  <c r="AM406" i="1"/>
  <c r="AQ406" i="1" s="1"/>
  <c r="AM408" i="1"/>
  <c r="AQ408" i="1" s="1"/>
  <c r="AM410" i="1"/>
  <c r="AQ410" i="1" s="1"/>
  <c r="AM413" i="1"/>
  <c r="AQ413" i="1" s="1"/>
  <c r="AM414" i="1"/>
  <c r="AQ414" i="1" s="1"/>
  <c r="AM2" i="1"/>
  <c r="AQ2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4" i="1"/>
  <c r="I65" i="1"/>
  <c r="I66" i="1"/>
  <c r="I67" i="1"/>
  <c r="I68" i="1"/>
  <c r="I69" i="1"/>
  <c r="I70" i="1"/>
  <c r="I71" i="1"/>
  <c r="I72" i="1"/>
  <c r="I73" i="1"/>
  <c r="I74" i="1"/>
  <c r="I75" i="1"/>
  <c r="I84" i="1"/>
  <c r="I85" i="1"/>
  <c r="I86" i="1"/>
  <c r="I87" i="1"/>
  <c r="I88" i="1"/>
  <c r="I89" i="1"/>
  <c r="I90" i="1"/>
  <c r="I91" i="1"/>
  <c r="I96" i="1"/>
  <c r="I99" i="1"/>
  <c r="I102" i="1"/>
  <c r="I103" i="1"/>
  <c r="I106" i="1"/>
  <c r="I112" i="1"/>
  <c r="I114" i="1"/>
  <c r="I115" i="1"/>
  <c r="I116" i="1"/>
  <c r="I119" i="1"/>
  <c r="I120" i="1"/>
  <c r="I121" i="1"/>
  <c r="I125" i="1"/>
  <c r="I126" i="1"/>
  <c r="I129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5" i="1"/>
  <c r="I156" i="1"/>
  <c r="I158" i="1"/>
  <c r="I159" i="1"/>
  <c r="I161" i="1"/>
  <c r="I163" i="1"/>
  <c r="I164" i="1"/>
  <c r="I165" i="1"/>
  <c r="I167" i="1"/>
  <c r="I168" i="1"/>
  <c r="I169" i="1"/>
  <c r="I170" i="1"/>
  <c r="I172" i="1"/>
  <c r="I173" i="1"/>
  <c r="I174" i="1"/>
  <c r="I179" i="1"/>
  <c r="I180" i="1"/>
  <c r="I181" i="1"/>
  <c r="I182" i="1"/>
  <c r="I183" i="1"/>
  <c r="I186" i="1"/>
  <c r="I188" i="1"/>
  <c r="I190" i="1"/>
  <c r="I191" i="1"/>
  <c r="I192" i="1"/>
  <c r="I193" i="1"/>
  <c r="I197" i="1"/>
  <c r="I199" i="1"/>
  <c r="I201" i="1"/>
  <c r="I203" i="1"/>
  <c r="I204" i="1"/>
  <c r="I206" i="1"/>
  <c r="I207" i="1"/>
  <c r="I209" i="1"/>
  <c r="I216" i="1"/>
  <c r="I217" i="1"/>
  <c r="I218" i="1"/>
  <c r="I219" i="1"/>
  <c r="I220" i="1"/>
  <c r="I224" i="1"/>
  <c r="I225" i="1"/>
  <c r="I226" i="1"/>
  <c r="I228" i="1"/>
  <c r="I231" i="1"/>
  <c r="I233" i="1"/>
  <c r="I234" i="1"/>
  <c r="I238" i="1"/>
  <c r="I240" i="1"/>
  <c r="I241" i="1"/>
  <c r="I245" i="1"/>
  <c r="I246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5" i="1"/>
  <c r="I272" i="1"/>
  <c r="I273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5" i="1"/>
  <c r="I306" i="1"/>
  <c r="I308" i="1"/>
  <c r="I314" i="1"/>
  <c r="I316" i="1"/>
  <c r="I317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9" i="1"/>
  <c r="I342" i="1"/>
  <c r="I344" i="1"/>
  <c r="I345" i="1"/>
  <c r="I346" i="1"/>
  <c r="I347" i="1"/>
  <c r="I348" i="1"/>
  <c r="I349" i="1"/>
  <c r="I350" i="1"/>
  <c r="I351" i="1"/>
  <c r="I352" i="1"/>
  <c r="I356" i="1"/>
  <c r="I370" i="1"/>
  <c r="I371" i="1"/>
  <c r="I372" i="1"/>
  <c r="I376" i="1"/>
  <c r="I381" i="1"/>
  <c r="I382" i="1"/>
  <c r="I383" i="1"/>
  <c r="I386" i="1"/>
  <c r="I388" i="1"/>
  <c r="I391" i="1"/>
  <c r="I394" i="1"/>
  <c r="I398" i="1"/>
  <c r="I399" i="1"/>
  <c r="I406" i="1"/>
  <c r="I408" i="1"/>
  <c r="I410" i="1"/>
  <c r="I413" i="1"/>
  <c r="I414" i="1"/>
  <c r="I2" i="1"/>
  <c r="I3" i="1"/>
  <c r="I4" i="1"/>
  <c r="I5" i="1"/>
  <c r="I128" i="1" l="1"/>
  <c r="I136" i="1"/>
  <c r="I134" i="1"/>
  <c r="AM269" i="1"/>
  <c r="AQ269" i="1" s="1"/>
  <c r="AM268" i="1"/>
  <c r="AQ268" i="1" s="1"/>
  <c r="I248" i="1"/>
  <c r="I132" i="1"/>
  <c r="AM248" i="1"/>
  <c r="AQ248" i="1" s="1"/>
  <c r="I135" i="1"/>
  <c r="I95" i="1"/>
  <c r="AM108" i="1"/>
  <c r="AQ108" i="1" s="1"/>
  <c r="I307" i="1"/>
  <c r="I268" i="1"/>
  <c r="AM247" i="1"/>
  <c r="AQ247" i="1" s="1"/>
  <c r="AM343" i="1"/>
  <c r="AQ343" i="1" s="1"/>
  <c r="AM132" i="1"/>
  <c r="AQ132" i="1" s="1"/>
  <c r="AM136" i="1"/>
  <c r="AQ136" i="1" s="1"/>
  <c r="AM337" i="1"/>
  <c r="AQ337" i="1" s="1"/>
  <c r="I343" i="1"/>
  <c r="I98" i="1"/>
  <c r="AM127" i="1"/>
  <c r="AQ127" i="1" s="1"/>
  <c r="I178" i="1"/>
  <c r="AM221" i="1"/>
  <c r="AQ221" i="1" s="1"/>
  <c r="AM244" i="1"/>
  <c r="AQ244" i="1" s="1"/>
  <c r="I247" i="1"/>
  <c r="I124" i="1"/>
  <c r="AM81" i="1"/>
  <c r="AQ81" i="1" s="1"/>
  <c r="AM205" i="1"/>
  <c r="AQ205" i="1" s="1"/>
  <c r="AM95" i="1"/>
  <c r="AQ95" i="1" s="1"/>
  <c r="AM76" i="1"/>
  <c r="AQ76" i="1" s="1"/>
  <c r="I137" i="1"/>
  <c r="I189" i="1"/>
  <c r="I262" i="1"/>
  <c r="I263" i="1"/>
  <c r="I108" i="1"/>
  <c r="I76" i="1"/>
  <c r="AM83" i="1"/>
  <c r="AQ83" i="1" s="1"/>
  <c r="AM93" i="1"/>
  <c r="AQ93" i="1" s="1"/>
  <c r="I127" i="1"/>
  <c r="I122" i="1"/>
  <c r="AM243" i="1"/>
  <c r="AQ243" i="1" s="1"/>
  <c r="I264" i="1"/>
  <c r="AM262" i="1"/>
  <c r="AQ262" i="1" s="1"/>
  <c r="I83" i="1"/>
  <c r="AM122" i="1"/>
  <c r="AQ122" i="1" s="1"/>
  <c r="AM307" i="1"/>
  <c r="AQ307" i="1" s="1"/>
  <c r="AM178" i="1"/>
  <c r="AQ178" i="1" s="1"/>
  <c r="AM303" i="1"/>
  <c r="AQ303" i="1" s="1"/>
  <c r="AM261" i="1"/>
  <c r="AQ261" i="1" s="1"/>
  <c r="I230" i="1"/>
  <c r="AM270" i="1"/>
  <c r="AQ270" i="1" s="1"/>
  <c r="AM230" i="1"/>
  <c r="AQ230" i="1" s="1"/>
  <c r="I221" i="1"/>
  <c r="I232" i="1"/>
  <c r="AM235" i="1"/>
  <c r="AQ235" i="1" s="1"/>
  <c r="I261" i="1"/>
  <c r="AM263" i="1"/>
  <c r="AQ263" i="1" s="1"/>
  <c r="I242" i="1"/>
  <c r="AM232" i="1"/>
  <c r="AQ232" i="1" s="1"/>
  <c r="AM215" i="1"/>
  <c r="AQ215" i="1" s="1"/>
  <c r="AM223" i="1"/>
  <c r="AQ223" i="1" s="1"/>
  <c r="I337" i="1"/>
  <c r="AM267" i="1"/>
  <c r="AQ267" i="1" s="1"/>
  <c r="I223" i="1"/>
  <c r="AM341" i="1"/>
  <c r="AQ341" i="1" s="1"/>
  <c r="I311" i="1"/>
  <c r="I213" i="1"/>
  <c r="AM210" i="1"/>
  <c r="AQ210" i="1" s="1"/>
  <c r="I211" i="1"/>
  <c r="AM92" i="1"/>
  <c r="AQ92" i="1" s="1"/>
  <c r="AM104" i="1"/>
  <c r="AQ104" i="1" s="1"/>
  <c r="I196" i="1"/>
  <c r="AM198" i="1"/>
  <c r="AQ198" i="1" s="1"/>
  <c r="I210" i="1"/>
  <c r="AM212" i="1"/>
  <c r="AQ212" i="1" s="1"/>
  <c r="AM214" i="1"/>
  <c r="AQ214" i="1" s="1"/>
  <c r="AM175" i="1"/>
  <c r="AQ175" i="1" s="1"/>
  <c r="AM177" i="1"/>
  <c r="AQ177" i="1" s="1"/>
  <c r="AM340" i="1"/>
  <c r="AQ340" i="1" s="1"/>
  <c r="AM176" i="1"/>
  <c r="AQ176" i="1" s="1"/>
  <c r="I198" i="1"/>
  <c r="AM211" i="1"/>
  <c r="AQ211" i="1" s="1"/>
  <c r="AM195" i="1"/>
  <c r="AQ195" i="1" s="1"/>
  <c r="AM196" i="1"/>
  <c r="AQ196" i="1" s="1"/>
  <c r="I176" i="1"/>
  <c r="I177" i="1"/>
  <c r="I175" i="1"/>
  <c r="AM94" i="1"/>
  <c r="AQ94" i="1" s="1"/>
  <c r="I107" i="1"/>
  <c r="AM157" i="1"/>
  <c r="AQ157" i="1" s="1"/>
  <c r="AM162" i="1"/>
  <c r="AQ162" i="1" s="1"/>
  <c r="I315" i="1"/>
  <c r="AM266" i="1"/>
  <c r="AQ266" i="1" s="1"/>
  <c r="I270" i="1"/>
  <c r="I309" i="1"/>
  <c r="AM338" i="1"/>
  <c r="AQ338" i="1" s="1"/>
  <c r="AM118" i="1"/>
  <c r="AQ118" i="1" s="1"/>
  <c r="I205" i="1"/>
  <c r="I133" i="1"/>
  <c r="AM137" i="1"/>
  <c r="AQ137" i="1" s="1"/>
  <c r="I79" i="1"/>
  <c r="I97" i="1"/>
  <c r="AM101" i="1"/>
  <c r="AQ101" i="1" s="1"/>
  <c r="I341" i="1"/>
  <c r="I336" i="1"/>
  <c r="I184" i="1"/>
  <c r="AM213" i="1"/>
  <c r="AQ213" i="1" s="1"/>
  <c r="AM264" i="1"/>
  <c r="AQ264" i="1" s="1"/>
  <c r="AM189" i="1"/>
  <c r="AQ189" i="1" s="1"/>
  <c r="AM315" i="1"/>
  <c r="AQ315" i="1" s="1"/>
  <c r="AM242" i="1"/>
  <c r="AQ242" i="1" s="1"/>
  <c r="I235" i="1"/>
  <c r="I212" i="1"/>
  <c r="AM311" i="1"/>
  <c r="AQ311" i="1" s="1"/>
  <c r="AM194" i="1"/>
  <c r="AQ194" i="1" s="1"/>
  <c r="AM133" i="1"/>
  <c r="AQ133" i="1" s="1"/>
  <c r="I267" i="1"/>
  <c r="I338" i="1"/>
  <c r="I340" i="1"/>
  <c r="AM113" i="1"/>
  <c r="AQ113" i="1" s="1"/>
  <c r="I93" i="1"/>
  <c r="AM100" i="1"/>
  <c r="AQ100" i="1" s="1"/>
  <c r="I105" i="1"/>
  <c r="I303" i="1"/>
  <c r="I78" i="1"/>
  <c r="I81" i="1"/>
  <c r="AM202" i="1"/>
  <c r="AQ202" i="1" s="1"/>
  <c r="AM77" i="1"/>
  <c r="AQ77" i="1" s="1"/>
  <c r="AM78" i="1"/>
  <c r="AQ78" i="1" s="1"/>
  <c r="AM80" i="1"/>
  <c r="AQ80" i="1" s="1"/>
  <c r="AM98" i="1"/>
  <c r="AQ98" i="1" s="1"/>
  <c r="AM107" i="1"/>
  <c r="AQ107" i="1" s="1"/>
  <c r="I123" i="1"/>
  <c r="I118" i="1"/>
  <c r="AM123" i="1"/>
  <c r="AQ123" i="1" s="1"/>
  <c r="AM117" i="1"/>
  <c r="AQ117" i="1" s="1"/>
  <c r="I266" i="1"/>
  <c r="I244" i="1"/>
  <c r="I215" i="1"/>
  <c r="AM336" i="1"/>
  <c r="AQ336" i="1" s="1"/>
  <c r="I162" i="1"/>
  <c r="I113" i="1"/>
  <c r="I195" i="1"/>
  <c r="I243" i="1"/>
  <c r="I194" i="1"/>
  <c r="I157" i="1"/>
  <c r="I117" i="1"/>
  <c r="I214" i="1"/>
  <c r="I130" i="1"/>
  <c r="I104" i="1"/>
  <c r="I101" i="1"/>
  <c r="I100" i="1"/>
  <c r="AM97" i="1"/>
  <c r="AQ97" i="1" s="1"/>
  <c r="AM105" i="1"/>
  <c r="AQ105" i="1" s="1"/>
  <c r="I94" i="1"/>
  <c r="I92" i="1"/>
  <c r="I80" i="1"/>
  <c r="I77" i="1"/>
  <c r="AM79" i="1"/>
  <c r="AQ79" i="1" s="1"/>
  <c r="AM131" i="1"/>
  <c r="AQ131" i="1" s="1"/>
  <c r="AM222" i="1"/>
  <c r="AQ222" i="1" s="1"/>
  <c r="AM309" i="1"/>
  <c r="AQ309" i="1" s="1"/>
  <c r="I202" i="1"/>
  <c r="I222" i="1"/>
  <c r="I131" i="1"/>
  <c r="AM237" i="1"/>
  <c r="AQ237" i="1" s="1"/>
  <c r="I147" i="1"/>
  <c r="I237" i="1"/>
  <c r="AM147" i="1"/>
  <c r="AQ147" i="1" s="1"/>
  <c r="AM185" i="1" l="1"/>
  <c r="AQ185" i="1" s="1"/>
  <c r="I185" i="1"/>
  <c r="AM313" i="1"/>
  <c r="AQ313" i="1" s="1"/>
  <c r="I313" i="1"/>
  <c r="AM154" i="1"/>
  <c r="AQ154" i="1" s="1"/>
  <c r="I154" i="1"/>
  <c r="AM208" i="1"/>
  <c r="AQ208" i="1" s="1"/>
  <c r="I208" i="1"/>
  <c r="AM110" i="1"/>
  <c r="AQ110" i="1" s="1"/>
  <c r="I110" i="1"/>
  <c r="AM227" i="1"/>
  <c r="AQ227" i="1" s="1"/>
  <c r="I227" i="1"/>
  <c r="AM239" i="1"/>
  <c r="AQ239" i="1" s="1"/>
  <c r="I239" i="1"/>
  <c r="AM187" i="1"/>
  <c r="AQ187" i="1" s="1"/>
  <c r="I187" i="1"/>
  <c r="AM160" i="1"/>
  <c r="AQ160" i="1" s="1"/>
  <c r="I160" i="1"/>
  <c r="AM236" i="1"/>
  <c r="AQ236" i="1" s="1"/>
  <c r="I236" i="1"/>
  <c r="AM171" i="1"/>
  <c r="AQ171" i="1" s="1"/>
  <c r="I171" i="1"/>
  <c r="AM304" i="1"/>
  <c r="AQ304" i="1" s="1"/>
  <c r="I304" i="1"/>
  <c r="AM310" i="1"/>
  <c r="AQ310" i="1" s="1"/>
  <c r="I310" i="1"/>
  <c r="AM200" i="1"/>
  <c r="AQ200" i="1" s="1"/>
  <c r="I200" i="1"/>
  <c r="AM166" i="1"/>
  <c r="AQ166" i="1" s="1"/>
  <c r="I166" i="1"/>
  <c r="AM229" i="1"/>
  <c r="AQ229" i="1" s="1"/>
  <c r="I229" i="1"/>
  <c r="AM392" i="1" l="1"/>
  <c r="AQ392" i="1" s="1"/>
  <c r="I392" i="1"/>
  <c r="I400" i="1"/>
  <c r="AM400" i="1"/>
  <c r="AQ400" i="1" s="1"/>
  <c r="AM318" i="1"/>
  <c r="AQ318" i="1" s="1"/>
  <c r="I318" i="1"/>
  <c r="I380" i="1"/>
  <c r="AM380" i="1"/>
  <c r="AQ380" i="1" s="1"/>
  <c r="I389" i="1"/>
  <c r="AM389" i="1"/>
  <c r="AQ389" i="1" s="1"/>
  <c r="I361" i="1"/>
  <c r="AM361" i="1"/>
  <c r="AQ361" i="1" s="1"/>
  <c r="I396" i="1"/>
  <c r="AM396" i="1"/>
  <c r="AQ396" i="1" s="1"/>
  <c r="I403" i="1"/>
  <c r="AM403" i="1"/>
  <c r="AQ403" i="1" s="1"/>
  <c r="I405" i="1"/>
  <c r="AM405" i="1"/>
  <c r="AQ405" i="1" s="1"/>
  <c r="I409" i="1"/>
  <c r="AM409" i="1"/>
  <c r="AQ409" i="1" s="1"/>
  <c r="I363" i="1"/>
  <c r="AM363" i="1"/>
  <c r="AQ363" i="1" s="1"/>
  <c r="AM367" i="1"/>
  <c r="AQ367" i="1" s="1"/>
  <c r="I367" i="1"/>
  <c r="I385" i="1"/>
  <c r="AM385" i="1"/>
  <c r="AQ385" i="1" s="1"/>
  <c r="I393" i="1"/>
  <c r="AM393" i="1"/>
  <c r="AQ393" i="1" s="1"/>
  <c r="I357" i="1"/>
  <c r="AM357" i="1"/>
  <c r="AQ357" i="1" s="1"/>
  <c r="AM359" i="1"/>
  <c r="AQ359" i="1" s="1"/>
  <c r="I359" i="1"/>
  <c r="I355" i="1"/>
  <c r="AM355" i="1"/>
  <c r="AQ355" i="1" s="1"/>
  <c r="AM368" i="1"/>
  <c r="AQ368" i="1" s="1"/>
  <c r="I368" i="1"/>
  <c r="I411" i="1"/>
  <c r="AM411" i="1"/>
  <c r="AQ411" i="1" s="1"/>
  <c r="I319" i="1"/>
  <c r="AM319" i="1"/>
  <c r="AQ319" i="1" s="1"/>
  <c r="AM384" i="1"/>
  <c r="AQ384" i="1" s="1"/>
  <c r="I384" i="1"/>
  <c r="AM360" i="1"/>
  <c r="AQ360" i="1" s="1"/>
  <c r="I360" i="1"/>
  <c r="AM366" i="1"/>
  <c r="AQ366" i="1" s="1"/>
  <c r="I366" i="1"/>
  <c r="I378" i="1"/>
  <c r="AM378" i="1"/>
  <c r="AQ378" i="1" s="1"/>
  <c r="I404" i="1"/>
  <c r="AM404" i="1"/>
  <c r="AQ404" i="1" s="1"/>
  <c r="I365" i="1"/>
  <c r="AM365" i="1"/>
  <c r="AQ365" i="1" s="1"/>
  <c r="I412" i="1"/>
  <c r="AM412" i="1"/>
  <c r="AQ412" i="1" s="1"/>
  <c r="I353" i="1"/>
  <c r="AM353" i="1"/>
  <c r="AQ353" i="1" s="1"/>
  <c r="I379" i="1"/>
  <c r="AM379" i="1"/>
  <c r="AQ379" i="1" s="1"/>
  <c r="AM274" i="1"/>
  <c r="AQ274" i="1" s="1"/>
  <c r="I274" i="1"/>
  <c r="I377" i="1"/>
  <c r="AM377" i="1"/>
  <c r="AQ377" i="1" s="1"/>
  <c r="I362" i="1"/>
  <c r="AM362" i="1"/>
  <c r="AQ362" i="1" s="1"/>
  <c r="I390" i="1"/>
  <c r="AM390" i="1"/>
  <c r="AQ390" i="1" s="1"/>
  <c r="I358" i="1"/>
  <c r="AM358" i="1"/>
  <c r="AQ358" i="1" s="1"/>
  <c r="AM375" i="1"/>
  <c r="AQ375" i="1" s="1"/>
  <c r="I375" i="1"/>
  <c r="AM290" i="1"/>
  <c r="AQ290" i="1" s="1"/>
  <c r="I290" i="1"/>
  <c r="I387" i="1"/>
  <c r="AM387" i="1"/>
  <c r="AQ387" i="1" s="1"/>
  <c r="I364" i="1"/>
  <c r="AM364" i="1"/>
  <c r="AQ364" i="1" s="1"/>
  <c r="I335" i="1"/>
  <c r="AM335" i="1"/>
  <c r="AQ335" i="1" s="1"/>
  <c r="I354" i="1"/>
  <c r="AM354" i="1"/>
  <c r="AQ354" i="1" s="1"/>
  <c r="I402" i="1"/>
  <c r="AM402" i="1"/>
  <c r="AQ402" i="1" s="1"/>
  <c r="I271" i="1"/>
  <c r="AM271" i="1"/>
  <c r="AQ271" i="1" s="1"/>
  <c r="AM111" i="1"/>
  <c r="AQ111" i="1" s="1"/>
  <c r="I111" i="1"/>
  <c r="AM82" i="1" l="1"/>
  <c r="AQ82" i="1" s="1"/>
  <c r="I82" i="1"/>
  <c r="AM407" i="1"/>
  <c r="AQ407" i="1" s="1"/>
  <c r="I407" i="1"/>
  <c r="I397" i="1"/>
  <c r="AM397" i="1"/>
  <c r="AQ397" i="1" s="1"/>
  <c r="I62" i="1"/>
  <c r="AM62" i="1"/>
  <c r="AQ62" i="1" s="1"/>
  <c r="I369" i="1"/>
  <c r="AM369" i="1"/>
  <c r="AQ369" i="1" s="1"/>
  <c r="I374" i="1"/>
  <c r="AM374" i="1"/>
  <c r="AQ374" i="1" s="1"/>
  <c r="I395" i="1"/>
  <c r="AM395" i="1"/>
  <c r="AQ395" i="1" s="1"/>
  <c r="I63" i="1"/>
  <c r="AM63" i="1"/>
  <c r="AQ63" i="1" s="1"/>
  <c r="I401" i="1"/>
  <c r="AM401" i="1"/>
  <c r="AQ401" i="1" s="1"/>
  <c r="I373" i="1"/>
  <c r="AM373" i="1"/>
  <c r="AQ373" i="1" s="1"/>
  <c r="AM312" i="1"/>
  <c r="AQ312" i="1" s="1"/>
  <c r="I31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  <c r="V414" i="1"/>
  <c r="F414" i="1"/>
  <c r="X414" i="1" s="1"/>
  <c r="Y414" i="1" s="1"/>
  <c r="V413" i="1"/>
  <c r="F413" i="1"/>
  <c r="X413" i="1" s="1"/>
  <c r="Y413" i="1" s="1"/>
  <c r="V412" i="1"/>
  <c r="F412" i="1"/>
  <c r="X412" i="1" s="1"/>
  <c r="Y412" i="1" s="1"/>
  <c r="V411" i="1"/>
  <c r="F411" i="1"/>
  <c r="X411" i="1" s="1"/>
  <c r="Y411" i="1" s="1"/>
  <c r="V410" i="1"/>
  <c r="F410" i="1"/>
  <c r="X410" i="1" s="1"/>
  <c r="Y410" i="1" s="1"/>
  <c r="V409" i="1"/>
  <c r="F409" i="1"/>
  <c r="X409" i="1" s="1"/>
  <c r="Y409" i="1" s="1"/>
  <c r="V408" i="1"/>
  <c r="F408" i="1"/>
  <c r="X408" i="1" s="1"/>
  <c r="Y408" i="1" s="1"/>
  <c r="V407" i="1"/>
  <c r="F407" i="1"/>
  <c r="X407" i="1" s="1"/>
  <c r="Y407" i="1" s="1"/>
  <c r="V406" i="1"/>
  <c r="F406" i="1"/>
  <c r="X406" i="1" s="1"/>
  <c r="Y406" i="1" s="1"/>
  <c r="V405" i="1"/>
  <c r="F405" i="1"/>
  <c r="X405" i="1" s="1"/>
  <c r="Y405" i="1" s="1"/>
  <c r="V404" i="1"/>
  <c r="F404" i="1"/>
  <c r="X404" i="1" s="1"/>
  <c r="Y404" i="1" s="1"/>
  <c r="V403" i="1"/>
  <c r="F403" i="1"/>
  <c r="X403" i="1" s="1"/>
  <c r="Y403" i="1" s="1"/>
  <c r="V402" i="1"/>
  <c r="F402" i="1"/>
  <c r="X402" i="1" s="1"/>
  <c r="Y402" i="1" s="1"/>
  <c r="V401" i="1"/>
  <c r="F401" i="1"/>
  <c r="X401" i="1" s="1"/>
  <c r="Y401" i="1" s="1"/>
  <c r="V400" i="1"/>
  <c r="F400" i="1"/>
  <c r="X400" i="1" s="1"/>
  <c r="Y400" i="1" s="1"/>
  <c r="V399" i="1"/>
  <c r="F399" i="1"/>
  <c r="X399" i="1" s="1"/>
  <c r="Y399" i="1" s="1"/>
  <c r="V398" i="1"/>
  <c r="F398" i="1"/>
  <c r="X398" i="1" s="1"/>
  <c r="Y398" i="1" s="1"/>
  <c r="V397" i="1"/>
  <c r="F397" i="1"/>
  <c r="X397" i="1" s="1"/>
  <c r="Y397" i="1" s="1"/>
  <c r="V396" i="1"/>
  <c r="F396" i="1"/>
  <c r="X396" i="1" s="1"/>
  <c r="Y396" i="1" s="1"/>
  <c r="V395" i="1"/>
  <c r="F395" i="1"/>
  <c r="X395" i="1" s="1"/>
  <c r="Y395" i="1" s="1"/>
  <c r="V394" i="1"/>
  <c r="F394" i="1"/>
  <c r="X394" i="1" s="1"/>
  <c r="Y394" i="1" s="1"/>
  <c r="V393" i="1"/>
  <c r="F393" i="1"/>
  <c r="X393" i="1" s="1"/>
  <c r="Y393" i="1" s="1"/>
  <c r="V392" i="1"/>
  <c r="F392" i="1"/>
  <c r="X392" i="1" s="1"/>
  <c r="Y392" i="1" s="1"/>
  <c r="V391" i="1"/>
  <c r="F391" i="1"/>
  <c r="X391" i="1" s="1"/>
  <c r="Y391" i="1" s="1"/>
  <c r="V390" i="1"/>
  <c r="F390" i="1"/>
  <c r="X390" i="1" s="1"/>
  <c r="Y390" i="1" s="1"/>
  <c r="V389" i="1"/>
  <c r="F389" i="1"/>
  <c r="X389" i="1" s="1"/>
  <c r="Y389" i="1" s="1"/>
  <c r="V388" i="1"/>
  <c r="F388" i="1"/>
  <c r="X388" i="1" s="1"/>
  <c r="Y388" i="1" s="1"/>
  <c r="V387" i="1"/>
  <c r="F387" i="1"/>
  <c r="X387" i="1" s="1"/>
  <c r="Y387" i="1" s="1"/>
  <c r="V386" i="1"/>
  <c r="F386" i="1"/>
  <c r="X386" i="1" s="1"/>
  <c r="Y386" i="1" s="1"/>
  <c r="V385" i="1"/>
  <c r="F385" i="1"/>
  <c r="X385" i="1" s="1"/>
  <c r="Y385" i="1" s="1"/>
  <c r="V384" i="1"/>
  <c r="F384" i="1"/>
  <c r="X384" i="1" s="1"/>
  <c r="Y384" i="1" s="1"/>
  <c r="V383" i="1"/>
  <c r="F383" i="1"/>
  <c r="X383" i="1" s="1"/>
  <c r="Y383" i="1" s="1"/>
  <c r="V382" i="1"/>
  <c r="F382" i="1"/>
  <c r="X382" i="1" s="1"/>
  <c r="Y382" i="1" s="1"/>
  <c r="V381" i="1"/>
  <c r="F381" i="1"/>
  <c r="X381" i="1" s="1"/>
  <c r="Y381" i="1" s="1"/>
  <c r="V380" i="1"/>
  <c r="F380" i="1"/>
  <c r="X380" i="1" s="1"/>
  <c r="Y380" i="1" s="1"/>
  <c r="V379" i="1"/>
  <c r="F379" i="1"/>
  <c r="X379" i="1" s="1"/>
  <c r="Y379" i="1" s="1"/>
  <c r="V378" i="1"/>
  <c r="F378" i="1"/>
  <c r="X378" i="1" s="1"/>
  <c r="Y378" i="1" s="1"/>
  <c r="V377" i="1"/>
  <c r="F377" i="1"/>
  <c r="X377" i="1" s="1"/>
  <c r="Y377" i="1" s="1"/>
  <c r="V376" i="1"/>
  <c r="F376" i="1"/>
  <c r="X376" i="1" s="1"/>
  <c r="Y376" i="1" s="1"/>
  <c r="V375" i="1"/>
  <c r="F375" i="1"/>
  <c r="X375" i="1" s="1"/>
  <c r="Y375" i="1" s="1"/>
  <c r="V374" i="1"/>
  <c r="F374" i="1"/>
  <c r="X374" i="1" s="1"/>
  <c r="Y374" i="1" s="1"/>
  <c r="V373" i="1"/>
  <c r="F373" i="1"/>
  <c r="X373" i="1" s="1"/>
  <c r="Y373" i="1" s="1"/>
  <c r="V372" i="1"/>
  <c r="F372" i="1"/>
  <c r="X372" i="1" s="1"/>
  <c r="Y372" i="1" s="1"/>
  <c r="V371" i="1"/>
  <c r="F371" i="1"/>
  <c r="X371" i="1" s="1"/>
  <c r="Y371" i="1" s="1"/>
  <c r="V370" i="1"/>
  <c r="F370" i="1"/>
  <c r="X370" i="1" s="1"/>
  <c r="Y370" i="1" s="1"/>
  <c r="V369" i="1"/>
  <c r="F369" i="1"/>
  <c r="X369" i="1" s="1"/>
  <c r="Y369" i="1" s="1"/>
  <c r="V368" i="1"/>
  <c r="F368" i="1"/>
  <c r="X368" i="1" s="1"/>
  <c r="Y368" i="1" s="1"/>
  <c r="V367" i="1"/>
  <c r="F367" i="1"/>
  <c r="X367" i="1" s="1"/>
  <c r="Y367" i="1" s="1"/>
  <c r="V366" i="1"/>
  <c r="F366" i="1"/>
  <c r="X366" i="1" s="1"/>
  <c r="Y366" i="1" s="1"/>
  <c r="V365" i="1"/>
  <c r="F365" i="1"/>
  <c r="X365" i="1" s="1"/>
  <c r="Y365" i="1" s="1"/>
  <c r="V364" i="1"/>
  <c r="F364" i="1"/>
  <c r="X364" i="1" s="1"/>
  <c r="Y364" i="1" s="1"/>
  <c r="V363" i="1"/>
  <c r="F363" i="1"/>
  <c r="X363" i="1" s="1"/>
  <c r="Y363" i="1" s="1"/>
  <c r="V362" i="1"/>
  <c r="F362" i="1"/>
  <c r="X362" i="1" s="1"/>
  <c r="Y362" i="1" s="1"/>
  <c r="V361" i="1"/>
  <c r="F361" i="1"/>
  <c r="X361" i="1" s="1"/>
  <c r="Y361" i="1" s="1"/>
  <c r="V360" i="1"/>
  <c r="F360" i="1"/>
  <c r="X360" i="1" s="1"/>
  <c r="Y360" i="1" s="1"/>
  <c r="V359" i="1"/>
  <c r="F359" i="1"/>
  <c r="X359" i="1" s="1"/>
  <c r="Y359" i="1" s="1"/>
  <c r="V358" i="1"/>
  <c r="F358" i="1"/>
  <c r="X358" i="1" s="1"/>
  <c r="Y358" i="1" s="1"/>
  <c r="V357" i="1"/>
  <c r="F357" i="1"/>
  <c r="X357" i="1" s="1"/>
  <c r="Y357" i="1" s="1"/>
  <c r="V356" i="1"/>
  <c r="F356" i="1"/>
  <c r="X356" i="1" s="1"/>
  <c r="Y356" i="1" s="1"/>
  <c r="V355" i="1"/>
  <c r="F355" i="1"/>
  <c r="X355" i="1" s="1"/>
  <c r="Y355" i="1" s="1"/>
  <c r="V354" i="1"/>
  <c r="F354" i="1"/>
  <c r="X354" i="1" s="1"/>
  <c r="Y354" i="1" s="1"/>
  <c r="V353" i="1"/>
  <c r="F353" i="1"/>
  <c r="X353" i="1" s="1"/>
  <c r="Y353" i="1" s="1"/>
  <c r="V352" i="1"/>
  <c r="F352" i="1"/>
  <c r="X352" i="1" s="1"/>
  <c r="Y352" i="1" s="1"/>
  <c r="V351" i="1"/>
  <c r="F351" i="1"/>
  <c r="X351" i="1" s="1"/>
  <c r="Y351" i="1" s="1"/>
  <c r="V350" i="1"/>
  <c r="F350" i="1"/>
  <c r="X350" i="1" s="1"/>
  <c r="Y350" i="1" s="1"/>
  <c r="V349" i="1"/>
  <c r="F349" i="1"/>
  <c r="X349" i="1" s="1"/>
  <c r="Y349" i="1" s="1"/>
  <c r="V348" i="1"/>
  <c r="F348" i="1"/>
  <c r="X348" i="1" s="1"/>
  <c r="Y348" i="1" s="1"/>
  <c r="V347" i="1"/>
  <c r="F347" i="1"/>
  <c r="X347" i="1" s="1"/>
  <c r="Y347" i="1" s="1"/>
  <c r="V346" i="1"/>
  <c r="F346" i="1"/>
  <c r="X346" i="1" s="1"/>
  <c r="Y346" i="1" s="1"/>
  <c r="V345" i="1"/>
  <c r="F345" i="1"/>
  <c r="X345" i="1" s="1"/>
  <c r="Y345" i="1" s="1"/>
  <c r="V344" i="1"/>
  <c r="F344" i="1"/>
  <c r="X344" i="1" s="1"/>
  <c r="Y344" i="1" s="1"/>
  <c r="V343" i="1"/>
  <c r="F343" i="1"/>
  <c r="X343" i="1" s="1"/>
  <c r="Y343" i="1" s="1"/>
  <c r="V342" i="1"/>
  <c r="F342" i="1"/>
  <c r="X342" i="1" s="1"/>
  <c r="Y342" i="1" s="1"/>
  <c r="V341" i="1"/>
  <c r="F341" i="1"/>
  <c r="X341" i="1" s="1"/>
  <c r="Y341" i="1" s="1"/>
  <c r="V340" i="1"/>
  <c r="F340" i="1"/>
  <c r="X340" i="1" s="1"/>
  <c r="Y340" i="1" s="1"/>
  <c r="V339" i="1"/>
  <c r="F339" i="1"/>
  <c r="X339" i="1" s="1"/>
  <c r="Y339" i="1" s="1"/>
  <c r="V338" i="1"/>
  <c r="F338" i="1"/>
  <c r="X338" i="1" s="1"/>
  <c r="Y338" i="1" s="1"/>
  <c r="V337" i="1"/>
  <c r="F337" i="1"/>
  <c r="X337" i="1" s="1"/>
  <c r="Y337" i="1" s="1"/>
  <c r="V336" i="1"/>
  <c r="F336" i="1"/>
  <c r="X336" i="1" s="1"/>
  <c r="Y336" i="1" s="1"/>
  <c r="V335" i="1"/>
  <c r="F335" i="1"/>
  <c r="X335" i="1" s="1"/>
  <c r="Y335" i="1" s="1"/>
  <c r="V334" i="1"/>
  <c r="F334" i="1"/>
  <c r="X334" i="1" s="1"/>
  <c r="Y334" i="1" s="1"/>
  <c r="V333" i="1"/>
  <c r="F333" i="1"/>
  <c r="X333" i="1" s="1"/>
  <c r="Y333" i="1" s="1"/>
  <c r="V332" i="1"/>
  <c r="F332" i="1"/>
  <c r="X332" i="1" s="1"/>
  <c r="Y332" i="1" s="1"/>
  <c r="V331" i="1"/>
  <c r="F331" i="1"/>
  <c r="X331" i="1" s="1"/>
  <c r="Y331" i="1" s="1"/>
  <c r="V330" i="1"/>
  <c r="F330" i="1"/>
  <c r="X330" i="1" s="1"/>
  <c r="Y330" i="1" s="1"/>
  <c r="V329" i="1"/>
  <c r="F329" i="1"/>
  <c r="X329" i="1" s="1"/>
  <c r="Y329" i="1" s="1"/>
  <c r="V328" i="1"/>
  <c r="F328" i="1"/>
  <c r="X328" i="1" s="1"/>
  <c r="Y328" i="1" s="1"/>
  <c r="V327" i="1"/>
  <c r="F327" i="1"/>
  <c r="X327" i="1" s="1"/>
  <c r="Y327" i="1" s="1"/>
  <c r="V326" i="1"/>
  <c r="F326" i="1"/>
  <c r="X326" i="1" s="1"/>
  <c r="Y326" i="1" s="1"/>
  <c r="V325" i="1"/>
  <c r="F325" i="1"/>
  <c r="X325" i="1" s="1"/>
  <c r="Y325" i="1" s="1"/>
  <c r="V324" i="1"/>
  <c r="F324" i="1"/>
  <c r="X324" i="1" s="1"/>
  <c r="Y324" i="1" s="1"/>
  <c r="V323" i="1"/>
  <c r="F323" i="1"/>
  <c r="X323" i="1" s="1"/>
  <c r="Y323" i="1" s="1"/>
  <c r="V322" i="1"/>
  <c r="F322" i="1"/>
  <c r="X322" i="1" s="1"/>
  <c r="Y322" i="1" s="1"/>
  <c r="V321" i="1"/>
  <c r="F321" i="1"/>
  <c r="X321" i="1" s="1"/>
  <c r="Y321" i="1" s="1"/>
  <c r="V320" i="1"/>
  <c r="F320" i="1"/>
  <c r="X320" i="1" s="1"/>
  <c r="Y320" i="1" s="1"/>
  <c r="V319" i="1"/>
  <c r="F319" i="1"/>
  <c r="X319" i="1" s="1"/>
  <c r="Y319" i="1" s="1"/>
  <c r="V318" i="1"/>
  <c r="F318" i="1"/>
  <c r="X318" i="1" s="1"/>
  <c r="Y318" i="1" s="1"/>
  <c r="V317" i="1"/>
  <c r="F317" i="1"/>
  <c r="X317" i="1" s="1"/>
  <c r="Y317" i="1" s="1"/>
  <c r="V316" i="1"/>
  <c r="F316" i="1"/>
  <c r="X316" i="1" s="1"/>
  <c r="Y316" i="1" s="1"/>
  <c r="V315" i="1"/>
  <c r="F315" i="1"/>
  <c r="X315" i="1" s="1"/>
  <c r="Y315" i="1" s="1"/>
  <c r="V314" i="1"/>
  <c r="F314" i="1"/>
  <c r="X314" i="1" s="1"/>
  <c r="Y314" i="1" s="1"/>
  <c r="V313" i="1"/>
  <c r="F313" i="1"/>
  <c r="X313" i="1" s="1"/>
  <c r="Y313" i="1" s="1"/>
  <c r="V312" i="1"/>
  <c r="F312" i="1"/>
  <c r="X312" i="1" s="1"/>
  <c r="Y312" i="1" s="1"/>
  <c r="V311" i="1"/>
  <c r="F311" i="1"/>
  <c r="X311" i="1" s="1"/>
  <c r="Y311" i="1" s="1"/>
  <c r="V310" i="1"/>
  <c r="F310" i="1"/>
  <c r="X310" i="1" s="1"/>
  <c r="Y310" i="1" s="1"/>
  <c r="V309" i="1"/>
  <c r="F309" i="1"/>
  <c r="X309" i="1" s="1"/>
  <c r="Y309" i="1" s="1"/>
  <c r="V308" i="1"/>
  <c r="F308" i="1"/>
  <c r="X308" i="1" s="1"/>
  <c r="Y308" i="1" s="1"/>
  <c r="V307" i="1"/>
  <c r="F307" i="1"/>
  <c r="X307" i="1" s="1"/>
  <c r="Y307" i="1" s="1"/>
  <c r="V306" i="1"/>
  <c r="F306" i="1"/>
  <c r="X306" i="1" s="1"/>
  <c r="Y306" i="1" s="1"/>
  <c r="V305" i="1"/>
  <c r="F305" i="1"/>
  <c r="X305" i="1" s="1"/>
  <c r="Y305" i="1" s="1"/>
  <c r="V304" i="1"/>
  <c r="F304" i="1"/>
  <c r="X304" i="1" s="1"/>
  <c r="Y304" i="1" s="1"/>
  <c r="V303" i="1"/>
  <c r="F303" i="1"/>
  <c r="X303" i="1" s="1"/>
  <c r="Y303" i="1" s="1"/>
  <c r="V302" i="1"/>
  <c r="F302" i="1"/>
  <c r="X302" i="1" s="1"/>
  <c r="Y302" i="1" s="1"/>
  <c r="V301" i="1"/>
  <c r="F301" i="1"/>
  <c r="X301" i="1" s="1"/>
  <c r="Y301" i="1" s="1"/>
  <c r="V300" i="1"/>
  <c r="F300" i="1"/>
  <c r="X300" i="1" s="1"/>
  <c r="Y300" i="1" s="1"/>
  <c r="V299" i="1"/>
  <c r="F299" i="1"/>
  <c r="X299" i="1" s="1"/>
  <c r="Y299" i="1" s="1"/>
  <c r="V298" i="1"/>
  <c r="F298" i="1"/>
  <c r="X298" i="1" s="1"/>
  <c r="Y298" i="1" s="1"/>
  <c r="V297" i="1"/>
  <c r="F297" i="1"/>
  <c r="X297" i="1" s="1"/>
  <c r="Y297" i="1" s="1"/>
  <c r="V296" i="1"/>
  <c r="F296" i="1"/>
  <c r="X296" i="1" s="1"/>
  <c r="Y296" i="1" s="1"/>
  <c r="V295" i="1"/>
  <c r="F295" i="1"/>
  <c r="X295" i="1" s="1"/>
  <c r="Y295" i="1" s="1"/>
  <c r="V294" i="1"/>
  <c r="F294" i="1"/>
  <c r="X294" i="1" s="1"/>
  <c r="Y294" i="1" s="1"/>
  <c r="V293" i="1"/>
  <c r="F293" i="1"/>
  <c r="X293" i="1" s="1"/>
  <c r="Y293" i="1" s="1"/>
  <c r="V292" i="1"/>
  <c r="F292" i="1"/>
  <c r="X292" i="1" s="1"/>
  <c r="Y292" i="1" s="1"/>
  <c r="V291" i="1"/>
  <c r="F291" i="1"/>
  <c r="X291" i="1" s="1"/>
  <c r="Y291" i="1" s="1"/>
  <c r="V290" i="1"/>
  <c r="F290" i="1"/>
  <c r="X290" i="1" s="1"/>
  <c r="Y290" i="1" s="1"/>
  <c r="V289" i="1"/>
  <c r="F289" i="1"/>
  <c r="X289" i="1" s="1"/>
  <c r="Y289" i="1" s="1"/>
  <c r="V288" i="1"/>
  <c r="F288" i="1"/>
  <c r="X288" i="1" s="1"/>
  <c r="Y288" i="1" s="1"/>
  <c r="V287" i="1"/>
  <c r="F287" i="1"/>
  <c r="X287" i="1" s="1"/>
  <c r="Y287" i="1" s="1"/>
  <c r="V286" i="1"/>
  <c r="F286" i="1"/>
  <c r="X286" i="1" s="1"/>
  <c r="Y286" i="1" s="1"/>
  <c r="V285" i="1"/>
  <c r="F285" i="1"/>
  <c r="X285" i="1" s="1"/>
  <c r="Y285" i="1" s="1"/>
  <c r="V284" i="1"/>
  <c r="F284" i="1"/>
  <c r="X284" i="1" s="1"/>
  <c r="Y284" i="1" s="1"/>
  <c r="V283" i="1"/>
  <c r="F283" i="1"/>
  <c r="X283" i="1" s="1"/>
  <c r="Y283" i="1" s="1"/>
  <c r="V282" i="1"/>
  <c r="F282" i="1"/>
  <c r="X282" i="1" s="1"/>
  <c r="Y282" i="1" s="1"/>
  <c r="V281" i="1"/>
  <c r="F281" i="1"/>
  <c r="X281" i="1" s="1"/>
  <c r="Y281" i="1" s="1"/>
  <c r="V280" i="1"/>
  <c r="F280" i="1"/>
  <c r="X280" i="1" s="1"/>
  <c r="Y280" i="1" s="1"/>
  <c r="V279" i="1"/>
  <c r="F279" i="1"/>
  <c r="X279" i="1" s="1"/>
  <c r="Y279" i="1" s="1"/>
  <c r="V278" i="1"/>
  <c r="F278" i="1"/>
  <c r="X278" i="1" s="1"/>
  <c r="Y278" i="1" s="1"/>
  <c r="V277" i="1"/>
  <c r="F277" i="1"/>
  <c r="X277" i="1" s="1"/>
  <c r="Y277" i="1" s="1"/>
  <c r="V276" i="1"/>
  <c r="F276" i="1"/>
  <c r="X276" i="1" s="1"/>
  <c r="Y276" i="1" s="1"/>
  <c r="V275" i="1"/>
  <c r="F275" i="1"/>
  <c r="X275" i="1" s="1"/>
  <c r="Y275" i="1" s="1"/>
  <c r="V274" i="1"/>
  <c r="F274" i="1"/>
  <c r="X274" i="1" s="1"/>
  <c r="Y274" i="1" s="1"/>
  <c r="V273" i="1"/>
  <c r="F273" i="1"/>
  <c r="X273" i="1" s="1"/>
  <c r="Y273" i="1" s="1"/>
  <c r="V272" i="1"/>
  <c r="F272" i="1"/>
  <c r="X272" i="1" s="1"/>
  <c r="Y272" i="1" s="1"/>
  <c r="V271" i="1"/>
  <c r="F271" i="1"/>
  <c r="X271" i="1" s="1"/>
  <c r="Y271" i="1" s="1"/>
  <c r="V270" i="1"/>
  <c r="F270" i="1"/>
  <c r="X270" i="1" s="1"/>
  <c r="Y270" i="1" s="1"/>
  <c r="V269" i="1"/>
  <c r="F269" i="1"/>
  <c r="X269" i="1" s="1"/>
  <c r="Y269" i="1" s="1"/>
  <c r="V268" i="1"/>
  <c r="F268" i="1"/>
  <c r="X268" i="1" s="1"/>
  <c r="Y268" i="1" s="1"/>
  <c r="V267" i="1"/>
  <c r="F267" i="1"/>
  <c r="X267" i="1" s="1"/>
  <c r="Y267" i="1" s="1"/>
  <c r="V266" i="1"/>
  <c r="F266" i="1"/>
  <c r="X266" i="1" s="1"/>
  <c r="Y266" i="1" s="1"/>
  <c r="V265" i="1"/>
  <c r="F265" i="1"/>
  <c r="X265" i="1" s="1"/>
  <c r="Y265" i="1" s="1"/>
  <c r="V264" i="1"/>
  <c r="F264" i="1"/>
  <c r="X264" i="1" s="1"/>
  <c r="Y264" i="1" s="1"/>
  <c r="V263" i="1"/>
  <c r="F263" i="1"/>
  <c r="X263" i="1" s="1"/>
  <c r="Y263" i="1" s="1"/>
  <c r="V262" i="1"/>
  <c r="F262" i="1"/>
  <c r="X262" i="1" s="1"/>
  <c r="Y262" i="1" s="1"/>
  <c r="V261" i="1"/>
  <c r="F261" i="1"/>
  <c r="X261" i="1" s="1"/>
  <c r="Y261" i="1" s="1"/>
  <c r="V260" i="1"/>
  <c r="F260" i="1"/>
  <c r="X260" i="1" s="1"/>
  <c r="Y260" i="1" s="1"/>
  <c r="V259" i="1"/>
  <c r="F259" i="1"/>
  <c r="X259" i="1" s="1"/>
  <c r="Y259" i="1" s="1"/>
  <c r="V258" i="1"/>
  <c r="F258" i="1"/>
  <c r="X258" i="1" s="1"/>
  <c r="Y258" i="1" s="1"/>
  <c r="V257" i="1"/>
  <c r="F257" i="1"/>
  <c r="X257" i="1" s="1"/>
  <c r="Y257" i="1" s="1"/>
  <c r="V256" i="1"/>
  <c r="F256" i="1"/>
  <c r="X256" i="1" s="1"/>
  <c r="Y256" i="1" s="1"/>
  <c r="V255" i="1"/>
  <c r="F255" i="1"/>
  <c r="X255" i="1" s="1"/>
  <c r="Y255" i="1" s="1"/>
  <c r="V254" i="1"/>
  <c r="F254" i="1"/>
  <c r="X254" i="1" s="1"/>
  <c r="Y254" i="1" s="1"/>
  <c r="V253" i="1"/>
  <c r="F253" i="1"/>
  <c r="X253" i="1" s="1"/>
  <c r="Y253" i="1" s="1"/>
  <c r="V252" i="1"/>
  <c r="F252" i="1"/>
  <c r="X252" i="1" s="1"/>
  <c r="Y252" i="1" s="1"/>
  <c r="V251" i="1"/>
  <c r="F251" i="1"/>
  <c r="X251" i="1" s="1"/>
  <c r="Y251" i="1" s="1"/>
  <c r="V250" i="1"/>
  <c r="F250" i="1"/>
  <c r="X250" i="1" s="1"/>
  <c r="Y250" i="1" s="1"/>
  <c r="V249" i="1"/>
  <c r="F249" i="1"/>
  <c r="X249" i="1" s="1"/>
  <c r="Y249" i="1" s="1"/>
  <c r="V248" i="1"/>
  <c r="F248" i="1"/>
  <c r="X248" i="1" s="1"/>
  <c r="Y248" i="1" s="1"/>
  <c r="V247" i="1"/>
  <c r="F247" i="1"/>
  <c r="X247" i="1" s="1"/>
  <c r="Y247" i="1" s="1"/>
  <c r="V246" i="1"/>
  <c r="F246" i="1"/>
  <c r="X246" i="1" s="1"/>
  <c r="Y246" i="1" s="1"/>
  <c r="V245" i="1"/>
  <c r="F245" i="1"/>
  <c r="X245" i="1" s="1"/>
  <c r="Y245" i="1" s="1"/>
  <c r="V244" i="1"/>
  <c r="F244" i="1"/>
  <c r="X244" i="1" s="1"/>
  <c r="Y244" i="1" s="1"/>
  <c r="V243" i="1"/>
  <c r="F243" i="1"/>
  <c r="X243" i="1" s="1"/>
  <c r="Y243" i="1" s="1"/>
  <c r="V242" i="1"/>
  <c r="F242" i="1"/>
  <c r="X242" i="1" s="1"/>
  <c r="Y242" i="1" s="1"/>
  <c r="V241" i="1"/>
  <c r="F241" i="1"/>
  <c r="X241" i="1" s="1"/>
  <c r="Y241" i="1" s="1"/>
  <c r="V240" i="1"/>
  <c r="F240" i="1"/>
  <c r="X240" i="1" s="1"/>
  <c r="Y240" i="1" s="1"/>
  <c r="V239" i="1"/>
  <c r="F239" i="1"/>
  <c r="X239" i="1" s="1"/>
  <c r="Y239" i="1" s="1"/>
  <c r="V238" i="1"/>
  <c r="F238" i="1"/>
  <c r="X238" i="1" s="1"/>
  <c r="Y238" i="1" s="1"/>
  <c r="V237" i="1"/>
  <c r="F237" i="1"/>
  <c r="X237" i="1" s="1"/>
  <c r="Y237" i="1" s="1"/>
  <c r="V236" i="1"/>
  <c r="F236" i="1"/>
  <c r="X236" i="1" s="1"/>
  <c r="Y236" i="1" s="1"/>
  <c r="V235" i="1"/>
  <c r="F235" i="1"/>
  <c r="X235" i="1" s="1"/>
  <c r="Y235" i="1" s="1"/>
  <c r="V234" i="1"/>
  <c r="F234" i="1"/>
  <c r="X234" i="1" s="1"/>
  <c r="Y234" i="1" s="1"/>
  <c r="V233" i="1"/>
  <c r="F233" i="1"/>
  <c r="X233" i="1" s="1"/>
  <c r="Y233" i="1" s="1"/>
  <c r="V232" i="1"/>
  <c r="F232" i="1"/>
  <c r="X232" i="1" s="1"/>
  <c r="Y232" i="1" s="1"/>
  <c r="V231" i="1"/>
  <c r="F231" i="1"/>
  <c r="X231" i="1" s="1"/>
  <c r="Y231" i="1" s="1"/>
  <c r="V230" i="1"/>
  <c r="F230" i="1"/>
  <c r="X230" i="1" s="1"/>
  <c r="Y230" i="1" s="1"/>
  <c r="V229" i="1"/>
  <c r="F229" i="1"/>
  <c r="X229" i="1" s="1"/>
  <c r="Y229" i="1" s="1"/>
  <c r="V228" i="1"/>
  <c r="F228" i="1"/>
  <c r="X228" i="1" s="1"/>
  <c r="Y228" i="1" s="1"/>
  <c r="V227" i="1"/>
  <c r="F227" i="1"/>
  <c r="X227" i="1" s="1"/>
  <c r="Y227" i="1" s="1"/>
  <c r="V226" i="1"/>
  <c r="F226" i="1"/>
  <c r="X226" i="1" s="1"/>
  <c r="Y226" i="1" s="1"/>
  <c r="V225" i="1"/>
  <c r="F225" i="1"/>
  <c r="X225" i="1" s="1"/>
  <c r="Y225" i="1" s="1"/>
  <c r="V224" i="1"/>
  <c r="F224" i="1"/>
  <c r="X224" i="1" s="1"/>
  <c r="Y224" i="1" s="1"/>
  <c r="V223" i="1"/>
  <c r="F223" i="1"/>
  <c r="X223" i="1" s="1"/>
  <c r="Y223" i="1" s="1"/>
  <c r="V222" i="1"/>
  <c r="F222" i="1"/>
  <c r="X222" i="1" s="1"/>
  <c r="Y222" i="1" s="1"/>
  <c r="V221" i="1"/>
  <c r="F221" i="1"/>
  <c r="X221" i="1" s="1"/>
  <c r="Y221" i="1" s="1"/>
  <c r="V220" i="1"/>
  <c r="F220" i="1"/>
  <c r="X220" i="1" s="1"/>
  <c r="Y220" i="1" s="1"/>
  <c r="V219" i="1"/>
  <c r="F219" i="1"/>
  <c r="X219" i="1" s="1"/>
  <c r="Y219" i="1" s="1"/>
  <c r="V218" i="1"/>
  <c r="F218" i="1"/>
  <c r="X218" i="1" s="1"/>
  <c r="Y218" i="1" s="1"/>
  <c r="V217" i="1"/>
  <c r="F217" i="1"/>
  <c r="X217" i="1" s="1"/>
  <c r="Y217" i="1" s="1"/>
  <c r="V216" i="1"/>
  <c r="F216" i="1"/>
  <c r="X216" i="1" s="1"/>
  <c r="Y216" i="1" s="1"/>
  <c r="V215" i="1"/>
  <c r="F215" i="1"/>
  <c r="X215" i="1" s="1"/>
  <c r="Y215" i="1" s="1"/>
  <c r="V214" i="1"/>
  <c r="F214" i="1"/>
  <c r="X214" i="1" s="1"/>
  <c r="Y214" i="1" s="1"/>
  <c r="V213" i="1"/>
  <c r="F213" i="1"/>
  <c r="X213" i="1" s="1"/>
  <c r="Y213" i="1" s="1"/>
  <c r="V212" i="1"/>
  <c r="F212" i="1"/>
  <c r="X212" i="1" s="1"/>
  <c r="Y212" i="1" s="1"/>
  <c r="V211" i="1"/>
  <c r="F211" i="1"/>
  <c r="X211" i="1" s="1"/>
  <c r="Y211" i="1" s="1"/>
  <c r="V210" i="1"/>
  <c r="F210" i="1"/>
  <c r="X210" i="1" s="1"/>
  <c r="Y210" i="1" s="1"/>
  <c r="V209" i="1"/>
  <c r="F209" i="1"/>
  <c r="X209" i="1" s="1"/>
  <c r="Y209" i="1" s="1"/>
  <c r="V208" i="1"/>
  <c r="F208" i="1"/>
  <c r="X208" i="1" s="1"/>
  <c r="Y208" i="1" s="1"/>
  <c r="V207" i="1"/>
  <c r="F207" i="1"/>
  <c r="X207" i="1" s="1"/>
  <c r="Y207" i="1" s="1"/>
  <c r="V206" i="1"/>
  <c r="F206" i="1"/>
  <c r="X206" i="1" s="1"/>
  <c r="Y206" i="1" s="1"/>
  <c r="V205" i="1"/>
  <c r="F205" i="1"/>
  <c r="X205" i="1" s="1"/>
  <c r="Y205" i="1" s="1"/>
  <c r="V204" i="1"/>
  <c r="F204" i="1"/>
  <c r="X204" i="1" s="1"/>
  <c r="Y204" i="1" s="1"/>
  <c r="V203" i="1"/>
  <c r="F203" i="1"/>
  <c r="X203" i="1" s="1"/>
  <c r="Y203" i="1" s="1"/>
  <c r="V202" i="1"/>
  <c r="F202" i="1"/>
  <c r="X202" i="1" s="1"/>
  <c r="Y202" i="1" s="1"/>
  <c r="V201" i="1"/>
  <c r="F201" i="1"/>
  <c r="X201" i="1" s="1"/>
  <c r="Y201" i="1" s="1"/>
  <c r="V200" i="1"/>
  <c r="F200" i="1"/>
  <c r="X200" i="1" s="1"/>
  <c r="Y200" i="1" s="1"/>
  <c r="V199" i="1"/>
  <c r="F199" i="1"/>
  <c r="X199" i="1" s="1"/>
  <c r="Y199" i="1" s="1"/>
  <c r="V198" i="1"/>
  <c r="F198" i="1"/>
  <c r="X198" i="1" s="1"/>
  <c r="Y198" i="1" s="1"/>
  <c r="V197" i="1"/>
  <c r="F197" i="1"/>
  <c r="X197" i="1" s="1"/>
  <c r="Y197" i="1" s="1"/>
  <c r="V196" i="1"/>
  <c r="F196" i="1"/>
  <c r="X196" i="1" s="1"/>
  <c r="Y196" i="1" s="1"/>
  <c r="V195" i="1"/>
  <c r="F195" i="1"/>
  <c r="X195" i="1" s="1"/>
  <c r="Y195" i="1" s="1"/>
  <c r="V194" i="1"/>
  <c r="F194" i="1"/>
  <c r="X194" i="1" s="1"/>
  <c r="Y194" i="1" s="1"/>
  <c r="V193" i="1"/>
  <c r="F193" i="1"/>
  <c r="X193" i="1" s="1"/>
  <c r="Y193" i="1" s="1"/>
  <c r="V192" i="1"/>
  <c r="F192" i="1"/>
  <c r="X192" i="1" s="1"/>
  <c r="Y192" i="1" s="1"/>
  <c r="V191" i="1"/>
  <c r="F191" i="1"/>
  <c r="X191" i="1" s="1"/>
  <c r="Y191" i="1" s="1"/>
  <c r="V190" i="1"/>
  <c r="F190" i="1"/>
  <c r="X190" i="1" s="1"/>
  <c r="Y190" i="1" s="1"/>
  <c r="V189" i="1"/>
  <c r="F189" i="1"/>
  <c r="X189" i="1" s="1"/>
  <c r="Y189" i="1" s="1"/>
  <c r="V188" i="1"/>
  <c r="F188" i="1"/>
  <c r="X188" i="1" s="1"/>
  <c r="Y188" i="1" s="1"/>
  <c r="V187" i="1"/>
  <c r="F187" i="1"/>
  <c r="X187" i="1" s="1"/>
  <c r="Y187" i="1" s="1"/>
  <c r="V186" i="1"/>
  <c r="F186" i="1"/>
  <c r="X186" i="1" s="1"/>
  <c r="Y186" i="1" s="1"/>
  <c r="V185" i="1"/>
  <c r="F185" i="1"/>
  <c r="X185" i="1" s="1"/>
  <c r="Y185" i="1" s="1"/>
  <c r="V184" i="1"/>
  <c r="F184" i="1"/>
  <c r="X184" i="1" s="1"/>
  <c r="Y184" i="1" s="1"/>
  <c r="V183" i="1"/>
  <c r="F183" i="1"/>
  <c r="X183" i="1" s="1"/>
  <c r="Y183" i="1" s="1"/>
  <c r="V182" i="1"/>
  <c r="F182" i="1"/>
  <c r="X182" i="1" s="1"/>
  <c r="Y182" i="1" s="1"/>
  <c r="V181" i="1"/>
  <c r="F181" i="1"/>
  <c r="X181" i="1" s="1"/>
  <c r="Y181" i="1" s="1"/>
  <c r="V180" i="1"/>
  <c r="F180" i="1"/>
  <c r="X180" i="1" s="1"/>
  <c r="Y180" i="1" s="1"/>
  <c r="V179" i="1"/>
  <c r="F179" i="1"/>
  <c r="X179" i="1" s="1"/>
  <c r="Y179" i="1" s="1"/>
  <c r="V178" i="1"/>
  <c r="F178" i="1"/>
  <c r="X178" i="1" s="1"/>
  <c r="Y178" i="1" s="1"/>
  <c r="V177" i="1"/>
  <c r="F177" i="1"/>
  <c r="X177" i="1" s="1"/>
  <c r="Y177" i="1" s="1"/>
  <c r="V176" i="1"/>
  <c r="F176" i="1"/>
  <c r="X176" i="1" s="1"/>
  <c r="Y176" i="1" s="1"/>
  <c r="V175" i="1"/>
  <c r="F175" i="1"/>
  <c r="X175" i="1" s="1"/>
  <c r="Y175" i="1" s="1"/>
  <c r="V174" i="1"/>
  <c r="F174" i="1"/>
  <c r="X174" i="1" s="1"/>
  <c r="Y174" i="1" s="1"/>
  <c r="V173" i="1"/>
  <c r="F173" i="1"/>
  <c r="X173" i="1" s="1"/>
  <c r="Y173" i="1" s="1"/>
  <c r="V172" i="1"/>
  <c r="F172" i="1"/>
  <c r="X172" i="1" s="1"/>
  <c r="Y172" i="1" s="1"/>
  <c r="V171" i="1"/>
  <c r="F171" i="1"/>
  <c r="X171" i="1" s="1"/>
  <c r="Y171" i="1" s="1"/>
  <c r="V170" i="1"/>
  <c r="F170" i="1"/>
  <c r="X170" i="1" s="1"/>
  <c r="Y170" i="1" s="1"/>
  <c r="V169" i="1"/>
  <c r="F169" i="1"/>
  <c r="X169" i="1" s="1"/>
  <c r="Y169" i="1" s="1"/>
  <c r="V168" i="1"/>
  <c r="F168" i="1"/>
  <c r="X168" i="1" s="1"/>
  <c r="Y168" i="1" s="1"/>
  <c r="V167" i="1"/>
  <c r="F167" i="1"/>
  <c r="X167" i="1" s="1"/>
  <c r="Y167" i="1" s="1"/>
  <c r="V166" i="1"/>
  <c r="F166" i="1"/>
  <c r="X166" i="1" s="1"/>
  <c r="Y166" i="1" s="1"/>
  <c r="V165" i="1"/>
  <c r="F165" i="1"/>
  <c r="X165" i="1" s="1"/>
  <c r="Y165" i="1" s="1"/>
  <c r="V164" i="1"/>
  <c r="F164" i="1"/>
  <c r="X164" i="1" s="1"/>
  <c r="Y164" i="1" s="1"/>
  <c r="V163" i="1"/>
  <c r="F163" i="1"/>
  <c r="X163" i="1" s="1"/>
  <c r="Y163" i="1" s="1"/>
  <c r="V162" i="1"/>
  <c r="F162" i="1"/>
  <c r="X162" i="1" s="1"/>
  <c r="Y162" i="1" s="1"/>
  <c r="V161" i="1"/>
  <c r="F161" i="1"/>
  <c r="X161" i="1" s="1"/>
  <c r="Y161" i="1" s="1"/>
  <c r="V160" i="1"/>
  <c r="F160" i="1"/>
  <c r="X160" i="1" s="1"/>
  <c r="Y160" i="1" s="1"/>
  <c r="V159" i="1"/>
  <c r="F159" i="1"/>
  <c r="X159" i="1" s="1"/>
  <c r="Y159" i="1" s="1"/>
  <c r="V158" i="1"/>
  <c r="F158" i="1"/>
  <c r="X158" i="1" s="1"/>
  <c r="Y158" i="1" s="1"/>
  <c r="V157" i="1"/>
  <c r="F157" i="1"/>
  <c r="X157" i="1" s="1"/>
  <c r="Y157" i="1" s="1"/>
  <c r="V156" i="1"/>
  <c r="F156" i="1"/>
  <c r="X156" i="1" s="1"/>
  <c r="Y156" i="1" s="1"/>
  <c r="V155" i="1"/>
  <c r="F155" i="1"/>
  <c r="X155" i="1" s="1"/>
  <c r="Y155" i="1" s="1"/>
  <c r="V154" i="1"/>
  <c r="F154" i="1"/>
  <c r="X154" i="1" s="1"/>
  <c r="Y154" i="1" s="1"/>
  <c r="V153" i="1"/>
  <c r="F153" i="1"/>
  <c r="X153" i="1" s="1"/>
  <c r="Y153" i="1" s="1"/>
  <c r="V152" i="1"/>
  <c r="F152" i="1"/>
  <c r="X152" i="1" s="1"/>
  <c r="Y152" i="1" s="1"/>
  <c r="V151" i="1"/>
  <c r="F151" i="1"/>
  <c r="X151" i="1" s="1"/>
  <c r="Y151" i="1" s="1"/>
  <c r="V150" i="1"/>
  <c r="F150" i="1"/>
  <c r="X150" i="1" s="1"/>
  <c r="Y150" i="1" s="1"/>
  <c r="V149" i="1"/>
  <c r="F149" i="1"/>
  <c r="X149" i="1" s="1"/>
  <c r="Y149" i="1" s="1"/>
  <c r="V148" i="1"/>
  <c r="F148" i="1"/>
  <c r="X148" i="1" s="1"/>
  <c r="Y148" i="1" s="1"/>
  <c r="V147" i="1"/>
  <c r="F147" i="1"/>
  <c r="X147" i="1" s="1"/>
  <c r="Y147" i="1" s="1"/>
  <c r="V146" i="1"/>
  <c r="F146" i="1"/>
  <c r="X146" i="1" s="1"/>
  <c r="Y146" i="1" s="1"/>
  <c r="V145" i="1"/>
  <c r="F145" i="1"/>
  <c r="X145" i="1" s="1"/>
  <c r="Y145" i="1" s="1"/>
  <c r="V144" i="1"/>
  <c r="F144" i="1"/>
  <c r="X144" i="1" s="1"/>
  <c r="Y144" i="1" s="1"/>
  <c r="V143" i="1"/>
  <c r="F143" i="1"/>
  <c r="X143" i="1" s="1"/>
  <c r="Y143" i="1" s="1"/>
  <c r="V142" i="1"/>
  <c r="F142" i="1"/>
  <c r="X142" i="1" s="1"/>
  <c r="Y142" i="1" s="1"/>
  <c r="V141" i="1"/>
  <c r="F141" i="1"/>
  <c r="X141" i="1" s="1"/>
  <c r="Y141" i="1" s="1"/>
  <c r="V140" i="1"/>
  <c r="F140" i="1"/>
  <c r="X140" i="1" s="1"/>
  <c r="Y140" i="1" s="1"/>
  <c r="V139" i="1"/>
  <c r="F139" i="1"/>
  <c r="X139" i="1" s="1"/>
  <c r="Y139" i="1" s="1"/>
  <c r="V138" i="1"/>
  <c r="F138" i="1"/>
  <c r="X138" i="1" s="1"/>
  <c r="Y138" i="1" s="1"/>
  <c r="V137" i="1"/>
  <c r="F137" i="1"/>
  <c r="X137" i="1" s="1"/>
  <c r="Y137" i="1" s="1"/>
  <c r="V136" i="1"/>
  <c r="F136" i="1"/>
  <c r="X136" i="1" s="1"/>
  <c r="Y136" i="1" s="1"/>
  <c r="V135" i="1"/>
  <c r="F135" i="1"/>
  <c r="X135" i="1" s="1"/>
  <c r="Y135" i="1" s="1"/>
  <c r="V134" i="1"/>
  <c r="F134" i="1"/>
  <c r="X134" i="1" s="1"/>
  <c r="Y134" i="1" s="1"/>
  <c r="V133" i="1"/>
  <c r="F133" i="1"/>
  <c r="X133" i="1" s="1"/>
  <c r="Y133" i="1" s="1"/>
  <c r="V132" i="1"/>
  <c r="F132" i="1"/>
  <c r="X132" i="1" s="1"/>
  <c r="Y132" i="1" s="1"/>
  <c r="V131" i="1"/>
  <c r="F131" i="1"/>
  <c r="X131" i="1" s="1"/>
  <c r="Y131" i="1" s="1"/>
  <c r="V130" i="1"/>
  <c r="F130" i="1"/>
  <c r="X130" i="1" s="1"/>
  <c r="Y130" i="1" s="1"/>
  <c r="V129" i="1"/>
  <c r="F129" i="1"/>
  <c r="X129" i="1" s="1"/>
  <c r="Y129" i="1" s="1"/>
  <c r="V128" i="1"/>
  <c r="F128" i="1"/>
  <c r="X128" i="1" s="1"/>
  <c r="Y128" i="1" s="1"/>
  <c r="V127" i="1"/>
  <c r="F127" i="1"/>
  <c r="X127" i="1" s="1"/>
  <c r="Y127" i="1" s="1"/>
  <c r="V126" i="1"/>
  <c r="F126" i="1"/>
  <c r="X126" i="1" s="1"/>
  <c r="Y126" i="1" s="1"/>
  <c r="V125" i="1"/>
  <c r="F125" i="1"/>
  <c r="X125" i="1" s="1"/>
  <c r="Y125" i="1" s="1"/>
  <c r="V124" i="1"/>
  <c r="F124" i="1"/>
  <c r="X124" i="1" s="1"/>
  <c r="Y124" i="1" s="1"/>
  <c r="V123" i="1"/>
  <c r="F123" i="1"/>
  <c r="X123" i="1" s="1"/>
  <c r="Y123" i="1" s="1"/>
  <c r="V122" i="1"/>
  <c r="F122" i="1"/>
  <c r="X122" i="1" s="1"/>
  <c r="Y122" i="1" s="1"/>
  <c r="V121" i="1"/>
  <c r="F121" i="1"/>
  <c r="X121" i="1" s="1"/>
  <c r="Y121" i="1" s="1"/>
  <c r="V120" i="1"/>
  <c r="F120" i="1"/>
  <c r="X120" i="1" s="1"/>
  <c r="Y120" i="1" s="1"/>
  <c r="V119" i="1"/>
  <c r="F119" i="1"/>
  <c r="X119" i="1" s="1"/>
  <c r="Y119" i="1" s="1"/>
  <c r="V118" i="1"/>
  <c r="F118" i="1"/>
  <c r="X118" i="1" s="1"/>
  <c r="Y118" i="1" s="1"/>
  <c r="V117" i="1"/>
  <c r="F117" i="1"/>
  <c r="X117" i="1" s="1"/>
  <c r="Y117" i="1" s="1"/>
  <c r="V116" i="1"/>
  <c r="F116" i="1"/>
  <c r="X116" i="1" s="1"/>
  <c r="Y116" i="1" s="1"/>
  <c r="V115" i="1"/>
  <c r="F115" i="1"/>
  <c r="X115" i="1" s="1"/>
  <c r="Y115" i="1" s="1"/>
  <c r="V114" i="1"/>
  <c r="F114" i="1"/>
  <c r="X114" i="1" s="1"/>
  <c r="Y114" i="1" s="1"/>
  <c r="V113" i="1"/>
  <c r="F113" i="1"/>
  <c r="X113" i="1" s="1"/>
  <c r="Y113" i="1" s="1"/>
  <c r="V112" i="1"/>
  <c r="F112" i="1"/>
  <c r="X112" i="1" s="1"/>
  <c r="Y112" i="1" s="1"/>
  <c r="V111" i="1"/>
  <c r="F111" i="1"/>
  <c r="X111" i="1" s="1"/>
  <c r="Y111" i="1" s="1"/>
  <c r="V110" i="1"/>
  <c r="F110" i="1"/>
  <c r="X110" i="1" s="1"/>
  <c r="Y110" i="1" s="1"/>
  <c r="V108" i="1"/>
  <c r="F108" i="1"/>
  <c r="X108" i="1" s="1"/>
  <c r="Y108" i="1" s="1"/>
  <c r="V107" i="1"/>
  <c r="F107" i="1"/>
  <c r="X107" i="1" s="1"/>
  <c r="Y107" i="1" s="1"/>
  <c r="V106" i="1"/>
  <c r="F106" i="1"/>
  <c r="X106" i="1" s="1"/>
  <c r="Y106" i="1" s="1"/>
  <c r="V105" i="1"/>
  <c r="F105" i="1"/>
  <c r="X105" i="1" s="1"/>
  <c r="Y105" i="1" s="1"/>
  <c r="V104" i="1"/>
  <c r="F104" i="1"/>
  <c r="X104" i="1" s="1"/>
  <c r="Y104" i="1" s="1"/>
  <c r="V103" i="1"/>
  <c r="F103" i="1"/>
  <c r="X103" i="1" s="1"/>
  <c r="Y103" i="1" s="1"/>
  <c r="V102" i="1"/>
  <c r="F102" i="1"/>
  <c r="X102" i="1" s="1"/>
  <c r="Y102" i="1" s="1"/>
  <c r="V101" i="1"/>
  <c r="F101" i="1"/>
  <c r="X101" i="1" s="1"/>
  <c r="Y101" i="1" s="1"/>
  <c r="V100" i="1"/>
  <c r="F100" i="1"/>
  <c r="X100" i="1" s="1"/>
  <c r="Y100" i="1" s="1"/>
  <c r="V99" i="1"/>
  <c r="F99" i="1"/>
  <c r="X99" i="1" s="1"/>
  <c r="Y99" i="1" s="1"/>
  <c r="V98" i="1"/>
  <c r="F98" i="1"/>
  <c r="X98" i="1" s="1"/>
  <c r="Y98" i="1" s="1"/>
  <c r="V97" i="1"/>
  <c r="F97" i="1"/>
  <c r="X97" i="1" s="1"/>
  <c r="Y97" i="1" s="1"/>
  <c r="V96" i="1"/>
  <c r="F96" i="1"/>
  <c r="X96" i="1" s="1"/>
  <c r="Y96" i="1" s="1"/>
  <c r="V95" i="1"/>
  <c r="F95" i="1"/>
  <c r="X95" i="1" s="1"/>
  <c r="Y95" i="1" s="1"/>
  <c r="V94" i="1"/>
  <c r="F94" i="1"/>
  <c r="X94" i="1" s="1"/>
  <c r="Y94" i="1" s="1"/>
  <c r="V93" i="1"/>
  <c r="F93" i="1"/>
  <c r="X93" i="1" s="1"/>
  <c r="Y93" i="1" s="1"/>
  <c r="V92" i="1"/>
  <c r="F92" i="1"/>
  <c r="X92" i="1" s="1"/>
  <c r="Y92" i="1" s="1"/>
  <c r="V91" i="1"/>
  <c r="F91" i="1"/>
  <c r="X91" i="1" s="1"/>
  <c r="Y91" i="1" s="1"/>
  <c r="V90" i="1"/>
  <c r="F90" i="1"/>
  <c r="X90" i="1" s="1"/>
  <c r="Y90" i="1" s="1"/>
  <c r="V89" i="1"/>
  <c r="F89" i="1"/>
  <c r="X89" i="1" s="1"/>
  <c r="Y89" i="1" s="1"/>
  <c r="V88" i="1"/>
  <c r="F88" i="1"/>
  <c r="X88" i="1" s="1"/>
  <c r="Y88" i="1" s="1"/>
  <c r="V87" i="1"/>
  <c r="F87" i="1"/>
  <c r="X87" i="1" s="1"/>
  <c r="Y87" i="1" s="1"/>
  <c r="V86" i="1"/>
  <c r="F86" i="1"/>
  <c r="X86" i="1" s="1"/>
  <c r="Y86" i="1" s="1"/>
  <c r="V85" i="1"/>
  <c r="F85" i="1"/>
  <c r="X85" i="1" s="1"/>
  <c r="Y85" i="1" s="1"/>
  <c r="V84" i="1"/>
  <c r="F84" i="1"/>
  <c r="X84" i="1" s="1"/>
  <c r="Y84" i="1" s="1"/>
  <c r="V83" i="1"/>
  <c r="F83" i="1"/>
  <c r="X83" i="1" s="1"/>
  <c r="Y83" i="1" s="1"/>
  <c r="V82" i="1"/>
  <c r="F82" i="1"/>
  <c r="X82" i="1" s="1"/>
  <c r="Y82" i="1" s="1"/>
  <c r="V81" i="1"/>
  <c r="F81" i="1"/>
  <c r="X81" i="1" s="1"/>
  <c r="Y81" i="1" s="1"/>
  <c r="V80" i="1"/>
  <c r="F80" i="1"/>
  <c r="X80" i="1" s="1"/>
  <c r="Y80" i="1" s="1"/>
  <c r="V79" i="1"/>
  <c r="F79" i="1"/>
  <c r="X79" i="1" s="1"/>
  <c r="Y79" i="1" s="1"/>
  <c r="V78" i="1"/>
  <c r="F78" i="1"/>
  <c r="X78" i="1" s="1"/>
  <c r="Y78" i="1" s="1"/>
  <c r="V77" i="1"/>
  <c r="F77" i="1"/>
  <c r="X77" i="1" s="1"/>
  <c r="Y77" i="1" s="1"/>
  <c r="V76" i="1"/>
  <c r="F76" i="1"/>
  <c r="X76" i="1" s="1"/>
  <c r="Y76" i="1" s="1"/>
  <c r="V75" i="1"/>
  <c r="F75" i="1"/>
  <c r="X75" i="1" s="1"/>
  <c r="Y75" i="1" s="1"/>
  <c r="V74" i="1"/>
  <c r="F74" i="1"/>
  <c r="X74" i="1" s="1"/>
  <c r="Y74" i="1" s="1"/>
  <c r="V73" i="1"/>
  <c r="F73" i="1"/>
  <c r="X73" i="1" s="1"/>
  <c r="Y73" i="1" s="1"/>
  <c r="V72" i="1"/>
  <c r="F72" i="1"/>
  <c r="X72" i="1" s="1"/>
  <c r="Y72" i="1" s="1"/>
  <c r="V71" i="1"/>
  <c r="F71" i="1"/>
  <c r="X71" i="1" s="1"/>
  <c r="Y71" i="1" s="1"/>
  <c r="V70" i="1"/>
  <c r="F70" i="1"/>
  <c r="X70" i="1" s="1"/>
  <c r="Y70" i="1" s="1"/>
  <c r="V69" i="1"/>
  <c r="F69" i="1"/>
  <c r="X69" i="1" s="1"/>
  <c r="Y69" i="1" s="1"/>
  <c r="V68" i="1"/>
  <c r="F68" i="1"/>
  <c r="X68" i="1" s="1"/>
  <c r="Y68" i="1" s="1"/>
  <c r="V67" i="1"/>
  <c r="F67" i="1"/>
  <c r="X67" i="1" s="1"/>
  <c r="Y67" i="1" s="1"/>
  <c r="V66" i="1"/>
  <c r="F66" i="1"/>
  <c r="X66" i="1" s="1"/>
  <c r="Y66" i="1" s="1"/>
  <c r="V65" i="1"/>
  <c r="F65" i="1"/>
  <c r="X65" i="1" s="1"/>
  <c r="Y65" i="1" s="1"/>
  <c r="V64" i="1"/>
  <c r="F64" i="1"/>
  <c r="X64" i="1" s="1"/>
  <c r="Y64" i="1" s="1"/>
  <c r="V63" i="1"/>
  <c r="F63" i="1"/>
  <c r="X63" i="1" s="1"/>
  <c r="Y63" i="1" s="1"/>
  <c r="V62" i="1"/>
  <c r="F62" i="1"/>
  <c r="X62" i="1" s="1"/>
  <c r="Y62" i="1" s="1"/>
  <c r="V61" i="1"/>
  <c r="F61" i="1"/>
  <c r="X61" i="1" s="1"/>
  <c r="Y61" i="1" s="1"/>
  <c r="V60" i="1"/>
  <c r="F60" i="1"/>
  <c r="X60" i="1" s="1"/>
  <c r="Y60" i="1" s="1"/>
  <c r="V59" i="1"/>
  <c r="F59" i="1"/>
  <c r="X59" i="1" s="1"/>
  <c r="Y59" i="1" s="1"/>
  <c r="V58" i="1"/>
  <c r="F58" i="1"/>
  <c r="X58" i="1" s="1"/>
  <c r="Y58" i="1" s="1"/>
  <c r="V57" i="1"/>
  <c r="F57" i="1"/>
  <c r="X57" i="1" s="1"/>
  <c r="Y57" i="1" s="1"/>
  <c r="V56" i="1"/>
  <c r="F56" i="1"/>
  <c r="X56" i="1" s="1"/>
  <c r="Y56" i="1" s="1"/>
  <c r="V55" i="1"/>
  <c r="F55" i="1"/>
  <c r="X55" i="1" s="1"/>
  <c r="Y55" i="1" s="1"/>
  <c r="V54" i="1"/>
  <c r="F54" i="1"/>
  <c r="X54" i="1" s="1"/>
  <c r="Y54" i="1" s="1"/>
  <c r="V53" i="1"/>
  <c r="F53" i="1"/>
  <c r="X53" i="1" s="1"/>
  <c r="Y53" i="1" s="1"/>
  <c r="V52" i="1"/>
  <c r="F52" i="1"/>
  <c r="X52" i="1" s="1"/>
  <c r="Y52" i="1" s="1"/>
  <c r="V51" i="1"/>
  <c r="F51" i="1"/>
  <c r="X51" i="1" s="1"/>
  <c r="Y51" i="1" s="1"/>
  <c r="V50" i="1"/>
  <c r="F50" i="1"/>
  <c r="X50" i="1" s="1"/>
  <c r="Y50" i="1" s="1"/>
  <c r="V49" i="1"/>
  <c r="F49" i="1"/>
  <c r="X49" i="1" s="1"/>
  <c r="Y49" i="1" s="1"/>
  <c r="V48" i="1"/>
  <c r="F48" i="1"/>
  <c r="X48" i="1" s="1"/>
  <c r="Y48" i="1" s="1"/>
  <c r="V47" i="1"/>
  <c r="F47" i="1"/>
  <c r="X47" i="1" s="1"/>
  <c r="Y47" i="1" s="1"/>
  <c r="V46" i="1"/>
  <c r="F46" i="1"/>
  <c r="X46" i="1" s="1"/>
  <c r="Y46" i="1" s="1"/>
  <c r="V45" i="1"/>
  <c r="F45" i="1"/>
  <c r="X45" i="1" s="1"/>
  <c r="Y45" i="1" s="1"/>
  <c r="V44" i="1"/>
  <c r="F44" i="1"/>
  <c r="X44" i="1" s="1"/>
  <c r="Y44" i="1" s="1"/>
  <c r="V43" i="1"/>
  <c r="F43" i="1"/>
  <c r="X43" i="1" s="1"/>
  <c r="Y43" i="1" s="1"/>
  <c r="V42" i="1"/>
  <c r="F42" i="1"/>
  <c r="X42" i="1" s="1"/>
  <c r="Y42" i="1" s="1"/>
  <c r="V41" i="1"/>
  <c r="F41" i="1"/>
  <c r="X41" i="1" s="1"/>
  <c r="Y41" i="1" s="1"/>
  <c r="V40" i="1"/>
  <c r="F40" i="1"/>
  <c r="X40" i="1" s="1"/>
  <c r="Y40" i="1" s="1"/>
  <c r="V39" i="1"/>
  <c r="F39" i="1"/>
  <c r="X39" i="1" s="1"/>
  <c r="Y39" i="1" s="1"/>
  <c r="V38" i="1"/>
  <c r="F38" i="1"/>
  <c r="X38" i="1" s="1"/>
  <c r="Y38" i="1" s="1"/>
  <c r="V37" i="1"/>
  <c r="F37" i="1"/>
  <c r="X37" i="1" s="1"/>
  <c r="Y37" i="1" s="1"/>
  <c r="V36" i="1"/>
  <c r="F36" i="1"/>
  <c r="X36" i="1" s="1"/>
  <c r="Y36" i="1" s="1"/>
  <c r="V35" i="1"/>
  <c r="F35" i="1"/>
  <c r="X35" i="1" s="1"/>
  <c r="Y35" i="1" s="1"/>
  <c r="V34" i="1"/>
  <c r="F34" i="1"/>
  <c r="X34" i="1" s="1"/>
  <c r="Y34" i="1" s="1"/>
  <c r="V33" i="1"/>
  <c r="F33" i="1"/>
  <c r="X33" i="1" s="1"/>
  <c r="Y33" i="1" s="1"/>
  <c r="V32" i="1"/>
  <c r="F32" i="1"/>
  <c r="X32" i="1" s="1"/>
  <c r="Y32" i="1" s="1"/>
  <c r="V31" i="1"/>
  <c r="F31" i="1"/>
  <c r="X31" i="1" s="1"/>
  <c r="Y31" i="1" s="1"/>
  <c r="V30" i="1"/>
  <c r="F30" i="1"/>
  <c r="X30" i="1" s="1"/>
  <c r="Y30" i="1" s="1"/>
  <c r="V29" i="1"/>
  <c r="F29" i="1"/>
  <c r="X29" i="1" s="1"/>
  <c r="Y29" i="1" s="1"/>
  <c r="V28" i="1"/>
  <c r="F28" i="1"/>
  <c r="X28" i="1" s="1"/>
  <c r="Y28" i="1" s="1"/>
  <c r="V27" i="1"/>
  <c r="F27" i="1"/>
  <c r="X27" i="1" s="1"/>
  <c r="Y27" i="1" s="1"/>
  <c r="V26" i="1"/>
  <c r="F26" i="1"/>
  <c r="X26" i="1" s="1"/>
  <c r="Y26" i="1" s="1"/>
  <c r="V25" i="1"/>
  <c r="F25" i="1"/>
  <c r="X25" i="1" s="1"/>
  <c r="Y25" i="1" s="1"/>
  <c r="V24" i="1"/>
  <c r="F24" i="1"/>
  <c r="X24" i="1" s="1"/>
  <c r="Y24" i="1" s="1"/>
  <c r="V23" i="1"/>
  <c r="F23" i="1"/>
  <c r="X23" i="1" s="1"/>
  <c r="Y23" i="1" s="1"/>
  <c r="V22" i="1"/>
  <c r="F22" i="1"/>
  <c r="X22" i="1" s="1"/>
  <c r="Y22" i="1" s="1"/>
  <c r="V21" i="1"/>
  <c r="F21" i="1"/>
  <c r="X21" i="1" s="1"/>
  <c r="Y21" i="1" s="1"/>
  <c r="V20" i="1"/>
  <c r="F20" i="1"/>
  <c r="X20" i="1" s="1"/>
  <c r="Y20" i="1" s="1"/>
  <c r="V19" i="1"/>
  <c r="F19" i="1"/>
  <c r="X19" i="1" s="1"/>
  <c r="Y19" i="1" s="1"/>
  <c r="V18" i="1"/>
  <c r="F18" i="1"/>
  <c r="X18" i="1" s="1"/>
  <c r="Y18" i="1" s="1"/>
  <c r="V17" i="1"/>
  <c r="F17" i="1"/>
  <c r="X17" i="1" s="1"/>
  <c r="Y17" i="1" s="1"/>
  <c r="V16" i="1"/>
  <c r="F16" i="1"/>
  <c r="X16" i="1" s="1"/>
  <c r="Y16" i="1" s="1"/>
  <c r="V15" i="1"/>
  <c r="F15" i="1"/>
  <c r="X15" i="1" s="1"/>
  <c r="Y15" i="1" s="1"/>
  <c r="V14" i="1"/>
  <c r="F14" i="1"/>
  <c r="X14" i="1" s="1"/>
  <c r="Y14" i="1" s="1"/>
  <c r="V13" i="1"/>
  <c r="F13" i="1"/>
  <c r="X13" i="1" s="1"/>
  <c r="Y13" i="1" s="1"/>
  <c r="V12" i="1"/>
  <c r="F12" i="1"/>
  <c r="X12" i="1" s="1"/>
  <c r="Y12" i="1" s="1"/>
  <c r="V11" i="1"/>
  <c r="F11" i="1"/>
  <c r="X11" i="1" s="1"/>
  <c r="Y11" i="1" s="1"/>
  <c r="V10" i="1"/>
  <c r="F10" i="1"/>
  <c r="X10" i="1" s="1"/>
  <c r="Y10" i="1" s="1"/>
  <c r="V9" i="1"/>
  <c r="F9" i="1"/>
  <c r="X9" i="1" s="1"/>
  <c r="Y9" i="1" s="1"/>
  <c r="V8" i="1"/>
  <c r="F8" i="1"/>
  <c r="X8" i="1" s="1"/>
  <c r="Y8" i="1" s="1"/>
  <c r="V7" i="1"/>
  <c r="F7" i="1"/>
  <c r="X7" i="1" s="1"/>
  <c r="Y7" i="1" s="1"/>
  <c r="V6" i="1"/>
  <c r="F6" i="1"/>
  <c r="X6" i="1" s="1"/>
  <c r="Y6" i="1" s="1"/>
  <c r="V5" i="1"/>
  <c r="F5" i="1"/>
  <c r="X5" i="1" s="1"/>
  <c r="Y5" i="1" s="1"/>
  <c r="V4" i="1"/>
  <c r="F4" i="1"/>
  <c r="X4" i="1" s="1"/>
  <c r="Y4" i="1" s="1"/>
  <c r="V3" i="1"/>
  <c r="F3" i="1"/>
  <c r="X3" i="1" s="1"/>
  <c r="Y3" i="1" s="1"/>
  <c r="V2" i="1"/>
  <c r="F2" i="1"/>
  <c r="X2" i="1" s="1"/>
  <c r="Y2" i="1" s="1"/>
  <c r="AQ112" i="1" l="1"/>
</calcChain>
</file>

<file path=xl/sharedStrings.xml><?xml version="1.0" encoding="utf-8"?>
<sst xmlns="http://schemas.openxmlformats.org/spreadsheetml/2006/main" count="2288" uniqueCount="901">
  <si>
    <t>00-0001</t>
  </si>
  <si>
    <t>SECOND FLOOR APARTMENT REMOVALS</t>
  </si>
  <si>
    <t>EA</t>
  </si>
  <si>
    <t>00-0002</t>
  </si>
  <si>
    <t>SITE 8 SLAB SHORING</t>
  </si>
  <si>
    <t>HR</t>
  </si>
  <si>
    <t>00-0003</t>
  </si>
  <si>
    <t>OG8 Obstruction Removal</t>
  </si>
  <si>
    <t>00-0004</t>
  </si>
  <si>
    <t>Floor Drain PCO</t>
  </si>
  <si>
    <t>NA</t>
  </si>
  <si>
    <t>00-0005</t>
  </si>
  <si>
    <t>Equipment Pad PCO</t>
  </si>
  <si>
    <t>CY</t>
  </si>
  <si>
    <t>00-0006</t>
  </si>
  <si>
    <t>PCO 15 Additional Windows PCO</t>
  </si>
  <si>
    <t>00-0007</t>
  </si>
  <si>
    <t>IRMA PAGAN APARTMENT MOVE</t>
  </si>
  <si>
    <t>00-0008</t>
  </si>
  <si>
    <t>National Grid Gas Line Relocation</t>
  </si>
  <si>
    <t>00-0009</t>
  </si>
  <si>
    <t>Bracing for POE Penetration Through SG4 Wall</t>
  </si>
  <si>
    <t>00-0010</t>
  </si>
  <si>
    <t>SG1 RELOCATE BELONGINGS</t>
  </si>
  <si>
    <t>00-0011</t>
  </si>
  <si>
    <t>PERAMBULATOR ROOM DEMO</t>
  </si>
  <si>
    <t>00-0012</t>
  </si>
  <si>
    <t>OG8 Tank Removal</t>
  </si>
  <si>
    <t>00-0013</t>
  </si>
  <si>
    <t>Exist Bldgs Bracing due to Penetrations</t>
  </si>
  <si>
    <t>00-0014</t>
  </si>
  <si>
    <t>SG4 DEMO FOR STEEL BEAMS INSTALL</t>
  </si>
  <si>
    <t>00-0015</t>
  </si>
  <si>
    <t>SG5 DEMO FOR STEEL BEAMS INSTALL</t>
  </si>
  <si>
    <t>00-0016</t>
  </si>
  <si>
    <t>OG4 BRACING FOR POE PENETRATION</t>
  </si>
  <si>
    <t>00-0017</t>
  </si>
  <si>
    <t>National Grid Additional Allowance</t>
  </si>
  <si>
    <t>LS</t>
  </si>
  <si>
    <t>00-0018</t>
  </si>
  <si>
    <t>SG6 Additional Strobe</t>
  </si>
  <si>
    <t>00-0019</t>
  </si>
  <si>
    <t>ODWYER FENCE INSTALL</t>
  </si>
  <si>
    <t>LF</t>
  </si>
  <si>
    <t>00-0021</t>
  </si>
  <si>
    <t>MOVE PLAYGROUNDS</t>
  </si>
  <si>
    <t>00-0022</t>
  </si>
  <si>
    <t>SITE 8 CLEANING</t>
  </si>
  <si>
    <t>00-0023</t>
  </si>
  <si>
    <t>S8 FIRE STAND PIPE ACCESS</t>
  </si>
  <si>
    <t>00-0024</t>
  </si>
  <si>
    <t>Boiler Stack Support</t>
  </si>
  <si>
    <t>00-0025</t>
  </si>
  <si>
    <t>Bulletin 1 Civil PCO 44</t>
  </si>
  <si>
    <t>00-0026</t>
  </si>
  <si>
    <t>DOOR HARDWARE CHANGES</t>
  </si>
  <si>
    <t>00-0027</t>
  </si>
  <si>
    <t>BOILER ACCESSORY SUPPLY</t>
  </si>
  <si>
    <t>00-0028</t>
  </si>
  <si>
    <t>SITE 8 ELECTRICAL REPAIRS</t>
  </si>
  <si>
    <t>00-0029</t>
  </si>
  <si>
    <t>PCO46 SANITARY VENTING OG5 &amp; OG6</t>
  </si>
  <si>
    <t>00-0030</t>
  </si>
  <si>
    <t>PCO 54 ACM ABATEMENT MASONRY WATERPROOFING</t>
  </si>
  <si>
    <t>00-0031</t>
  </si>
  <si>
    <t>PCO 55 ACM ABATEMENT UTILITY WATERPROOF</t>
  </si>
  <si>
    <t>00-0032</t>
  </si>
  <si>
    <t>PCO 64 OG10 ADDITIONAL SWITCH</t>
  </si>
  <si>
    <t>00-0033</t>
  </si>
  <si>
    <t>PCO 66 ELECTRICAL DB FOUNDATION CONFLICT</t>
  </si>
  <si>
    <t>00-0034</t>
  </si>
  <si>
    <t>PCO 76 ADDITIONAL FIRE EXTINGUISHERS</t>
  </si>
  <si>
    <t>00-0035</t>
  </si>
  <si>
    <t>PCO 77 ACM ABATEMENT SGS STEAM PIPE</t>
  </si>
  <si>
    <t>00-0036</t>
  </si>
  <si>
    <t>PCO 99 SG5 APARTMENT RENO</t>
  </si>
  <si>
    <t>00-0037</t>
  </si>
  <si>
    <t>JACOBS TRAILER MOVE</t>
  </si>
  <si>
    <t>00-0038</t>
  </si>
  <si>
    <t>PCO 59 SGS REDESIGN</t>
  </si>
  <si>
    <t>00-0039</t>
  </si>
  <si>
    <t>AC UNIT DEMO</t>
  </si>
  <si>
    <t>00-0040</t>
  </si>
  <si>
    <t>PCO 8 BULLETIN 1 ELECTRICAL</t>
  </si>
  <si>
    <t>00-0041</t>
  </si>
  <si>
    <t>PCO 19 WINDOW INFILL</t>
  </si>
  <si>
    <t>00-0042</t>
  </si>
  <si>
    <t>PCO 40 SG6 STUD RELOCATION</t>
  </si>
  <si>
    <t>00-0043</t>
  </si>
  <si>
    <t>PCO 59 SGS ELECTRICAL CHANGES</t>
  </si>
  <si>
    <t>00-0044</t>
  </si>
  <si>
    <t>PCO 74 OG9 AND S8 GENERATOR SUPPORTS</t>
  </si>
  <si>
    <t>00-0045</t>
  </si>
  <si>
    <t>PCO 79 ACM FILING</t>
  </si>
  <si>
    <t>00-0046</t>
  </si>
  <si>
    <t>PCO 85 OG4 &amp; OG5 TANK INSULATION ACM</t>
  </si>
  <si>
    <t>00-0047</t>
  </si>
  <si>
    <t>PCO 90 ODYWER TRAILER POWER</t>
  </si>
  <si>
    <t>00-0048</t>
  </si>
  <si>
    <t>PCO 45 BULLETIN 1 MECHANICAL</t>
  </si>
  <si>
    <t>00-0049</t>
  </si>
  <si>
    <t>PCO 83 SG6 METAL PANEL SUPPORT</t>
  </si>
  <si>
    <t>00-0050</t>
  </si>
  <si>
    <t>PCO 63 Conduit Concrete Encasement</t>
  </si>
  <si>
    <t>00-0051</t>
  </si>
  <si>
    <t>PCO 49 Electrical Clash with LPS</t>
  </si>
  <si>
    <t>00-0052</t>
  </si>
  <si>
    <t>PCO 93 Roof Access and ATS Door</t>
  </si>
  <si>
    <t>00-0053</t>
  </si>
  <si>
    <t>PCO 100 Exterior Framing OG8, OG9, OG10</t>
  </si>
  <si>
    <t>00-0054</t>
  </si>
  <si>
    <t>PCO 48 Restore Walkways</t>
  </si>
  <si>
    <t>00-0055</t>
  </si>
  <si>
    <t>Pit Covers</t>
  </si>
  <si>
    <t>00-0056</t>
  </si>
  <si>
    <t>PCO 27 OG8 Structural Steel</t>
  </si>
  <si>
    <t>00-0057</t>
  </si>
  <si>
    <t>PCO 80 LPS Reroute OG6</t>
  </si>
  <si>
    <t>00-0058</t>
  </si>
  <si>
    <t>PCO 98 OG6 Structural Steel</t>
  </si>
  <si>
    <t>00-0059</t>
  </si>
  <si>
    <t>PCO 117 OG1 Ramp Restore</t>
  </si>
  <si>
    <t>00-1000</t>
  </si>
  <si>
    <t>Revenue</t>
  </si>
  <si>
    <t>01-6000</t>
  </si>
  <si>
    <t>BUILDING CONDITIONS SUB</t>
  </si>
  <si>
    <t>01-6100</t>
  </si>
  <si>
    <t>CPM SUB</t>
  </si>
  <si>
    <t>MO</t>
  </si>
  <si>
    <t>01-6200</t>
  </si>
  <si>
    <t>PHOTO SUB</t>
  </si>
  <si>
    <t>01-6300</t>
  </si>
  <si>
    <t>OVERHEAD PROTECTION LABOR</t>
  </si>
  <si>
    <t>SF</t>
  </si>
  <si>
    <t>01-6310</t>
  </si>
  <si>
    <t>OVERHEAD PROTECTION MATERIALS</t>
  </si>
  <si>
    <t>01-6320</t>
  </si>
  <si>
    <t>OVERHEAD PROTECTION EQUIPMENT</t>
  </si>
  <si>
    <t>01-6400</t>
  </si>
  <si>
    <t>RODENT CONTROL SUB</t>
  </si>
  <si>
    <t>01-6410</t>
  </si>
  <si>
    <t>RODENT CONTROL SUB SUPPORT</t>
  </si>
  <si>
    <t>02-1000</t>
  </si>
  <si>
    <t>EROSION CONTROL FABRIC</t>
  </si>
  <si>
    <t>02-1100</t>
  </si>
  <si>
    <t>INLET PROTECTION</t>
  </si>
  <si>
    <t>02-1200</t>
  </si>
  <si>
    <t>SILT FENCE</t>
  </si>
  <si>
    <t>02-1300</t>
  </si>
  <si>
    <t>STABILIZED CONSTRUCTION ENTRANCE</t>
  </si>
  <si>
    <t>02-1400</t>
  </si>
  <si>
    <t>MANTAIN EROSION CONTROL</t>
  </si>
  <si>
    <t>WK</t>
  </si>
  <si>
    <t>02-1500</t>
  </si>
  <si>
    <t>REMOVE EROSION CONTROL</t>
  </si>
  <si>
    <t>LO</t>
  </si>
  <si>
    <t>02-1600</t>
  </si>
  <si>
    <t>STOCKPILE</t>
  </si>
  <si>
    <t>02-1700</t>
  </si>
  <si>
    <t>REMOVE FENCE</t>
  </si>
  <si>
    <t>02-1800</t>
  </si>
  <si>
    <t>REMOVE/REINSTALL BOLLARDS ODG EAST</t>
  </si>
  <si>
    <t>02-1900</t>
  </si>
  <si>
    <t>REMOVE FULL DEPTH ASPHALT PVMT</t>
  </si>
  <si>
    <t>02-2000</t>
  </si>
  <si>
    <t>REMOVE SITE FURNISHING</t>
  </si>
  <si>
    <t>02-2100</t>
  </si>
  <si>
    <t>REMOVE CONCRETE CURB &amp; STEPS</t>
  </si>
  <si>
    <t>02-2200</t>
  </si>
  <si>
    <t>REMOVE PVMTS</t>
  </si>
  <si>
    <t>02-2300</t>
  </si>
  <si>
    <t>BASEMENT MAINTENANCE</t>
  </si>
  <si>
    <t>02-3000</t>
  </si>
  <si>
    <t>CORE DRILLING</t>
  </si>
  <si>
    <t>02-6000</t>
  </si>
  <si>
    <t>OG-7 DEMO LABOR</t>
  </si>
  <si>
    <t>02-6001</t>
  </si>
  <si>
    <t>OG-7 DEMO EQUIPMENT</t>
  </si>
  <si>
    <t>02-6002</t>
  </si>
  <si>
    <t>OG-7 DEMO MATERIAL</t>
  </si>
  <si>
    <t>02-6005</t>
  </si>
  <si>
    <t>PAINT AND PLASTER REMOVAL IN BASEMENTS</t>
  </si>
  <si>
    <t>02-6006</t>
  </si>
  <si>
    <t>LEAD CONSULTANT</t>
  </si>
  <si>
    <t>02-6007</t>
  </si>
  <si>
    <t>LEAD DISPOSAL</t>
  </si>
  <si>
    <t>02-6008</t>
  </si>
  <si>
    <t>LEAD TRAINING</t>
  </si>
  <si>
    <t>02-6009</t>
  </si>
  <si>
    <t>Paint Removal Elevator Pits</t>
  </si>
  <si>
    <t>02-6010</t>
  </si>
  <si>
    <t>REMOVE SUMP PUMPS</t>
  </si>
  <si>
    <t>02-6015</t>
  </si>
  <si>
    <t>DEMO EXISTING VENT, WINDOW, AND FRAME</t>
  </si>
  <si>
    <t>02-6020</t>
  </si>
  <si>
    <t>DEMO EXISTING DOOR, FRAME AND HARDWARE</t>
  </si>
  <si>
    <t>02-6025</t>
  </si>
  <si>
    <t>REMOVE AREAWAYS LABOR</t>
  </si>
  <si>
    <t>02-6026</t>
  </si>
  <si>
    <t>REMOVE AREAWAYS EQUIPMENT</t>
  </si>
  <si>
    <t>02-6030</t>
  </si>
  <si>
    <t>PREPARE EXISTING WALL SURFACE FOR PAINT</t>
  </si>
  <si>
    <t>02-6035</t>
  </si>
  <si>
    <t>REMOVE EXISTING PORTION WALL SITE-8</t>
  </si>
  <si>
    <t>02-6040</t>
  </si>
  <si>
    <t>SAWCUT OPENINGS THROUGH SLAB FOR CELLAR VENIT</t>
  </si>
  <si>
    <t>02-6045</t>
  </si>
  <si>
    <t>REMOVE EXISTING AC UNITS AND SLEEVES</t>
  </si>
  <si>
    <t>02-6050</t>
  </si>
  <si>
    <t>DEMO STAIRS AND RAMPS LABOR</t>
  </si>
  <si>
    <t>02-6051</t>
  </si>
  <si>
    <t>DEMO STAIRS AND RAMPS EQUIPMENT</t>
  </si>
  <si>
    <t>DY</t>
  </si>
  <si>
    <t>02-6055</t>
  </si>
  <si>
    <t>SAWCUT SLAB OPENING FOR MECHANICAL</t>
  </si>
  <si>
    <t>02-6060</t>
  </si>
  <si>
    <t>DEMO SECOND FLOOR APARTMENTS</t>
  </si>
  <si>
    <t>02-6065</t>
  </si>
  <si>
    <t>DEMO FOR MECHANICAL</t>
  </si>
  <si>
    <t>02-6066</t>
  </si>
  <si>
    <t>FLOOR DRAIN DEMO</t>
  </si>
  <si>
    <t>02-6070</t>
  </si>
  <si>
    <t>DEMO FOR ELECTRICAL</t>
  </si>
  <si>
    <t>02-6075</t>
  </si>
  <si>
    <t>DEMO FOR PLUMBING</t>
  </si>
  <si>
    <t>02-6100</t>
  </si>
  <si>
    <t>ASBESTOS SUB</t>
  </si>
  <si>
    <t>02-6110</t>
  </si>
  <si>
    <t>ASBESTOS SUB SUPPORT</t>
  </si>
  <si>
    <t>02-6120</t>
  </si>
  <si>
    <t>ASEBESTOS CONSULTANT</t>
  </si>
  <si>
    <t>02-6130</t>
  </si>
  <si>
    <t>ASBESTOS SUB ACCESS</t>
  </si>
  <si>
    <t>02-7000</t>
  </si>
  <si>
    <t>EROSION CONTROL FABRIC CONST MATERIAL</t>
  </si>
  <si>
    <t>02-7100</t>
  </si>
  <si>
    <t>STONE FOR EROSION CONTROL</t>
  </si>
  <si>
    <t>02-7200</t>
  </si>
  <si>
    <t>SOIL TESTING</t>
  </si>
  <si>
    <t>03-1000</t>
  </si>
  <si>
    <t>FORMWORK NEW BUILDING</t>
  </si>
  <si>
    <t>03-1100</t>
  </si>
  <si>
    <t>FORMWORK EXIST BLDGS</t>
  </si>
  <si>
    <t>03-1105</t>
  </si>
  <si>
    <t>Conduit Encasement</t>
  </si>
  <si>
    <t>03-1200</t>
  </si>
  <si>
    <t>OPERATOR FOR CONCRETE WORK</t>
  </si>
  <si>
    <t>03-1300</t>
  </si>
  <si>
    <t>SET ANCHOR BOLTS FOR STEEL COLUMNS</t>
  </si>
  <si>
    <t>03-1400</t>
  </si>
  <si>
    <t>DRILL &amp; GROUT DOWELS</t>
  </si>
  <si>
    <t>03-1500</t>
  </si>
  <si>
    <t>INFILL MASONRY OPENINGS W/ REINFORCED CONCRETE</t>
  </si>
  <si>
    <t>03-1600</t>
  </si>
  <si>
    <t>FORMWORK SITE CONCRETE LABOR</t>
  </si>
  <si>
    <t>03-1610</t>
  </si>
  <si>
    <t>FORMWORK SITE CONCRETE MATERIAL</t>
  </si>
  <si>
    <t>03-1700</t>
  </si>
  <si>
    <t>CONCRETE REINFORCEMENT NEW BUILDING UNLOAD</t>
  </si>
  <si>
    <t>LB</t>
  </si>
  <si>
    <t>03-1800</t>
  </si>
  <si>
    <t>CONCRETE REINFORCEMENT BARRIER FOUNDATIONS UNLOAD</t>
  </si>
  <si>
    <t>03-1900</t>
  </si>
  <si>
    <t>POUR CONCRETE NEW BUILDINGS</t>
  </si>
  <si>
    <t>03-2000</t>
  </si>
  <si>
    <t>FINISH SLABS - NEW BLDGS</t>
  </si>
  <si>
    <t>03-2100</t>
  </si>
  <si>
    <t>POUR CONC EXIST BLDGS</t>
  </si>
  <si>
    <t>03-2110</t>
  </si>
  <si>
    <t>SHOTCRETE SUB</t>
  </si>
  <si>
    <t>03-2120</t>
  </si>
  <si>
    <t>SHOTCRETE SUB CLEANUP</t>
  </si>
  <si>
    <t>03-2200</t>
  </si>
  <si>
    <t>CONCRETE FOOTING FOR SITE FURNISHING</t>
  </si>
  <si>
    <t>03-2300</t>
  </si>
  <si>
    <t>CONCRETE DUCTBANKS</t>
  </si>
  <si>
    <t>03-2400</t>
  </si>
  <si>
    <t>CONCRETE SITE RETAINING WALL AND FOOTINGS</t>
  </si>
  <si>
    <t>03-2500</t>
  </si>
  <si>
    <t>CONCRETE SHELF AND BOND BEAM EXTG BL  (INCL FORMS)</t>
  </si>
  <si>
    <t>03-2600</t>
  </si>
  <si>
    <t>PATCH AND REPAIR CONCRETE SUBSTRATE AND MAKE LEVEL</t>
  </si>
  <si>
    <t>03-2700</t>
  </si>
  <si>
    <t>EXISTING BLDGS EQUIPMENT PAD WORK</t>
  </si>
  <si>
    <t>03-5000</t>
  </si>
  <si>
    <t>FURNISH CONCRETE</t>
  </si>
  <si>
    <t>03-5100</t>
  </si>
  <si>
    <t>FURNISH INSULATION</t>
  </si>
  <si>
    <t>03-5200</t>
  </si>
  <si>
    <t>FURNISH REBAR</t>
  </si>
  <si>
    <t>03-5250</t>
  </si>
  <si>
    <t>FURNISH WIREMESH</t>
  </si>
  <si>
    <t>03-5400</t>
  </si>
  <si>
    <t>FURNISH SAKCRETE</t>
  </si>
  <si>
    <t>BG</t>
  </si>
  <si>
    <t>03-5500</t>
  </si>
  <si>
    <t>FURNISH CONC PATCH MATERIAL</t>
  </si>
  <si>
    <t>03-6000</t>
  </si>
  <si>
    <t>FRP WORK</t>
  </si>
  <si>
    <t>03-6010</t>
  </si>
  <si>
    <t>FRP Self Perform</t>
  </si>
  <si>
    <t>03-6100</t>
  </si>
  <si>
    <t>REBAR SUB</t>
  </si>
  <si>
    <t>03-6110</t>
  </si>
  <si>
    <t>REBAR SUB SUPPORT</t>
  </si>
  <si>
    <t>03-6120</t>
  </si>
  <si>
    <t>REBAR DELIVERY SUPPORT</t>
  </si>
  <si>
    <t>03-7000</t>
  </si>
  <si>
    <t>FORMWORK MATERIAL</t>
  </si>
  <si>
    <t>03-7100</t>
  </si>
  <si>
    <t>MATERIAL FOR FLOWABLE FILL BACKFILL</t>
  </si>
  <si>
    <t>04-1000</t>
  </si>
  <si>
    <t>CLEAN CONC SURF FOUND WALL/PATCH VOIDS W/MORTAR</t>
  </si>
  <si>
    <t>04-6000</t>
  </si>
  <si>
    <t>GROUT INJECTION SUB</t>
  </si>
  <si>
    <t>04-6100</t>
  </si>
  <si>
    <t>MASONRY SUB</t>
  </si>
  <si>
    <t>04-6110</t>
  </si>
  <si>
    <t>MASONRY SUB SUPPORT</t>
  </si>
  <si>
    <t>04-6120</t>
  </si>
  <si>
    <t>MASON EUIP SUPPORT</t>
  </si>
  <si>
    <t>04-6130</t>
  </si>
  <si>
    <t>ANGLE FOR FACADE</t>
  </si>
  <si>
    <t>04-6200</t>
  </si>
  <si>
    <t>STONE SUB</t>
  </si>
  <si>
    <t>04-7000</t>
  </si>
  <si>
    <t>MASONRY CLEANER</t>
  </si>
  <si>
    <t>05-6000</t>
  </si>
  <si>
    <t>STRUCTURAL STEEL SUB</t>
  </si>
  <si>
    <t>05-6010</t>
  </si>
  <si>
    <t>STRUCTURAL STEEL SUB SUPPORT</t>
  </si>
  <si>
    <t>05-6020</t>
  </si>
  <si>
    <t>GROUT STEEL COLUMNS</t>
  </si>
  <si>
    <t>05-6030</t>
  </si>
  <si>
    <t>STEEL &amp; CRANE DELIVERIES</t>
  </si>
  <si>
    <t>05-6040</t>
  </si>
  <si>
    <t>Ground Prep For Crane</t>
  </si>
  <si>
    <t>05-6050</t>
  </si>
  <si>
    <t>PREP COLUMNS FOR STEEL INSTALL</t>
  </si>
  <si>
    <t>05-6100</t>
  </si>
  <si>
    <t>MISC METALS SUB</t>
  </si>
  <si>
    <t>05-6110</t>
  </si>
  <si>
    <t>MISC METALS SUB SUPPORT</t>
  </si>
  <si>
    <t>05-6120</t>
  </si>
  <si>
    <t>BACKCHARGE E&amp;Y</t>
  </si>
  <si>
    <t>05-6200</t>
  </si>
  <si>
    <t>SIGNAGE SUB</t>
  </si>
  <si>
    <t>05-6210</t>
  </si>
  <si>
    <t>SIGNAGE SUB SUPPORT</t>
  </si>
  <si>
    <t>06-6000</t>
  </si>
  <si>
    <t>CARPENTRY SUB</t>
  </si>
  <si>
    <t>06-6010</t>
  </si>
  <si>
    <t>CARPENTRY SUB SUPPORT</t>
  </si>
  <si>
    <t>07-1000</t>
  </si>
  <si>
    <t>HIGH DENSITY STYROFOAM INFILL NEW BLDGS</t>
  </si>
  <si>
    <t>CF</t>
  </si>
  <si>
    <t>07-1100</t>
  </si>
  <si>
    <t>3 RIGID INSULATION UNDER GRADE NEW BLDGS</t>
  </si>
  <si>
    <t>07-1200</t>
  </si>
  <si>
    <t>PENETRATION FIRESTOPPING EXTG BLDGS</t>
  </si>
  <si>
    <t>BL</t>
  </si>
  <si>
    <t>07-1300</t>
  </si>
  <si>
    <t>PENETRATION FIRESTOPPING NEW BLDGS</t>
  </si>
  <si>
    <t>07-1400</t>
  </si>
  <si>
    <t>JOINT SEALANTS EXTG BLDGS</t>
  </si>
  <si>
    <t>07-1500</t>
  </si>
  <si>
    <t>JOINT SEALANTS NEW BLDGS</t>
  </si>
  <si>
    <t>07-2000</t>
  </si>
  <si>
    <t>INSTALL WATERSTOP</t>
  </si>
  <si>
    <t>07-5000</t>
  </si>
  <si>
    <t>FURNISH FIRESTOPPING</t>
  </si>
  <si>
    <t>07-5100</t>
  </si>
  <si>
    <t>FURNISH JOINT SEALANT</t>
  </si>
  <si>
    <t>07-6000</t>
  </si>
  <si>
    <t>WATERPROOFING SUB</t>
  </si>
  <si>
    <t>07-6010</t>
  </si>
  <si>
    <t>WATERPROOFING SUB SUPPORT</t>
  </si>
  <si>
    <t>07-6020</t>
  </si>
  <si>
    <t>PREP SURFACE FOR WATERPROOFING</t>
  </si>
  <si>
    <t>07-6100</t>
  </si>
  <si>
    <t>METAL PANELS SUB</t>
  </si>
  <si>
    <t>07-6110</t>
  </si>
  <si>
    <t>METAL PANELS SUB SUPPORT</t>
  </si>
  <si>
    <t>07-6200</t>
  </si>
  <si>
    <t>ROOFING SUB</t>
  </si>
  <si>
    <t>07-6210</t>
  </si>
  <si>
    <t>ROOFING SUB SUPPORT</t>
  </si>
  <si>
    <t>07-6220</t>
  </si>
  <si>
    <t>PREP ROOF SURFACE FOR WORK</t>
  </si>
  <si>
    <t>07-6300</t>
  </si>
  <si>
    <t>SPRAY ON FIREPROOFING SUB</t>
  </si>
  <si>
    <t>07-6310</t>
  </si>
  <si>
    <t>SPRAY ON FIREPROOFING SUB SUPPORT</t>
  </si>
  <si>
    <t>07-6320</t>
  </si>
  <si>
    <t>Maintain heat for Fireproofers</t>
  </si>
  <si>
    <t>07-6330</t>
  </si>
  <si>
    <t>FIREPROOFING CLEANUP</t>
  </si>
  <si>
    <t>08-1600</t>
  </si>
  <si>
    <t>ACCESS HATCH</t>
  </si>
  <si>
    <t>08-1700</t>
  </si>
  <si>
    <t>(1''4WX8H) S.S. FLOOD VENTS NEW BL (153)</t>
  </si>
  <si>
    <t>08-1800</t>
  </si>
  <si>
    <t>2'9"x8" SS FLOOD VENT W/SS SCRN NEW BLDG(8.06)</t>
  </si>
  <si>
    <t>08-5000</t>
  </si>
  <si>
    <t>FURNISH HM DOORS</t>
  </si>
  <si>
    <t>08-5010</t>
  </si>
  <si>
    <t>HM DOOR SUPPORT</t>
  </si>
  <si>
    <t>08-5100</t>
  </si>
  <si>
    <t>FURNISH ACCESS HATCHES</t>
  </si>
  <si>
    <t>08-6000</t>
  </si>
  <si>
    <t>OVERHEAD DOORS SUB</t>
  </si>
  <si>
    <t>08-6010</t>
  </si>
  <si>
    <t>OVERHEAD DOORS SUB SUPPORT</t>
  </si>
  <si>
    <t>08-6100</t>
  </si>
  <si>
    <t>GLAZING SUB</t>
  </si>
  <si>
    <t>08-6200</t>
  </si>
  <si>
    <t>LOUVERS SUB</t>
  </si>
  <si>
    <t>09-6000</t>
  </si>
  <si>
    <t>STUCCO SUB</t>
  </si>
  <si>
    <t>09-6100</t>
  </si>
  <si>
    <t>TILE SUB</t>
  </si>
  <si>
    <t>09-6110</t>
  </si>
  <si>
    <t>TILING SUB SUPPORT</t>
  </si>
  <si>
    <t>09-6200</t>
  </si>
  <si>
    <t>VCT FLOORING SUB</t>
  </si>
  <si>
    <t>09-6300</t>
  </si>
  <si>
    <t>PAINT SUB</t>
  </si>
  <si>
    <t>09-6310</t>
  </si>
  <si>
    <t>PAINTING SUB SUPPORT</t>
  </si>
  <si>
    <t>10-1000</t>
  </si>
  <si>
    <t>FIRE EXTINGUISHERS NEW BLDGS</t>
  </si>
  <si>
    <t>10-1100</t>
  </si>
  <si>
    <t>TOILET ACCESSORIES NEW BLDGS</t>
  </si>
  <si>
    <t>10-1200</t>
  </si>
  <si>
    <t>AQUAFENCE FLOOD BARRIER W/ STEEL CHANNEL (8.03)</t>
  </si>
  <si>
    <t>10-1300</t>
  </si>
  <si>
    <t>MULTIPLE PANEL VSL FLOODGATE SYSTEM (8.11)</t>
  </si>
  <si>
    <t>10-1400</t>
  </si>
  <si>
    <t>WINDOW FLOODGATES (8.06 AND 8.14)</t>
  </si>
  <si>
    <t>10-1500</t>
  </si>
  <si>
    <t>MANUALLY INSTALLED SLIM-LINE PEDESTRIAN FLOODGATE</t>
  </si>
  <si>
    <t>10-5000</t>
  </si>
  <si>
    <t>FURNISH TOILET ACCESSORIES</t>
  </si>
  <si>
    <t>10-5100</t>
  </si>
  <si>
    <t>FURNISH FIRE EXTINGUISHERS</t>
  </si>
  <si>
    <t>10-5200</t>
  </si>
  <si>
    <t>FURNISH AQUA FLOOD BARRIERS</t>
  </si>
  <si>
    <t>10-5300</t>
  </si>
  <si>
    <t>FURNISH 8.08 FLOOD DOORS</t>
  </si>
  <si>
    <t>10-5400</t>
  </si>
  <si>
    <t>FURNISH FLOOD ITEMS (153, 8.06 / 8.14, 8.11, 8.15)</t>
  </si>
  <si>
    <t>11-1000</t>
  </si>
  <si>
    <t>EXCAVATE &amp; POUR CONCRETE FOOTINGS</t>
  </si>
  <si>
    <t>11-6000</t>
  </si>
  <si>
    <t>PLAY AREA ITEMS SUB</t>
  </si>
  <si>
    <t>11-6010</t>
  </si>
  <si>
    <t>SUPPORT PLAY AREA</t>
  </si>
  <si>
    <t>14-6000</t>
  </si>
  <si>
    <t>ELEVATOR SUB</t>
  </si>
  <si>
    <t>14-6010</t>
  </si>
  <si>
    <t>ELEVATOR JUNCTION BOXES</t>
  </si>
  <si>
    <t>22-5000</t>
  </si>
  <si>
    <t>Purchase Yard Pumps</t>
  </si>
  <si>
    <t>22-6000</t>
  </si>
  <si>
    <t>PLUMBING SUB</t>
  </si>
  <si>
    <t>22-6010</t>
  </si>
  <si>
    <t>PLUMBING BOND</t>
  </si>
  <si>
    <t>22-6020</t>
  </si>
  <si>
    <t>PIPE INSULATION</t>
  </si>
  <si>
    <t>22-6025</t>
  </si>
  <si>
    <t>PLUMBING INSULATION REMOVAL</t>
  </si>
  <si>
    <t>22-6030</t>
  </si>
  <si>
    <t>YARD PUMP SUPPLY</t>
  </si>
  <si>
    <t>22-6040</t>
  </si>
  <si>
    <t>YARD PUMP INSTALL</t>
  </si>
  <si>
    <t>22-6050</t>
  </si>
  <si>
    <t>SPRAY SHOWER AND DRINKING FOUNTAIN</t>
  </si>
  <si>
    <t>22-6060</t>
  </si>
  <si>
    <t>PLUMBING SUB SUPPORT</t>
  </si>
  <si>
    <t>22-6070</t>
  </si>
  <si>
    <t>PLUMBING SCAFFOLD</t>
  </si>
  <si>
    <t>23-6000</t>
  </si>
  <si>
    <t>HVAC SUB</t>
  </si>
  <si>
    <t>23-6010</t>
  </si>
  <si>
    <t>HVAC SUB SUPPORT</t>
  </si>
  <si>
    <t>23-6020</t>
  </si>
  <si>
    <t>MECHANICAL LOUVERS</t>
  </si>
  <si>
    <t>26-6000</t>
  </si>
  <si>
    <t>ELECTRICAL SUB</t>
  </si>
  <si>
    <t>26-6010</t>
  </si>
  <si>
    <t>TEMP ELECTRIC</t>
  </si>
  <si>
    <t>26-6020</t>
  </si>
  <si>
    <t>ELECTRICAL SUB SUPPORT</t>
  </si>
  <si>
    <t>26-6030</t>
  </si>
  <si>
    <t>EQUIPMENT INSTALLATION SUPPORT</t>
  </si>
  <si>
    <t>31-1000</t>
  </si>
  <si>
    <t>EXCAVATION FOR FLOOD BARRIER FOOTINGS AND CONCRETE</t>
  </si>
  <si>
    <t>31-1100</t>
  </si>
  <si>
    <t>BACKFILL FOR FLOOD BARRIER FFTGS &amp; CONCRETE SHELF</t>
  </si>
  <si>
    <t>31-1200</t>
  </si>
  <si>
    <t>INFILL AREAWAY W/ GRAVEL/TOPSOIL - ALL EXIST BLDGS</t>
  </si>
  <si>
    <t>31-1300</t>
  </si>
  <si>
    <t>EXCAVATION NEW BLDGS</t>
  </si>
  <si>
    <t>31-1400</t>
  </si>
  <si>
    <t>BACKFILL NEW BLDGS</t>
  </si>
  <si>
    <t>31-1500</t>
  </si>
  <si>
    <t>BACKFILL STONE/GRAVEL/CRUSHED STONE - ALL</t>
  </si>
  <si>
    <t>31-1600</t>
  </si>
  <si>
    <t>PUMP OPERATOR FOR FLOOD BARRIERS</t>
  </si>
  <si>
    <t>31-1700</t>
  </si>
  <si>
    <t>DEWATER NEW BLDGS</t>
  </si>
  <si>
    <t>31-1800</t>
  </si>
  <si>
    <t>INSTALL H PILES</t>
  </si>
  <si>
    <t>31-1810</t>
  </si>
  <si>
    <t>SOE MATERIAL</t>
  </si>
  <si>
    <t>31-1820</t>
  </si>
  <si>
    <t>INSTALL SHEETING</t>
  </si>
  <si>
    <t>31-1830</t>
  </si>
  <si>
    <t>INSTALL LAGGING</t>
  </si>
  <si>
    <t>31-1840</t>
  </si>
  <si>
    <t>MUD SLAB</t>
  </si>
  <si>
    <t>31-1850</t>
  </si>
  <si>
    <t>SOE Sub</t>
  </si>
  <si>
    <t>31-1860</t>
  </si>
  <si>
    <t>SOE Sub Support</t>
  </si>
  <si>
    <t>SH</t>
  </si>
  <si>
    <t>31-1900</t>
  </si>
  <si>
    <t>TREE PROTECTION</t>
  </si>
  <si>
    <t>31-2000</t>
  </si>
  <si>
    <t>TEST PIT SUPPORT</t>
  </si>
  <si>
    <t>31-2010</t>
  </si>
  <si>
    <t>HAND EXCAVATION SUPPORT</t>
  </si>
  <si>
    <t>31-2100</t>
  </si>
  <si>
    <t>EXCAVATION FOR SITE FURNISHING FOOTINGS</t>
  </si>
  <si>
    <t>31-2200</t>
  </si>
  <si>
    <t>BACKFILL UTILITIES</t>
  </si>
  <si>
    <t>31-2300</t>
  </si>
  <si>
    <t>EXCAVATION FOR PAVEMENTS</t>
  </si>
  <si>
    <t>31-2400</t>
  </si>
  <si>
    <t>BACKFILL AND COMPACTION FOR PAVEMENTS</t>
  </si>
  <si>
    <t>31-2500</t>
  </si>
  <si>
    <t>DENSE GRADED STONE BASE</t>
  </si>
  <si>
    <t>31-2600</t>
  </si>
  <si>
    <t>SITE FURNISHINGS</t>
  </si>
  <si>
    <t>31-2700</t>
  </si>
  <si>
    <t>BOLLARDS</t>
  </si>
  <si>
    <t>31-2800</t>
  </si>
  <si>
    <t>DRINKING FOUNTAIN</t>
  </si>
  <si>
    <t>31-2900</t>
  </si>
  <si>
    <t>LANDSCAPE BOULDERS</t>
  </si>
  <si>
    <t>31-3000</t>
  </si>
  <si>
    <t>BASKETBALL BACKSTOP</t>
  </si>
  <si>
    <t>31-4000</t>
  </si>
  <si>
    <t>VAC TRUCKING SUB</t>
  </si>
  <si>
    <t>31-5000</t>
  </si>
  <si>
    <t>FURNISH GRAVEL</t>
  </si>
  <si>
    <t>31-5100</t>
  </si>
  <si>
    <t>FURNISH CLEAN FILL</t>
  </si>
  <si>
    <t>31-6000</t>
  </si>
  <si>
    <t>DISPOSAL &amp; TRUCKING SUB</t>
  </si>
  <si>
    <t>31-6100</t>
  </si>
  <si>
    <t>DEWATERING SUB</t>
  </si>
  <si>
    <t>31-6110</t>
  </si>
  <si>
    <t>FURNISH SETTLING TANK AND DISCHARGE PIPING BEYOND</t>
  </si>
  <si>
    <t>UM</t>
  </si>
  <si>
    <t>31-6120</t>
  </si>
  <si>
    <t>INSTALL SETTLING TANK AND DISCHARGE PIPING BEYOND</t>
  </si>
  <si>
    <t>31-6130</t>
  </si>
  <si>
    <t>DISCHARGE LOCATIONS NOT INCLUDED WITHIN DEWATERING</t>
  </si>
  <si>
    <t>31-6140</t>
  </si>
  <si>
    <t>DEEP WELL INSTALL SUPPORT &amp; CLEANUP LABOR</t>
  </si>
  <si>
    <t>31-6150</t>
  </si>
  <si>
    <t>DEEP WELL INSTALL SUPPORT &amp; CLEANUP EQUIPMENT</t>
  </si>
  <si>
    <t>31-6160</t>
  </si>
  <si>
    <t>DEEP WELL INSTALL SUPPORT &amp; CLEANUP CONSUMABLES</t>
  </si>
  <si>
    <t>31-6170</t>
  </si>
  <si>
    <t>REMOVE AND REINSTALL PUMPS &amp; PIPING</t>
  </si>
  <si>
    <t>31-6180</t>
  </si>
  <si>
    <t>WATER TREATMENT</t>
  </si>
  <si>
    <t>31-6190</t>
  </si>
  <si>
    <t>ELECTRIC SERVICE</t>
  </si>
  <si>
    <t>31-6200</t>
  </si>
  <si>
    <t>DUMPSTERS FOR DEWATERING</t>
  </si>
  <si>
    <t>31-6210</t>
  </si>
  <si>
    <t>DEWATERING DISCHARGE</t>
  </si>
  <si>
    <t>31-7000</t>
  </si>
  <si>
    <t>LUMBER - TREE PROTECTION</t>
  </si>
  <si>
    <t>MB</t>
  </si>
  <si>
    <t>31-7100</t>
  </si>
  <si>
    <t>DEWATERING PUMPS</t>
  </si>
  <si>
    <t>31-7200</t>
  </si>
  <si>
    <t>SOLDIER PILE &amp; LAGGING BLDGS</t>
  </si>
  <si>
    <t>31-7300</t>
  </si>
  <si>
    <t>TRENCH BOX - UTILITY TRENCHES</t>
  </si>
  <si>
    <t>31-7400</t>
  </si>
  <si>
    <t>PLATES - UTILITY TRENCHES</t>
  </si>
  <si>
    <t>31-7500</t>
  </si>
  <si>
    <t>LUMBER - UTILITY TRENCHES</t>
  </si>
  <si>
    <t>32-5000</t>
  </si>
  <si>
    <t>FURNISH BOLLARDS</t>
  </si>
  <si>
    <t>32-5100</t>
  </si>
  <si>
    <t>FURNISH SUBBASE</t>
  </si>
  <si>
    <t>32-5200</t>
  </si>
  <si>
    <t>FURNISH BENCHES &amp; TABLES</t>
  </si>
  <si>
    <t>32-5300</t>
  </si>
  <si>
    <t>FURNISH PING PONG TABLE</t>
  </si>
  <si>
    <t>32-5400</t>
  </si>
  <si>
    <t>FURNISH BIKE RACK</t>
  </si>
  <si>
    <t>32-5500</t>
  </si>
  <si>
    <t>FURNISH DRINKING FOUNTAIN</t>
  </si>
  <si>
    <t>32-5600</t>
  </si>
  <si>
    <t>FURNISH SHOWER EQUIPMENT</t>
  </si>
  <si>
    <t>32-5700</t>
  </si>
  <si>
    <t>FURNISH LANDSCAPE BOULDERS</t>
  </si>
  <si>
    <t>32-5800</t>
  </si>
  <si>
    <t>FURNISH BASKETBALL BOARD AND POST</t>
  </si>
  <si>
    <t>32-6000</t>
  </si>
  <si>
    <t>SAWCUTTING</t>
  </si>
  <si>
    <t>32-6100</t>
  </si>
  <si>
    <t>ASPHALT SUB</t>
  </si>
  <si>
    <t>32-6200</t>
  </si>
  <si>
    <t>FLATWORK SUB</t>
  </si>
  <si>
    <t>32-6210</t>
  </si>
  <si>
    <t>FLATWORK SUB SUPPORT</t>
  </si>
  <si>
    <t>32-6220</t>
  </si>
  <si>
    <t>JMC EQUIP BACKCHARGE</t>
  </si>
  <si>
    <t>32-6230</t>
  </si>
  <si>
    <t>GRADING FOR RESTORATION</t>
  </si>
  <si>
    <t>32-6300</t>
  </si>
  <si>
    <t>ASPHALT- PAVEMENT MARKINGS SUB</t>
  </si>
  <si>
    <t>32-6400</t>
  </si>
  <si>
    <t>COURT SURFACES SUB</t>
  </si>
  <si>
    <t>32-6500</t>
  </si>
  <si>
    <t>FENCING  SUB</t>
  </si>
  <si>
    <t>32-6510</t>
  </si>
  <si>
    <t>FENCE MESH INSTALL</t>
  </si>
  <si>
    <t>32-6520</t>
  </si>
  <si>
    <t>FENCE INSTALL SELF PERFORM</t>
  </si>
  <si>
    <t>32-6600</t>
  </si>
  <si>
    <t>LANDSCAPING SUB</t>
  </si>
  <si>
    <t>32-6610</t>
  </si>
  <si>
    <t>CLEAR AND GRUB</t>
  </si>
  <si>
    <t>32-6620</t>
  </si>
  <si>
    <t>SELF PERFORM TREE REMOVAL</t>
  </si>
  <si>
    <t>32-6630</t>
  </si>
  <si>
    <t>LANDSCAPING SUB SUPPORT</t>
  </si>
  <si>
    <t>32-6700</t>
  </si>
  <si>
    <t>Arbor Consultant</t>
  </si>
  <si>
    <t>33-1000</t>
  </si>
  <si>
    <t>MAINT &amp; PROT EXIST PRIVATELY OWNED UTILITIES</t>
  </si>
  <si>
    <t>33-1100</t>
  </si>
  <si>
    <t>TERMINATE AND DEMOLISH EXISTING UTILITIES</t>
  </si>
  <si>
    <t>33-1200</t>
  </si>
  <si>
    <t>WATER</t>
  </si>
  <si>
    <t>33-1300</t>
  </si>
  <si>
    <t>WELDING OF WATER PIPE</t>
  </si>
  <si>
    <t>33-1310</t>
  </si>
  <si>
    <t>WATER PIPE FIT UP</t>
  </si>
  <si>
    <t>33-1400</t>
  </si>
  <si>
    <t>INSTALL JOJNT INSULATORS</t>
  </si>
  <si>
    <t>33-1500</t>
  </si>
  <si>
    <t>PRESSURE &amp; AIR TEST</t>
  </si>
  <si>
    <t>33-1600</t>
  </si>
  <si>
    <t>FIX 10%  FAILURE PIPE</t>
  </si>
  <si>
    <t>33-1700</t>
  </si>
  <si>
    <t>PRESSURE &amp; AIR RE-TEST</t>
  </si>
  <si>
    <t>33-1800</t>
  </si>
  <si>
    <t>CONDENSATE &amp; STEAM PIPE</t>
  </si>
  <si>
    <t>33-1900</t>
  </si>
  <si>
    <t>WELDING OF STEAM AND CONDENSATE PIPE</t>
  </si>
  <si>
    <t>33-1910</t>
  </si>
  <si>
    <t>STEAM AND CONDENSATE PIPE FIT UP</t>
  </si>
  <si>
    <t>33-2000</t>
  </si>
  <si>
    <t>33-2100</t>
  </si>
  <si>
    <t>33-2200</t>
  </si>
  <si>
    <t>33-2210</t>
  </si>
  <si>
    <t>EXCAVATE UTILITIES</t>
  </si>
  <si>
    <t>33-2300</t>
  </si>
  <si>
    <t>33-2400</t>
  </si>
  <si>
    <t>DEWATER UTILITIES</t>
  </si>
  <si>
    <t>33-2500</t>
  </si>
  <si>
    <t>DUCTILE IRON PIPE SEWERS</t>
  </si>
  <si>
    <t>33-2510</t>
  </si>
  <si>
    <t>SEWER LINE WORK</t>
  </si>
  <si>
    <t>33-2600</t>
  </si>
  <si>
    <t>CATCH BASIN CONNECTIONS</t>
  </si>
  <si>
    <t>33-2700</t>
  </si>
  <si>
    <t>STORM DETENTION TANK (I DON'T THINK THIS EXISTS)</t>
  </si>
  <si>
    <t>33-2800</t>
  </si>
  <si>
    <t>DRAINAGE MANHOLES</t>
  </si>
  <si>
    <t>33-2900</t>
  </si>
  <si>
    <t>REMOVE AREA DRAINS</t>
  </si>
  <si>
    <t>33-3000</t>
  </si>
  <si>
    <t>ELECTRICAL MANHOLES</t>
  </si>
  <si>
    <t>33-3100</t>
  </si>
  <si>
    <t>UTILITY TRENCHES</t>
  </si>
  <si>
    <t>33-3200</t>
  </si>
  <si>
    <t>FENCES &amp; PLATES @ TRENCHES (THIS WILL BE DIFFERENT</t>
  </si>
  <si>
    <t>33-3300</t>
  </si>
  <si>
    <t>ADD''L CRANE FOR SUBCONTRACTORS SUPPORT</t>
  </si>
  <si>
    <t>33-5000</t>
  </si>
  <si>
    <t>FURNISH CW, HW, STEAM &amp; CONDENSATE PIPE</t>
  </si>
  <si>
    <t>33-5100</t>
  </si>
  <si>
    <t>FURNISH 2 COPPER WATER PIPE</t>
  </si>
  <si>
    <t>33-5200</t>
  </si>
  <si>
    <t>FURNISH DIP DRAINAGE PIPE</t>
  </si>
  <si>
    <t>33-5300</t>
  </si>
  <si>
    <t>FURNISH PRECAST AREA DRAINS &amp;  MHS</t>
  </si>
  <si>
    <t>33-5400</t>
  </si>
  <si>
    <t>FURNISH PRECAST ELECTRICAL MANHOLES</t>
  </si>
  <si>
    <t>33-5500</t>
  </si>
  <si>
    <t>FURNISH DETENTION TANK</t>
  </si>
  <si>
    <t>33-5600</t>
  </si>
  <si>
    <t>CHLORINATION</t>
  </si>
  <si>
    <t>33-6000</t>
  </si>
  <si>
    <t>UNDERGROUND UTILITY MATERIAL DELIVERY</t>
  </si>
  <si>
    <t>33-6010</t>
  </si>
  <si>
    <t>UTILITY PIPE  PLACEMENT IN TRENCH</t>
  </si>
  <si>
    <t>33-7000</t>
  </si>
  <si>
    <t>WELDING MATERIALS</t>
  </si>
  <si>
    <t>33-9000</t>
  </si>
  <si>
    <t>GAS LINE DAMAGE</t>
  </si>
  <si>
    <t>97-6000</t>
  </si>
  <si>
    <t>Bulk ACM removal, hose wire insulation</t>
  </si>
  <si>
    <t>97-6100</t>
  </si>
  <si>
    <t>Bulk ACM removal, pipe mold joint and pipe insulat</t>
  </si>
  <si>
    <t>97-6200</t>
  </si>
  <si>
    <t>Bulk ACM removal, pipe insulation and assoc jack</t>
  </si>
  <si>
    <t>97-6300</t>
  </si>
  <si>
    <t>Bulk ACM removal, pipe insulation and braided wire</t>
  </si>
  <si>
    <t>97-6400</t>
  </si>
  <si>
    <t>Bulk ACM removal, ACM Contamined Debris</t>
  </si>
  <si>
    <t>97-6500</t>
  </si>
  <si>
    <t>Bulk ACM removal, ACM Contamined Debris at Pump an</t>
  </si>
  <si>
    <t>97-6600</t>
  </si>
  <si>
    <t>Hazardous waste cleanup/pickup/disposal, solid pic</t>
  </si>
  <si>
    <t>97-6700</t>
  </si>
  <si>
    <t>Bulk ACM removal, ACM Fibrous un-identified gasket</t>
  </si>
  <si>
    <t>97-6800</t>
  </si>
  <si>
    <t>Bulk ACM removal, ACM Fibrous Slate at Window Sill</t>
  </si>
  <si>
    <t>97-7000</t>
  </si>
  <si>
    <t>TESTING, HANDLING, DISPOSAL OF PETROLIUM CONT SOIL</t>
  </si>
  <si>
    <t>98-1000</t>
  </si>
  <si>
    <t>ALLOWANCE -CON EDISON ELEC UTILITY SERVICE FEE</t>
  </si>
  <si>
    <t>98-1100</t>
  </si>
  <si>
    <t>ALLOWANCE - NATIONAL GRID GAS UTILITY SERVICE FEE</t>
  </si>
  <si>
    <t>99-1000</t>
  </si>
  <si>
    <t>Supervision</t>
  </si>
  <si>
    <t>99-1010</t>
  </si>
  <si>
    <t>CLAIMS CONSULTANT</t>
  </si>
  <si>
    <t>99-1020</t>
  </si>
  <si>
    <t>LEGAL COSTS</t>
  </si>
  <si>
    <t>99-1100</t>
  </si>
  <si>
    <t>TEAMSTER</t>
  </si>
  <si>
    <t>99-1200</t>
  </si>
  <si>
    <t>OPER ENG MASTER MECH</t>
  </si>
  <si>
    <t>99-1300</t>
  </si>
  <si>
    <t>OPER ENG MECH</t>
  </si>
  <si>
    <t>99-2000</t>
  </si>
  <si>
    <t>SURVEY SUB</t>
  </si>
  <si>
    <t>99-3000</t>
  </si>
  <si>
    <t>SECURITY SUB</t>
  </si>
  <si>
    <t>99-3100</t>
  </si>
  <si>
    <t>CONTAINERS - 30 CY</t>
  </si>
  <si>
    <t>99-4000</t>
  </si>
  <si>
    <t>YARD W/ TEMP ELECT</t>
  </si>
  <si>
    <t>99-4050</t>
  </si>
  <si>
    <t>COMPUTER/SOFTWARE</t>
  </si>
  <si>
    <t>99-4100</t>
  </si>
  <si>
    <t>STATIONWORK DESK</t>
  </si>
  <si>
    <t>99-4150</t>
  </si>
  <si>
    <t>IT SUPPORT</t>
  </si>
  <si>
    <t>99-4200</t>
  </si>
  <si>
    <t>PHONE EQUIPMENT</t>
  </si>
  <si>
    <t>99-4250</t>
  </si>
  <si>
    <t>PHONE SYSTEM</t>
  </si>
  <si>
    <t>99-4300</t>
  </si>
  <si>
    <t>PRINTERS/PLOTTER</t>
  </si>
  <si>
    <t>99-4350</t>
  </si>
  <si>
    <t>SUPPLIES</t>
  </si>
  <si>
    <t>99-4400</t>
  </si>
  <si>
    <t>TELEPHONE</t>
  </si>
  <si>
    <t>99-4450</t>
  </si>
  <si>
    <t>CELL PHONES</t>
  </si>
  <si>
    <t>99-4500</t>
  </si>
  <si>
    <t>ELECTRIC</t>
  </si>
  <si>
    <t>99-4550</t>
  </si>
  <si>
    <t>SANITATION</t>
  </si>
  <si>
    <t>99-4560</t>
  </si>
  <si>
    <t>SITE MAINTENANCE</t>
  </si>
  <si>
    <t>99-4570</t>
  </si>
  <si>
    <t>99-4600</t>
  </si>
  <si>
    <t>VEHICLES</t>
  </si>
  <si>
    <t>99-4650</t>
  </si>
  <si>
    <t>FUEL</t>
  </si>
  <si>
    <t>99-4700</t>
  </si>
  <si>
    <t>PETTY CASH</t>
  </si>
  <si>
    <t>99-5000</t>
  </si>
  <si>
    <t>OFFICE RENT</t>
  </si>
  <si>
    <t>99-5100</t>
  </si>
  <si>
    <t>NYCHA OFFICE FURNITURE</t>
  </si>
  <si>
    <t>99-6000</t>
  </si>
  <si>
    <t>SMALL TOOLS</t>
  </si>
  <si>
    <t>99-7000</t>
  </si>
  <si>
    <t>LABOR ESCAL</t>
  </si>
  <si>
    <t>99-7100</t>
  </si>
  <si>
    <t>PREMIUM COST</t>
  </si>
  <si>
    <t>99-7200</t>
  </si>
  <si>
    <t>HOLIDAY PAY</t>
  </si>
  <si>
    <t>99-7210</t>
  </si>
  <si>
    <t>PAID TIME OFF</t>
  </si>
  <si>
    <t>99-7300</t>
  </si>
  <si>
    <t>LOST TIME</t>
  </si>
  <si>
    <t>99-7400</t>
  </si>
  <si>
    <t>PERMITS</t>
  </si>
  <si>
    <t>99-7500</t>
  </si>
  <si>
    <t>ENGINEERING SUB</t>
  </si>
  <si>
    <t>99-7510</t>
  </si>
  <si>
    <t>CADD SERVICES</t>
  </si>
  <si>
    <t>99-7600</t>
  </si>
  <si>
    <t>SECTION 3 ADMINISTRATOR SUB</t>
  </si>
  <si>
    <t>99-8000</t>
  </si>
  <si>
    <t>EQUIPMENT</t>
  </si>
  <si>
    <t>99-8050</t>
  </si>
  <si>
    <t>AID TO SUBS</t>
  </si>
  <si>
    <t>99-8100</t>
  </si>
  <si>
    <t>PROJECT SIGNS</t>
  </si>
  <si>
    <t>99-8200</t>
  </si>
  <si>
    <t>PUNCH LIST</t>
  </si>
  <si>
    <t>99-9000</t>
  </si>
  <si>
    <t>BOND</t>
  </si>
  <si>
    <t>99-9100</t>
  </si>
  <si>
    <t>INSURANCE</t>
  </si>
  <si>
    <t>99-9999</t>
  </si>
  <si>
    <t>Accruals</t>
  </si>
  <si>
    <t>99-NY0001</t>
  </si>
  <si>
    <t>Supervision- Do Not Use</t>
  </si>
  <si>
    <t>Mhs to Date</t>
  </si>
  <si>
    <t>Code</t>
  </si>
  <si>
    <t>Name</t>
  </si>
  <si>
    <t>Qty</t>
  </si>
  <si>
    <t>UOM</t>
  </si>
  <si>
    <t>Mhs</t>
  </si>
  <si>
    <t>Qty/MH</t>
  </si>
  <si>
    <t>Projected Forecast</t>
  </si>
  <si>
    <t>Spent to Date</t>
  </si>
  <si>
    <t>Committed to Date</t>
  </si>
  <si>
    <t>Qty to Date</t>
  </si>
  <si>
    <t>Labor Rate</t>
  </si>
  <si>
    <t>Labor</t>
  </si>
  <si>
    <t>Subcontract</t>
  </si>
  <si>
    <t>Consumable</t>
  </si>
  <si>
    <t>Permanent Material</t>
  </si>
  <si>
    <t>Equipment</t>
  </si>
  <si>
    <t>Other</t>
  </si>
  <si>
    <t>System Projected Cost</t>
  </si>
  <si>
    <t>Variance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</si>
  <si>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</si>
  <si>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</si>
  <si>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</si>
  <si>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</si>
  <si>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</si>
  <si>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</si>
  <si>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</si>
  <si>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</si>
  <si>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</si>
  <si>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</si>
  <si>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</si>
  <si>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Final Cost</t>
  </si>
  <si>
    <t>Equal?</t>
  </si>
  <si>
    <t>Spent?</t>
  </si>
  <si>
    <t>blank?</t>
  </si>
  <si>
    <t>sub</t>
  </si>
  <si>
    <t>labor</t>
  </si>
  <si>
    <t>hold</t>
  </si>
  <si>
    <t>november</t>
  </si>
  <si>
    <t>monthly</t>
  </si>
  <si>
    <t>phased</t>
  </si>
  <si>
    <t>Sub Support</t>
  </si>
  <si>
    <t>Sub</t>
  </si>
  <si>
    <t>overhead</t>
  </si>
  <si>
    <t>SOV</t>
  </si>
  <si>
    <t>spent</t>
  </si>
  <si>
    <t>Hold</t>
  </si>
  <si>
    <t>Phased</t>
  </si>
  <si>
    <t>Contingency</t>
  </si>
  <si>
    <t>Material</t>
  </si>
  <si>
    <t>Breakdown Type</t>
  </si>
  <si>
    <t>02-6080</t>
  </si>
  <si>
    <t>ENTRANCE RAMP DEMO</t>
  </si>
  <si>
    <t>cy</t>
  </si>
  <si>
    <t>Cost Category 2</t>
  </si>
  <si>
    <t>Cost Category 1</t>
  </si>
  <si>
    <t>Site Demo</t>
  </si>
  <si>
    <t>Site Maintenance</t>
  </si>
  <si>
    <t>New Buildings</t>
  </si>
  <si>
    <t>Existing Buildings</t>
  </si>
  <si>
    <t>Site Restoration</t>
  </si>
  <si>
    <t>Closeout</t>
  </si>
  <si>
    <t>Site Utilities</t>
  </si>
  <si>
    <t>Change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</si>
</sst>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$* #,##0.00_);_(\$* \(#,##0.00\);_(\$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164" fontId="0" fillId="3" borderId="2" xfId="0" applyNumberFormat="1" applyFill="1" applyBorder="1"/>
    <xf numFmtId="43" fontId="0" fillId="3" borderId="2" xfId="0" applyNumberFormat="1" applyFill="1" applyBorder="1"/>
    <xf numFmtId="0" fontId="0" fillId="3" borderId="2" xfId="0" applyFill="1" applyBorder="1"/>
    <xf numFmtId="44" fontId="0" fillId="0" borderId="0" xfId="1" applyFont="1"/>
    <xf numFmtId="44" fontId="1" fillId="2" borderId="2" xfId="1" applyFont="1" applyFill="1" applyBorder="1" applyAlignment="1">
      <alignment horizontal="centerContinuous" vertical="center" wrapText="1"/>
    </xf>
    <xf numFmtId="0" fontId="1" fillId="2" borderId="2" xfId="0" applyFont="1" applyFill="1" applyBorder="1" applyAlignment="1">
      <alignment horizontal="centerContinuous" vertical="center" wrapText="1"/>
    </xf>
    <xf numFmtId="44" fontId="0" fillId="0" borderId="2" xfId="1" applyFont="1" applyBorder="1"/>
    <xf numFmtId="0" fontId="0" fillId="0" borderId="2" xfId="0" applyBorder="1"/>
    <xf numFmtId="43" fontId="0" fillId="0" borderId="0" xfId="0" applyNumberFormat="1"/>
    <xf numFmtId="44" fontId="1" fillId="2" borderId="3" xfId="1" applyFont="1" applyFill="1" applyBorder="1" applyAlignment="1">
      <alignment horizontal="centerContinuous" vertical="center" wrapText="1"/>
    </xf>
    <xf numFmtId="14" fontId="0" fillId="0" borderId="0" xfId="0" applyNumberFormat="1"/>
    <xf numFmtId="43" fontId="0" fillId="0" borderId="0" xfId="2" applyFont="1"/>
    <xf numFmtId="0" fontId="0" fillId="3" borderId="2" xfId="0" quotePrefix="1" applyFill="1" applyBorder="1"/>
    <xf numFmtId="0" fontId="1" fillId="2" borderId="3" xfId="0" applyFont="1" applyFill="1" applyBorder="1" applyAlignment="1">
      <alignment horizontal="centerContinuous"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007%20Cost%20Report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otential Pickups"/>
      <sheetName val="Variance"/>
      <sheetName val="Change Orders"/>
      <sheetName val="Forecast Summary"/>
      <sheetName val="Forecast Table"/>
      <sheetName val="Billing Forecast"/>
      <sheetName val="Cost Forecast"/>
      <sheetName val="Sub Cost 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Code</v>
          </cell>
          <cell r="H1" t="str">
            <v>Spent to Date</v>
          </cell>
          <cell r="S1" t="str">
            <v>november</v>
          </cell>
          <cell r="T1" t="str">
            <v>December</v>
          </cell>
          <cell r="U1" t="str">
            <v>January</v>
          </cell>
          <cell r="V1" t="str">
            <v>February</v>
          </cell>
          <cell r="W1" t="str">
            <v>March</v>
          </cell>
          <cell r="X1" t="str">
            <v>April</v>
          </cell>
          <cell r="Y1" t="str">
            <v>May</v>
          </cell>
          <cell r="Z1" t="str">
            <v>June</v>
          </cell>
          <cell r="AA1" t="str">
            <v>July</v>
          </cell>
          <cell r="AB1" t="str">
            <v>August</v>
          </cell>
          <cell r="AC1" t="str">
            <v>September</v>
          </cell>
          <cell r="AD1" t="str">
            <v>October</v>
          </cell>
        </row>
        <row r="2">
          <cell r="A2" t="str">
            <v>00-0001</v>
          </cell>
          <cell r="H2">
            <v>14032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A3" t="str">
            <v>00-0002</v>
          </cell>
          <cell r="H3">
            <v>15736.31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A4" t="str">
            <v>00-0003</v>
          </cell>
          <cell r="H4">
            <v>17042.53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A5" t="str">
            <v>00-0004</v>
          </cell>
          <cell r="H5">
            <v>17791.39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00-0005</v>
          </cell>
          <cell r="H6">
            <v>8025.02</v>
          </cell>
          <cell r="S6">
            <v>1743.7449999999999</v>
          </cell>
          <cell r="T6">
            <v>1743.7449999999999</v>
          </cell>
          <cell r="U6">
            <v>1743.7449999999999</v>
          </cell>
          <cell r="V6">
            <v>1743.7449999999999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A7" t="str">
            <v>00-0006</v>
          </cell>
          <cell r="H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00-0007</v>
          </cell>
          <cell r="H8">
            <v>2500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00-0008</v>
          </cell>
          <cell r="H9">
            <v>11667.88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00-0009</v>
          </cell>
          <cell r="H10">
            <v>7468.26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00-0010</v>
          </cell>
          <cell r="H11">
            <v>21773.439999999999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A12" t="str">
            <v>00-0011</v>
          </cell>
          <cell r="H12">
            <v>18064.37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00-0012</v>
          </cell>
          <cell r="H13">
            <v>0</v>
          </cell>
          <cell r="S13">
            <v>20378.14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00-0013</v>
          </cell>
          <cell r="H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00-0014</v>
          </cell>
          <cell r="H15">
            <v>1285.3399999999999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00-0015</v>
          </cell>
          <cell r="H16">
            <v>1678.93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00-0016</v>
          </cell>
          <cell r="H17">
            <v>30850.89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00-0017</v>
          </cell>
          <cell r="H18">
            <v>5887.46</v>
          </cell>
          <cell r="S18">
            <v>0</v>
          </cell>
          <cell r="T18">
            <v>199883</v>
          </cell>
          <cell r="U18">
            <v>49970.75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00-0018</v>
          </cell>
          <cell r="H19">
            <v>0</v>
          </cell>
          <cell r="S19">
            <v>0</v>
          </cell>
          <cell r="T19">
            <v>2387.08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00-0019</v>
          </cell>
          <cell r="H20">
            <v>57179.96</v>
          </cell>
          <cell r="S20">
            <v>0</v>
          </cell>
          <cell r="T20">
            <v>2820.0400000000009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00-0021</v>
          </cell>
          <cell r="H21">
            <v>1941.36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00-0022</v>
          </cell>
          <cell r="H22">
            <v>5968.61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00-0023</v>
          </cell>
          <cell r="H23">
            <v>7156.91</v>
          </cell>
          <cell r="S23">
            <v>57149.880000000005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00-0024</v>
          </cell>
          <cell r="H24">
            <v>796.41</v>
          </cell>
          <cell r="S24">
            <v>0</v>
          </cell>
          <cell r="T24">
            <v>0</v>
          </cell>
          <cell r="U24">
            <v>32012.214999999997</v>
          </cell>
          <cell r="V24">
            <v>32012.214999999997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00-0025</v>
          </cell>
          <cell r="H25">
            <v>21986.42</v>
          </cell>
          <cell r="S25">
            <v>0</v>
          </cell>
          <cell r="T25">
            <v>10930.716</v>
          </cell>
          <cell r="U25">
            <v>10930.716</v>
          </cell>
          <cell r="V25">
            <v>10930.716</v>
          </cell>
          <cell r="W25">
            <v>10930.716</v>
          </cell>
          <cell r="X25">
            <v>10930.716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00-0026</v>
          </cell>
          <cell r="H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21947.23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00-0027</v>
          </cell>
          <cell r="H27">
            <v>0</v>
          </cell>
          <cell r="S27">
            <v>0</v>
          </cell>
          <cell r="T27">
            <v>185547.35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00-0028</v>
          </cell>
          <cell r="H28">
            <v>0</v>
          </cell>
          <cell r="S28">
            <v>0</v>
          </cell>
          <cell r="T28">
            <v>21203.360000000001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00-0029</v>
          </cell>
          <cell r="H29">
            <v>0</v>
          </cell>
          <cell r="S29">
            <v>0</v>
          </cell>
          <cell r="T29">
            <v>69207.97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00-0030</v>
          </cell>
          <cell r="H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00-0031</v>
          </cell>
          <cell r="H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00-0032</v>
          </cell>
          <cell r="H32">
            <v>0</v>
          </cell>
          <cell r="S32">
            <v>0</v>
          </cell>
          <cell r="T32">
            <v>2369.6799999999998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00-0033</v>
          </cell>
          <cell r="H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00-0034</v>
          </cell>
          <cell r="H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3809.76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00-0035</v>
          </cell>
          <cell r="H35">
            <v>0</v>
          </cell>
          <cell r="S35">
            <v>111590.33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00-0036</v>
          </cell>
          <cell r="H36">
            <v>9892.17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00-0037</v>
          </cell>
          <cell r="H37">
            <v>-30038.69</v>
          </cell>
          <cell r="S37">
            <v>32918.449999999997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00-0038</v>
          </cell>
          <cell r="H38">
            <v>4726.71</v>
          </cell>
          <cell r="S38">
            <v>552569.17000000004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00-0039</v>
          </cell>
          <cell r="H39">
            <v>7582.95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00-0040</v>
          </cell>
          <cell r="H40">
            <v>0</v>
          </cell>
          <cell r="S40">
            <v>38953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00-0041</v>
          </cell>
          <cell r="H41">
            <v>0</v>
          </cell>
          <cell r="S41">
            <v>5922.43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00-0042</v>
          </cell>
          <cell r="H42">
            <v>0</v>
          </cell>
          <cell r="S42">
            <v>10923.98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00-0043</v>
          </cell>
          <cell r="H43">
            <v>213.43</v>
          </cell>
          <cell r="S43">
            <v>-213.43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00-0044</v>
          </cell>
          <cell r="H44">
            <v>0</v>
          </cell>
          <cell r="S44">
            <v>60248.81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00-0045</v>
          </cell>
          <cell r="H45">
            <v>0</v>
          </cell>
          <cell r="S45">
            <v>4500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00-0046</v>
          </cell>
          <cell r="H46">
            <v>0</v>
          </cell>
          <cell r="S46">
            <v>75690.92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00-0047</v>
          </cell>
          <cell r="H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00-0048</v>
          </cell>
          <cell r="H48">
            <v>0</v>
          </cell>
          <cell r="S48">
            <v>154900.73000000001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00-0049</v>
          </cell>
          <cell r="H49">
            <v>0</v>
          </cell>
          <cell r="S49">
            <v>70919.490000000005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00-0050</v>
          </cell>
          <cell r="H50">
            <v>0</v>
          </cell>
          <cell r="S50">
            <v>225393.38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00-0051</v>
          </cell>
          <cell r="H51">
            <v>0</v>
          </cell>
          <cell r="S51">
            <v>9430.5300000000007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00-0052</v>
          </cell>
          <cell r="H52">
            <v>1704.49</v>
          </cell>
          <cell r="S52">
            <v>124115.59999999999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00-0053</v>
          </cell>
          <cell r="H53">
            <v>0</v>
          </cell>
          <cell r="S53">
            <v>204711.04000000001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00-0054</v>
          </cell>
          <cell r="H54">
            <v>8596.65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00-0055</v>
          </cell>
          <cell r="H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A56" t="str">
            <v>00-0056</v>
          </cell>
          <cell r="H56">
            <v>0</v>
          </cell>
          <cell r="S56">
            <v>94993.600000000006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A57" t="str">
            <v>00-0057</v>
          </cell>
          <cell r="H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00-0058</v>
          </cell>
          <cell r="H58">
            <v>1612.44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00-0059</v>
          </cell>
          <cell r="H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00-1000</v>
          </cell>
          <cell r="H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01-6000</v>
          </cell>
          <cell r="H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01-6100</v>
          </cell>
          <cell r="H62">
            <v>58860</v>
          </cell>
          <cell r="S62">
            <v>0</v>
          </cell>
          <cell r="T62">
            <v>1299.090909090909</v>
          </cell>
          <cell r="U62">
            <v>1299.090909090909</v>
          </cell>
          <cell r="V62">
            <v>1299.090909090909</v>
          </cell>
          <cell r="W62">
            <v>1299.090909090909</v>
          </cell>
          <cell r="X62">
            <v>1299.090909090909</v>
          </cell>
          <cell r="Y62">
            <v>1299.090909090909</v>
          </cell>
          <cell r="Z62">
            <v>1299.090909090909</v>
          </cell>
          <cell r="AA62">
            <v>1299.090909090909</v>
          </cell>
          <cell r="AB62">
            <v>1299.090909090909</v>
          </cell>
          <cell r="AC62">
            <v>1299.090909090909</v>
          </cell>
          <cell r="AD62">
            <v>1299.090909090909</v>
          </cell>
        </row>
        <row r="63">
          <cell r="A63" t="str">
            <v>01-6200</v>
          </cell>
          <cell r="H63">
            <v>44170</v>
          </cell>
          <cell r="S63">
            <v>0</v>
          </cell>
          <cell r="T63">
            <v>3983.6363636363635</v>
          </cell>
          <cell r="U63">
            <v>3983.6363636363635</v>
          </cell>
          <cell r="V63">
            <v>3983.6363636363635</v>
          </cell>
          <cell r="W63">
            <v>3983.6363636363635</v>
          </cell>
          <cell r="X63">
            <v>3983.6363636363635</v>
          </cell>
          <cell r="Y63">
            <v>3983.6363636363635</v>
          </cell>
          <cell r="Z63">
            <v>3983.6363636363635</v>
          </cell>
          <cell r="AA63">
            <v>3983.6363636363635</v>
          </cell>
          <cell r="AB63">
            <v>3983.6363636363635</v>
          </cell>
          <cell r="AC63">
            <v>3983.6363636363635</v>
          </cell>
          <cell r="AD63">
            <v>3983.6363636363635</v>
          </cell>
        </row>
        <row r="64">
          <cell r="A64" t="str">
            <v>01-6300</v>
          </cell>
          <cell r="H64">
            <v>1472.69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01-6310</v>
          </cell>
          <cell r="H65">
            <v>4491.1100000000006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01-6320</v>
          </cell>
          <cell r="H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01-6400</v>
          </cell>
          <cell r="H67">
            <v>13373.9</v>
          </cell>
          <cell r="S67">
            <v>0</v>
          </cell>
          <cell r="T67">
            <v>2000</v>
          </cell>
          <cell r="U67">
            <v>2000</v>
          </cell>
          <cell r="V67">
            <v>2000</v>
          </cell>
          <cell r="W67">
            <v>2000</v>
          </cell>
          <cell r="X67">
            <v>1223</v>
          </cell>
          <cell r="Y67">
            <v>1000</v>
          </cell>
          <cell r="Z67">
            <v>1000</v>
          </cell>
          <cell r="AA67">
            <v>1000</v>
          </cell>
          <cell r="AB67">
            <v>1000</v>
          </cell>
          <cell r="AC67">
            <v>1000</v>
          </cell>
          <cell r="AD67">
            <v>1000</v>
          </cell>
        </row>
        <row r="68">
          <cell r="A68" t="str">
            <v>01-6410</v>
          </cell>
          <cell r="H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02-1000</v>
          </cell>
          <cell r="H69">
            <v>970.55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02-1100</v>
          </cell>
          <cell r="H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02-1200</v>
          </cell>
          <cell r="H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02-1300</v>
          </cell>
          <cell r="H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02-1400</v>
          </cell>
          <cell r="H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02-1500</v>
          </cell>
          <cell r="H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02-1600</v>
          </cell>
          <cell r="H75">
            <v>4496.62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02-1700</v>
          </cell>
          <cell r="H76">
            <v>23386.26</v>
          </cell>
          <cell r="S76">
            <v>0</v>
          </cell>
          <cell r="T76">
            <v>0</v>
          </cell>
          <cell r="U76">
            <v>7879.8</v>
          </cell>
          <cell r="V76">
            <v>7879.8</v>
          </cell>
          <cell r="W76">
            <v>7879.8</v>
          </cell>
          <cell r="X76">
            <v>7879.8</v>
          </cell>
          <cell r="Y76">
            <v>7879.8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02-1800</v>
          </cell>
          <cell r="H77">
            <v>627.91999999999996</v>
          </cell>
          <cell r="S77">
            <v>0</v>
          </cell>
          <cell r="T77">
            <v>8458.3716666666678</v>
          </cell>
          <cell r="U77">
            <v>8458.3716666666678</v>
          </cell>
          <cell r="V77">
            <v>8458.3716666666678</v>
          </cell>
          <cell r="W77">
            <v>8458.3716666666678</v>
          </cell>
          <cell r="X77">
            <v>8458.3716666666678</v>
          </cell>
          <cell r="Y77">
            <v>8458.3716666666678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02-1900</v>
          </cell>
          <cell r="H78">
            <v>71315.16</v>
          </cell>
          <cell r="S78">
            <v>0</v>
          </cell>
          <cell r="T78">
            <v>777.11166666666634</v>
          </cell>
          <cell r="U78">
            <v>777.11166666666634</v>
          </cell>
          <cell r="V78">
            <v>777.11166666666634</v>
          </cell>
          <cell r="W78">
            <v>777.11166666666634</v>
          </cell>
          <cell r="X78">
            <v>777.11166666666634</v>
          </cell>
          <cell r="Y78">
            <v>777.11166666666634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02-2000</v>
          </cell>
          <cell r="H79">
            <v>36144.22</v>
          </cell>
          <cell r="S79">
            <v>0</v>
          </cell>
          <cell r="T79">
            <v>6875.5633333333344</v>
          </cell>
          <cell r="U79">
            <v>6875.5633333333344</v>
          </cell>
          <cell r="V79">
            <v>6875.5633333333344</v>
          </cell>
          <cell r="W79">
            <v>6875.5633333333344</v>
          </cell>
          <cell r="X79">
            <v>6875.5633333333344</v>
          </cell>
          <cell r="Y79">
            <v>6875.5633333333344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02-2100</v>
          </cell>
          <cell r="H80">
            <v>81999.64</v>
          </cell>
          <cell r="S80">
            <v>0</v>
          </cell>
          <cell r="T80">
            <v>1833.3933333333334</v>
          </cell>
          <cell r="U80">
            <v>1833.3933333333334</v>
          </cell>
          <cell r="V80">
            <v>1833.3933333333334</v>
          </cell>
          <cell r="W80">
            <v>1833.3933333333334</v>
          </cell>
          <cell r="X80">
            <v>1833.3933333333334</v>
          </cell>
          <cell r="Y80">
            <v>1833.3933333333334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02-2200</v>
          </cell>
          <cell r="H81">
            <v>80762.539999999994</v>
          </cell>
          <cell r="S81">
            <v>0</v>
          </cell>
          <cell r="T81">
            <v>4443.0950000000012</v>
          </cell>
          <cell r="U81">
            <v>4443.0950000000012</v>
          </cell>
          <cell r="V81">
            <v>4443.0950000000012</v>
          </cell>
          <cell r="W81">
            <v>4443.0950000000012</v>
          </cell>
          <cell r="X81">
            <v>4443.0950000000012</v>
          </cell>
          <cell r="Y81">
            <v>4443.0950000000012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02-2300</v>
          </cell>
          <cell r="H82">
            <v>236826.08</v>
          </cell>
          <cell r="S82">
            <v>0</v>
          </cell>
          <cell r="T82">
            <v>8640</v>
          </cell>
          <cell r="U82">
            <v>8640</v>
          </cell>
          <cell r="V82">
            <v>8640</v>
          </cell>
          <cell r="W82">
            <v>8640</v>
          </cell>
          <cell r="X82">
            <v>8640</v>
          </cell>
          <cell r="Y82">
            <v>8640</v>
          </cell>
          <cell r="Z82">
            <v>8640</v>
          </cell>
          <cell r="AA82">
            <v>4320</v>
          </cell>
          <cell r="AB82">
            <v>4320</v>
          </cell>
          <cell r="AC82">
            <v>4320</v>
          </cell>
          <cell r="AD82">
            <v>2107.7099999999919</v>
          </cell>
        </row>
        <row r="83">
          <cell r="A83" t="str">
            <v>02-3000</v>
          </cell>
          <cell r="H83">
            <v>504390.22</v>
          </cell>
          <cell r="S83">
            <v>0</v>
          </cell>
          <cell r="T83">
            <v>0</v>
          </cell>
          <cell r="U83">
            <v>5877.702000000002</v>
          </cell>
          <cell r="V83">
            <v>5877.702000000002</v>
          </cell>
          <cell r="W83">
            <v>5877.702000000002</v>
          </cell>
          <cell r="X83">
            <v>5877.702000000002</v>
          </cell>
          <cell r="Y83">
            <v>5877.702000000002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02-6000</v>
          </cell>
          <cell r="H84">
            <v>21560.01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02-6001</v>
          </cell>
          <cell r="H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A86" t="str">
            <v>02-6002</v>
          </cell>
          <cell r="H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</row>
        <row r="87">
          <cell r="A87" t="str">
            <v>02-6005</v>
          </cell>
          <cell r="H87">
            <v>327967.88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02-6006</v>
          </cell>
          <cell r="H88">
            <v>19466.75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A89" t="str">
            <v>02-6007</v>
          </cell>
          <cell r="H89">
            <v>5400.21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02-6008</v>
          </cell>
          <cell r="H90">
            <v>8249.33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02-6009</v>
          </cell>
          <cell r="H91">
            <v>1052.44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</row>
        <row r="92">
          <cell r="A92" t="str">
            <v>02-6010</v>
          </cell>
          <cell r="H92">
            <v>25196.91</v>
          </cell>
          <cell r="S92">
            <v>0</v>
          </cell>
          <cell r="T92">
            <v>1805.5150000000001</v>
          </cell>
          <cell r="U92">
            <v>1805.5150000000001</v>
          </cell>
          <cell r="V92">
            <v>1805.5150000000001</v>
          </cell>
          <cell r="W92">
            <v>1805.5150000000001</v>
          </cell>
          <cell r="X92">
            <v>1805.5150000000001</v>
          </cell>
          <cell r="Y92">
            <v>1805.5150000000001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02-6015</v>
          </cell>
          <cell r="H93">
            <v>70550.03</v>
          </cell>
          <cell r="S93">
            <v>0</v>
          </cell>
          <cell r="T93">
            <v>5369.9949999999999</v>
          </cell>
          <cell r="U93">
            <v>5369.9949999999999</v>
          </cell>
          <cell r="V93">
            <v>5369.9949999999999</v>
          </cell>
          <cell r="W93">
            <v>5369.9949999999999</v>
          </cell>
          <cell r="X93">
            <v>5369.9949999999999</v>
          </cell>
          <cell r="Y93">
            <v>5369.9949999999999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</row>
        <row r="94">
          <cell r="A94" t="str">
            <v>02-6020</v>
          </cell>
          <cell r="H94">
            <v>1088.47</v>
          </cell>
          <cell r="S94">
            <v>0</v>
          </cell>
          <cell r="T94">
            <v>3112.9616666666666</v>
          </cell>
          <cell r="U94">
            <v>3112.9616666666666</v>
          </cell>
          <cell r="V94">
            <v>3112.9616666666666</v>
          </cell>
          <cell r="W94">
            <v>3112.9616666666666</v>
          </cell>
          <cell r="X94">
            <v>3112.9616666666666</v>
          </cell>
          <cell r="Y94">
            <v>3112.9616666666666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02-6025</v>
          </cell>
          <cell r="H95">
            <v>69698.06</v>
          </cell>
          <cell r="S95">
            <v>0</v>
          </cell>
          <cell r="T95">
            <v>2050.3233333333337</v>
          </cell>
          <cell r="U95">
            <v>2050.3233333333337</v>
          </cell>
          <cell r="V95">
            <v>2050.3233333333337</v>
          </cell>
          <cell r="W95">
            <v>2050.3233333333337</v>
          </cell>
          <cell r="X95">
            <v>2050.3233333333337</v>
          </cell>
          <cell r="Y95">
            <v>2050.3233333333337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</row>
        <row r="96">
          <cell r="A96" t="str">
            <v>02-6026</v>
          </cell>
          <cell r="H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02-6030</v>
          </cell>
          <cell r="H97">
            <v>385.53</v>
          </cell>
          <cell r="S97">
            <v>0</v>
          </cell>
          <cell r="T97">
            <v>37895.988333333335</v>
          </cell>
          <cell r="U97">
            <v>37895.988333333335</v>
          </cell>
          <cell r="V97">
            <v>37895.988333333335</v>
          </cell>
          <cell r="W97">
            <v>37895.988333333335</v>
          </cell>
          <cell r="X97">
            <v>37895.988333333335</v>
          </cell>
          <cell r="Y97">
            <v>37895.988333333335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02-6035</v>
          </cell>
          <cell r="H98">
            <v>0</v>
          </cell>
          <cell r="S98">
            <v>0</v>
          </cell>
          <cell r="T98">
            <v>253.41333333333333</v>
          </cell>
          <cell r="U98">
            <v>253.41333333333333</v>
          </cell>
          <cell r="V98">
            <v>253.41333333333333</v>
          </cell>
          <cell r="W98">
            <v>253.41333333333333</v>
          </cell>
          <cell r="X98">
            <v>253.41333333333333</v>
          </cell>
          <cell r="Y98">
            <v>253.41333333333333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02-6040</v>
          </cell>
          <cell r="H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02-6045</v>
          </cell>
          <cell r="H100">
            <v>3487.09</v>
          </cell>
          <cell r="S100">
            <v>0</v>
          </cell>
          <cell r="T100">
            <v>1918.8183333333334</v>
          </cell>
          <cell r="U100">
            <v>1918.8183333333334</v>
          </cell>
          <cell r="V100">
            <v>1918.8183333333334</v>
          </cell>
          <cell r="W100">
            <v>1918.8183333333334</v>
          </cell>
          <cell r="X100">
            <v>1918.8183333333334</v>
          </cell>
          <cell r="Y100">
            <v>1918.8183333333334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02-6050</v>
          </cell>
          <cell r="H101">
            <v>12850.76</v>
          </cell>
          <cell r="S101">
            <v>0</v>
          </cell>
          <cell r="T101">
            <v>710.9799999999999</v>
          </cell>
          <cell r="U101">
            <v>710.9799999999999</v>
          </cell>
          <cell r="V101">
            <v>710.9799999999999</v>
          </cell>
          <cell r="W101">
            <v>710.9799999999999</v>
          </cell>
          <cell r="X101">
            <v>710.9799999999999</v>
          </cell>
          <cell r="Y101">
            <v>710.9799999999999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02-6051</v>
          </cell>
          <cell r="H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02-6055</v>
          </cell>
          <cell r="H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02-6060</v>
          </cell>
          <cell r="H104">
            <v>130767.81</v>
          </cell>
          <cell r="S104">
            <v>0</v>
          </cell>
          <cell r="T104">
            <v>4808.0475000000006</v>
          </cell>
          <cell r="U104">
            <v>4808.0475000000006</v>
          </cell>
          <cell r="V104">
            <v>4808.0475000000006</v>
          </cell>
          <cell r="W104">
            <v>4808.0475000000006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02-6065</v>
          </cell>
          <cell r="H105">
            <v>11078.48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47230.38</v>
          </cell>
          <cell r="Y105">
            <v>47230.38</v>
          </cell>
          <cell r="Z105">
            <v>47230.38</v>
          </cell>
          <cell r="AA105">
            <v>47230.38</v>
          </cell>
          <cell r="AB105">
            <v>0</v>
          </cell>
          <cell r="AC105">
            <v>0</v>
          </cell>
          <cell r="AD105">
            <v>0</v>
          </cell>
        </row>
        <row r="106">
          <cell r="A106" t="str">
            <v>02-6066</v>
          </cell>
          <cell r="H106">
            <v>70083.350000000006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02-6070</v>
          </cell>
          <cell r="H107">
            <v>12691.07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53077.232499999998</v>
          </cell>
          <cell r="Y107">
            <v>53077.232499999998</v>
          </cell>
          <cell r="Z107">
            <v>53077.232499999998</v>
          </cell>
          <cell r="AA107">
            <v>53077.232499999998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02-6075</v>
          </cell>
          <cell r="H108">
            <v>14739.37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49285.0625</v>
          </cell>
          <cell r="Y108">
            <v>49285.0625</v>
          </cell>
          <cell r="Z108">
            <v>49285.0625</v>
          </cell>
          <cell r="AA108">
            <v>49285.0625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02-6080</v>
          </cell>
          <cell r="H109">
            <v>1762.89</v>
          </cell>
          <cell r="S109">
            <v>29700</v>
          </cell>
          <cell r="T109">
            <v>29700</v>
          </cell>
          <cell r="U109">
            <v>29700</v>
          </cell>
          <cell r="V109">
            <v>27937.11</v>
          </cell>
        </row>
        <row r="110">
          <cell r="A110" t="str">
            <v>02-6100</v>
          </cell>
          <cell r="H110">
            <v>1263729.48</v>
          </cell>
          <cell r="S110">
            <v>21900</v>
          </cell>
          <cell r="T110">
            <v>30045.333333333328</v>
          </cell>
          <cell r="U110">
            <v>55216.666666666657</v>
          </cell>
          <cell r="V110">
            <v>40245.699999999997</v>
          </cell>
          <cell r="W110">
            <v>47319.5</v>
          </cell>
          <cell r="X110">
            <v>34316.666666666664</v>
          </cell>
          <cell r="Y110">
            <v>34316.666666666664</v>
          </cell>
          <cell r="Z110">
            <v>46316.666666666664</v>
          </cell>
          <cell r="AA110">
            <v>13000</v>
          </cell>
          <cell r="AB110">
            <v>37000</v>
          </cell>
          <cell r="AC110">
            <v>14125</v>
          </cell>
          <cell r="AD110">
            <v>0</v>
          </cell>
        </row>
        <row r="111">
          <cell r="A111" t="str">
            <v>02-6110</v>
          </cell>
          <cell r="H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02-6120</v>
          </cell>
          <cell r="H112">
            <v>23896.55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 t="str">
            <v>02-6130</v>
          </cell>
          <cell r="H113">
            <v>21820.5</v>
          </cell>
          <cell r="S113">
            <v>0</v>
          </cell>
          <cell r="T113">
            <v>0</v>
          </cell>
          <cell r="U113">
            <v>465.36999999999989</v>
          </cell>
          <cell r="V113">
            <v>465.36999999999989</v>
          </cell>
          <cell r="W113">
            <v>465.36999999999989</v>
          </cell>
          <cell r="X113">
            <v>465.36999999999989</v>
          </cell>
          <cell r="Y113">
            <v>465.36999999999989</v>
          </cell>
          <cell r="Z113">
            <v>465.36999999999989</v>
          </cell>
          <cell r="AA113">
            <v>465.36999999999989</v>
          </cell>
          <cell r="AB113">
            <v>465.36999999999989</v>
          </cell>
          <cell r="AC113">
            <v>0</v>
          </cell>
          <cell r="AD113">
            <v>0</v>
          </cell>
        </row>
        <row r="114">
          <cell r="A114" t="str">
            <v>02-7000</v>
          </cell>
          <cell r="H114">
            <v>1900.42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02-7100</v>
          </cell>
          <cell r="H115">
            <v>32382.03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02-7200</v>
          </cell>
          <cell r="H116">
            <v>83535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03-1000</v>
          </cell>
          <cell r="H117">
            <v>2095505.55</v>
          </cell>
          <cell r="S117">
            <v>0</v>
          </cell>
          <cell r="T117">
            <v>0</v>
          </cell>
          <cell r="U117">
            <v>27247.224999999977</v>
          </cell>
          <cell r="V117">
            <v>27247.224999999977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 t="str">
            <v>03-1100</v>
          </cell>
          <cell r="H118">
            <v>502466.16</v>
          </cell>
          <cell r="S118">
            <v>0</v>
          </cell>
          <cell r="T118">
            <v>0</v>
          </cell>
          <cell r="U118">
            <v>59991.873333333344</v>
          </cell>
          <cell r="V118">
            <v>59991.873333333344</v>
          </cell>
          <cell r="W118">
            <v>59991.873333333344</v>
          </cell>
          <cell r="X118">
            <v>59991.873333333344</v>
          </cell>
          <cell r="Y118">
            <v>59991.873333333344</v>
          </cell>
          <cell r="Z118">
            <v>59991.873333333344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03-1105</v>
          </cell>
          <cell r="H119">
            <v>3787.69</v>
          </cell>
          <cell r="S119">
            <v>34650</v>
          </cell>
          <cell r="T119">
            <v>34650</v>
          </cell>
          <cell r="U119">
            <v>34650</v>
          </cell>
          <cell r="V119">
            <v>30862.309999999998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 t="str">
            <v>03-1200</v>
          </cell>
          <cell r="H120">
            <v>29756.82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03-1300</v>
          </cell>
          <cell r="H121">
            <v>63065.21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03-1400</v>
          </cell>
          <cell r="H122">
            <v>242432.35</v>
          </cell>
          <cell r="S122">
            <v>0</v>
          </cell>
          <cell r="T122">
            <v>0</v>
          </cell>
          <cell r="U122">
            <v>6475.1519999999964</v>
          </cell>
          <cell r="V122">
            <v>6475.1519999999964</v>
          </cell>
          <cell r="W122">
            <v>6475.1519999999964</v>
          </cell>
          <cell r="X122">
            <v>6475.1519999999964</v>
          </cell>
          <cell r="Y122">
            <v>6475.1519999999964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03-1500</v>
          </cell>
          <cell r="H123">
            <v>130598.01</v>
          </cell>
          <cell r="S123">
            <v>0</v>
          </cell>
          <cell r="T123">
            <v>0</v>
          </cell>
          <cell r="U123">
            <v>6432.2360000000017</v>
          </cell>
          <cell r="V123">
            <v>6432.2360000000017</v>
          </cell>
          <cell r="W123">
            <v>6432.2360000000017</v>
          </cell>
          <cell r="X123">
            <v>6432.2360000000017</v>
          </cell>
          <cell r="Y123">
            <v>6432.2360000000017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03-1600</v>
          </cell>
          <cell r="H124">
            <v>87733.63</v>
          </cell>
          <cell r="S124">
            <v>0</v>
          </cell>
          <cell r="T124">
            <v>62266.369999999995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03-1610</v>
          </cell>
          <cell r="H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03-1700</v>
          </cell>
          <cell r="H126">
            <v>56763.12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03-1800</v>
          </cell>
          <cell r="H127">
            <v>37721.620000000003</v>
          </cell>
          <cell r="S127">
            <v>0</v>
          </cell>
          <cell r="T127">
            <v>0</v>
          </cell>
          <cell r="U127">
            <v>1455.6759999999995</v>
          </cell>
          <cell r="V127">
            <v>1455.6759999999995</v>
          </cell>
          <cell r="W127">
            <v>1455.6759999999995</v>
          </cell>
          <cell r="X127">
            <v>1455.6759999999995</v>
          </cell>
          <cell r="Y127">
            <v>1455.6759999999995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03-1900</v>
          </cell>
          <cell r="H128">
            <v>505376.49</v>
          </cell>
          <cell r="S128">
            <v>0</v>
          </cell>
          <cell r="T128">
            <v>0</v>
          </cell>
          <cell r="U128">
            <v>24623.510000000009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 t="str">
            <v>03-2000</v>
          </cell>
          <cell r="H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03-2100</v>
          </cell>
          <cell r="H130">
            <v>178512.21</v>
          </cell>
          <cell r="S130">
            <v>0</v>
          </cell>
          <cell r="T130">
            <v>0</v>
          </cell>
          <cell r="U130">
            <v>-8512.2099999999919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03-2110</v>
          </cell>
          <cell r="H131">
            <v>90593.84</v>
          </cell>
          <cell r="S131">
            <v>0</v>
          </cell>
          <cell r="T131">
            <v>0</v>
          </cell>
          <cell r="U131">
            <v>25302.053333333333</v>
          </cell>
          <cell r="V131">
            <v>25302.053333333333</v>
          </cell>
          <cell r="W131">
            <v>25302.053333333333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 t="str">
            <v>03-2120</v>
          </cell>
          <cell r="H132">
            <v>23324.48</v>
          </cell>
          <cell r="S132">
            <v>0</v>
          </cell>
          <cell r="T132">
            <v>0</v>
          </cell>
          <cell r="U132">
            <v>2225.1733333333336</v>
          </cell>
          <cell r="V132">
            <v>2225.1733333333336</v>
          </cell>
          <cell r="W132">
            <v>2225.1733333333336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03-2200</v>
          </cell>
          <cell r="H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3439.83</v>
          </cell>
          <cell r="X133">
            <v>3439.83</v>
          </cell>
          <cell r="Y133">
            <v>3439.83</v>
          </cell>
          <cell r="Z133">
            <v>3439.83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03-2300</v>
          </cell>
          <cell r="H134">
            <v>218768.34</v>
          </cell>
          <cell r="S134">
            <v>0</v>
          </cell>
          <cell r="T134">
            <v>0</v>
          </cell>
          <cell r="U134">
            <v>6231.6600000000035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03-2400</v>
          </cell>
          <cell r="H135">
            <v>15459.02</v>
          </cell>
          <cell r="S135">
            <v>0</v>
          </cell>
          <cell r="T135">
            <v>0</v>
          </cell>
          <cell r="U135">
            <v>20976.880000000001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03-2500</v>
          </cell>
          <cell r="H136">
            <v>98112.12</v>
          </cell>
          <cell r="S136">
            <v>0</v>
          </cell>
          <cell r="T136">
            <v>2658.2200000000012</v>
          </cell>
          <cell r="U136">
            <v>2658.2200000000012</v>
          </cell>
          <cell r="V136">
            <v>2658.2200000000012</v>
          </cell>
          <cell r="W136">
            <v>2658.2200000000012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03-2600</v>
          </cell>
          <cell r="H137">
            <v>726.04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3277.0699999999997</v>
          </cell>
          <cell r="Z137">
            <v>3277.0699999999997</v>
          </cell>
          <cell r="AA137">
            <v>3277.0699999999997</v>
          </cell>
          <cell r="AB137">
            <v>3277.0699999999997</v>
          </cell>
          <cell r="AC137">
            <v>0</v>
          </cell>
          <cell r="AD137">
            <v>0</v>
          </cell>
        </row>
        <row r="138">
          <cell r="A138" t="str">
            <v>03-2700</v>
          </cell>
          <cell r="H138">
            <v>95.84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03-5000</v>
          </cell>
          <cell r="H139">
            <v>1349827.87</v>
          </cell>
          <cell r="S139">
            <v>63479.444999999949</v>
          </cell>
          <cell r="T139">
            <v>63479.444999999949</v>
          </cell>
          <cell r="U139">
            <v>31739.722499999974</v>
          </cell>
          <cell r="V139">
            <v>31739.722499999974</v>
          </cell>
          <cell r="W139">
            <v>31739.722499999974</v>
          </cell>
          <cell r="X139">
            <v>15869.861249999987</v>
          </cell>
          <cell r="Y139">
            <v>15869.861249999987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 t="str">
            <v>03-5100</v>
          </cell>
          <cell r="H140">
            <v>39414.639999999999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03-5200</v>
          </cell>
          <cell r="H141">
            <v>13710.55</v>
          </cell>
          <cell r="S141">
            <v>237.9675000000002</v>
          </cell>
          <cell r="T141">
            <v>237.9675000000002</v>
          </cell>
          <cell r="U141">
            <v>118.9837500000001</v>
          </cell>
          <cell r="V141">
            <v>118.9837500000001</v>
          </cell>
          <cell r="W141">
            <v>118.9837500000001</v>
          </cell>
          <cell r="X141">
            <v>59.49187500000005</v>
          </cell>
          <cell r="Y141">
            <v>59.49187500000005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03-5250</v>
          </cell>
          <cell r="H142">
            <v>35283.879999999997</v>
          </cell>
          <cell r="S142">
            <v>3119.5625</v>
          </cell>
          <cell r="T142">
            <v>3119.5625</v>
          </cell>
          <cell r="U142">
            <v>1559.78125</v>
          </cell>
          <cell r="V142">
            <v>1559.78125</v>
          </cell>
          <cell r="W142">
            <v>1559.78125</v>
          </cell>
          <cell r="X142">
            <v>779.890625</v>
          </cell>
          <cell r="Y142">
            <v>779.890625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03-5400</v>
          </cell>
          <cell r="H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03-5500</v>
          </cell>
          <cell r="H144">
            <v>9174.5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03-6000</v>
          </cell>
          <cell r="H145">
            <v>400763.08</v>
          </cell>
          <cell r="S145">
            <v>0</v>
          </cell>
          <cell r="T145">
            <v>19490.880000000005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03-6010</v>
          </cell>
          <cell r="H146">
            <v>35296.6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03-6100</v>
          </cell>
          <cell r="H147">
            <v>1201115.52</v>
          </cell>
          <cell r="S147">
            <v>41898.937142857154</v>
          </cell>
          <cell r="T147">
            <v>41898.937142857154</v>
          </cell>
          <cell r="U147">
            <v>41898.937142857154</v>
          </cell>
          <cell r="V147">
            <v>41898.937142857154</v>
          </cell>
          <cell r="W147">
            <v>41898.937142857154</v>
          </cell>
          <cell r="X147">
            <v>41898.937142857154</v>
          </cell>
          <cell r="Y147">
            <v>41898.937142857154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03-6110</v>
          </cell>
          <cell r="H148">
            <v>347.15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03-6120</v>
          </cell>
          <cell r="H149">
            <v>4041.34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03-7000</v>
          </cell>
          <cell r="H150">
            <v>532783.93999999994</v>
          </cell>
          <cell r="S150">
            <v>44130.430000000022</v>
          </cell>
          <cell r="T150">
            <v>44130.430000000022</v>
          </cell>
          <cell r="U150">
            <v>22065.215000000011</v>
          </cell>
          <cell r="V150">
            <v>22065.215000000011</v>
          </cell>
          <cell r="W150">
            <v>22065.215000000011</v>
          </cell>
          <cell r="X150">
            <v>11032.607500000006</v>
          </cell>
          <cell r="Y150">
            <v>11032.607500000006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03-7100</v>
          </cell>
          <cell r="H151">
            <v>152745.59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04-1000</v>
          </cell>
          <cell r="H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04-6000</v>
          </cell>
          <cell r="H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04-6100</v>
          </cell>
          <cell r="H154">
            <v>5912809.5599999996</v>
          </cell>
          <cell r="S154">
            <v>611947.25532199757</v>
          </cell>
          <cell r="T154">
            <v>383342.62295081967</v>
          </cell>
          <cell r="U154">
            <v>395445.3676288221</v>
          </cell>
          <cell r="V154">
            <v>489738.80787519953</v>
          </cell>
          <cell r="W154">
            <v>481858.64874105365</v>
          </cell>
          <cell r="X154">
            <v>309367.11868640885</v>
          </cell>
          <cell r="Y154">
            <v>390550.17879569851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04-6110</v>
          </cell>
          <cell r="H155">
            <v>25393.200000000001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04-6120</v>
          </cell>
          <cell r="H156">
            <v>62569.54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04-6130</v>
          </cell>
          <cell r="H157">
            <v>66913.59</v>
          </cell>
          <cell r="S157">
            <v>0</v>
          </cell>
          <cell r="T157">
            <v>9088.2475000000013</v>
          </cell>
          <cell r="U157">
            <v>9088.2475000000013</v>
          </cell>
          <cell r="V157">
            <v>9088.2475000000013</v>
          </cell>
          <cell r="W157">
            <v>9088.2475000000013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04-6200</v>
          </cell>
          <cell r="H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04-7000</v>
          </cell>
          <cell r="H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 t="str">
            <v>05-6000</v>
          </cell>
          <cell r="H160">
            <v>5876727.3200000003</v>
          </cell>
          <cell r="S160">
            <v>53000</v>
          </cell>
          <cell r="T160">
            <v>55000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05-6010</v>
          </cell>
          <cell r="H161">
            <v>15158.89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05-6020</v>
          </cell>
          <cell r="H162">
            <v>25859.43</v>
          </cell>
          <cell r="S162">
            <v>0</v>
          </cell>
          <cell r="T162">
            <v>2070.2849999999999</v>
          </cell>
          <cell r="U162">
            <v>2070.2849999999999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05-6030</v>
          </cell>
          <cell r="H163">
            <v>9097.9599999999991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05-6040</v>
          </cell>
          <cell r="H164">
            <v>8898.32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05-6050</v>
          </cell>
          <cell r="H165">
            <v>2237.81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05-6100</v>
          </cell>
          <cell r="H166">
            <v>651253.92000000004</v>
          </cell>
          <cell r="S166">
            <v>20458.924089056229</v>
          </cell>
          <cell r="T166">
            <v>218220.92530364788</v>
          </cell>
          <cell r="U166">
            <v>131968.67530364793</v>
          </cell>
          <cell r="V166">
            <v>141683.8253036479</v>
          </cell>
          <cell r="W166">
            <v>88634.25</v>
          </cell>
          <cell r="X166">
            <v>155988</v>
          </cell>
          <cell r="Y166">
            <v>103992</v>
          </cell>
          <cell r="Z166">
            <v>12999</v>
          </cell>
          <cell r="AA166">
            <v>38997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 t="str">
            <v>05-6110</v>
          </cell>
          <cell r="H167">
            <v>6694.55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05-6120</v>
          </cell>
          <cell r="H168">
            <v>1174.6500000000001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05-6200</v>
          </cell>
          <cell r="H169">
            <v>21000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05-6210</v>
          </cell>
          <cell r="H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06-6000</v>
          </cell>
          <cell r="H171">
            <v>1476182</v>
          </cell>
          <cell r="S171">
            <v>185498.94897938019</v>
          </cell>
          <cell r="T171">
            <v>77657.534204531854</v>
          </cell>
          <cell r="U171">
            <v>96839.195965894149</v>
          </cell>
          <cell r="V171">
            <v>73116.884219331783</v>
          </cell>
          <cell r="W171">
            <v>68855.875572611869</v>
          </cell>
          <cell r="X171">
            <v>101775.22951247514</v>
          </cell>
          <cell r="Y171">
            <v>105521.17100864433</v>
          </cell>
          <cell r="Z171">
            <v>57710.585504322167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06-6010</v>
          </cell>
          <cell r="H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07-1000</v>
          </cell>
          <cell r="H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07-1100</v>
          </cell>
          <cell r="H174">
            <v>34098.54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07-1200</v>
          </cell>
          <cell r="H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9222.8799999999992</v>
          </cell>
          <cell r="X175">
            <v>9222.8799999999992</v>
          </cell>
          <cell r="Y175">
            <v>9222.8799999999992</v>
          </cell>
          <cell r="Z175">
            <v>9222.8799999999992</v>
          </cell>
          <cell r="AA175">
            <v>9222.8799999999992</v>
          </cell>
          <cell r="AB175">
            <v>9222.8799999999992</v>
          </cell>
          <cell r="AC175">
            <v>0</v>
          </cell>
          <cell r="AD175">
            <v>0</v>
          </cell>
        </row>
        <row r="176">
          <cell r="A176" t="str">
            <v>07-1300</v>
          </cell>
          <cell r="H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4611.4399999999996</v>
          </cell>
          <cell r="X176">
            <v>4611.4399999999996</v>
          </cell>
          <cell r="Y176">
            <v>4611.4399999999996</v>
          </cell>
          <cell r="Z176">
            <v>4611.4399999999996</v>
          </cell>
          <cell r="AA176">
            <v>4611.4399999999996</v>
          </cell>
          <cell r="AB176">
            <v>4611.4399999999996</v>
          </cell>
          <cell r="AC176">
            <v>0</v>
          </cell>
          <cell r="AD176">
            <v>0</v>
          </cell>
        </row>
        <row r="177">
          <cell r="A177" t="str">
            <v>07-1400</v>
          </cell>
          <cell r="H177">
            <v>769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9094.7133333333331</v>
          </cell>
          <cell r="X177">
            <v>9094.7133333333331</v>
          </cell>
          <cell r="Y177">
            <v>9094.7133333333331</v>
          </cell>
          <cell r="Z177">
            <v>9094.7133333333331</v>
          </cell>
          <cell r="AA177">
            <v>9094.7133333333331</v>
          </cell>
          <cell r="AB177">
            <v>9094.7133333333331</v>
          </cell>
          <cell r="AC177">
            <v>0</v>
          </cell>
          <cell r="AD177">
            <v>0</v>
          </cell>
        </row>
        <row r="178">
          <cell r="A178" t="str">
            <v>07-1500</v>
          </cell>
          <cell r="H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4611.4399999999996</v>
          </cell>
          <cell r="X178">
            <v>4611.4399999999996</v>
          </cell>
          <cell r="Y178">
            <v>4611.4399999999996</v>
          </cell>
          <cell r="Z178">
            <v>4611.4399999999996</v>
          </cell>
          <cell r="AA178">
            <v>4611.4399999999996</v>
          </cell>
          <cell r="AB178">
            <v>4611.4399999999996</v>
          </cell>
          <cell r="AC178">
            <v>0</v>
          </cell>
          <cell r="AD178">
            <v>0</v>
          </cell>
        </row>
        <row r="179">
          <cell r="A179" t="str">
            <v>07-2000</v>
          </cell>
          <cell r="H179">
            <v>3491.54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07-5000</v>
          </cell>
          <cell r="H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 t="str">
            <v>07-5100</v>
          </cell>
          <cell r="H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07-6000</v>
          </cell>
          <cell r="H182">
            <v>27305.01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07-6010</v>
          </cell>
          <cell r="H183">
            <v>1172.93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</row>
        <row r="184">
          <cell r="A184" t="str">
            <v>07-6020</v>
          </cell>
          <cell r="H184">
            <v>51520.23</v>
          </cell>
          <cell r="S184">
            <v>0</v>
          </cell>
          <cell r="T184">
            <v>-270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</row>
        <row r="185">
          <cell r="A185" t="str">
            <v>07-6100</v>
          </cell>
          <cell r="H185">
            <v>1472118.91</v>
          </cell>
          <cell r="S185">
            <v>297591.40000000002</v>
          </cell>
          <cell r="T185">
            <v>181743.27967246852</v>
          </cell>
          <cell r="U185">
            <v>651626.34015874029</v>
          </cell>
          <cell r="V185">
            <v>306637.00159736222</v>
          </cell>
          <cell r="W185">
            <v>26629.178571428929</v>
          </cell>
          <cell r="X185">
            <v>51389</v>
          </cell>
          <cell r="Y185">
            <v>33581.142857142855</v>
          </cell>
          <cell r="Z185">
            <v>15642.857142857141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07-6110</v>
          </cell>
          <cell r="H186">
            <v>9269.14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07-6200</v>
          </cell>
          <cell r="H187">
            <v>572194.78</v>
          </cell>
          <cell r="S187">
            <v>6078.6290753175317</v>
          </cell>
          <cell r="T187">
            <v>145814.37092468247</v>
          </cell>
          <cell r="U187">
            <v>0</v>
          </cell>
          <cell r="V187">
            <v>355028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07-6210</v>
          </cell>
          <cell r="H188">
            <v>1171.78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 t="str">
            <v>07-6220</v>
          </cell>
          <cell r="H189">
            <v>22460.720000000001</v>
          </cell>
          <cell r="S189">
            <v>0</v>
          </cell>
          <cell r="T189">
            <v>8769.64</v>
          </cell>
          <cell r="U189">
            <v>8769.64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07-6300</v>
          </cell>
          <cell r="H190">
            <v>184755.38</v>
          </cell>
          <cell r="S190">
            <v>0</v>
          </cell>
          <cell r="T190">
            <v>70000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A191" t="str">
            <v>07-6310</v>
          </cell>
          <cell r="H191">
            <v>1377.92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07-6320</v>
          </cell>
          <cell r="H192">
            <v>9196.9699999999993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  <row r="193">
          <cell r="A193" t="str">
            <v>07-6330</v>
          </cell>
          <cell r="H193">
            <v>2771.84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</row>
        <row r="194">
          <cell r="A194" t="str">
            <v>08-1600</v>
          </cell>
          <cell r="H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19069.740000000002</v>
          </cell>
          <cell r="W194">
            <v>19069.740000000002</v>
          </cell>
          <cell r="X194">
            <v>19069.740000000002</v>
          </cell>
          <cell r="Y194">
            <v>19069.740000000002</v>
          </cell>
          <cell r="Z194">
            <v>19069.740000000002</v>
          </cell>
          <cell r="AA194">
            <v>19069.740000000002</v>
          </cell>
          <cell r="AB194">
            <v>0</v>
          </cell>
          <cell r="AC194">
            <v>0</v>
          </cell>
          <cell r="AD194">
            <v>0</v>
          </cell>
        </row>
        <row r="195">
          <cell r="A195" t="str">
            <v>08-1700</v>
          </cell>
          <cell r="H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3178.2900000000004</v>
          </cell>
          <cell r="W195">
            <v>3178.2900000000004</v>
          </cell>
          <cell r="X195">
            <v>3178.2900000000004</v>
          </cell>
          <cell r="Y195">
            <v>3178.2900000000004</v>
          </cell>
          <cell r="Z195">
            <v>3178.2900000000004</v>
          </cell>
          <cell r="AA195">
            <v>3178.2900000000004</v>
          </cell>
          <cell r="AB195">
            <v>0</v>
          </cell>
          <cell r="AC195">
            <v>0</v>
          </cell>
          <cell r="AD195">
            <v>0</v>
          </cell>
        </row>
        <row r="196">
          <cell r="A196" t="str">
            <v>08-1800</v>
          </cell>
          <cell r="H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1059.43</v>
          </cell>
          <cell r="W196">
            <v>1059.43</v>
          </cell>
          <cell r="X196">
            <v>1059.43</v>
          </cell>
          <cell r="Y196">
            <v>1059.43</v>
          </cell>
          <cell r="Z196">
            <v>1059.43</v>
          </cell>
          <cell r="AA196">
            <v>1059.43</v>
          </cell>
          <cell r="AB196">
            <v>0</v>
          </cell>
          <cell r="AC196">
            <v>0</v>
          </cell>
          <cell r="AD196">
            <v>0</v>
          </cell>
        </row>
        <row r="197">
          <cell r="A197" t="str">
            <v>08-5000</v>
          </cell>
          <cell r="H197">
            <v>83834.36</v>
          </cell>
          <cell r="S197">
            <v>0</v>
          </cell>
          <cell r="T197">
            <v>0</v>
          </cell>
          <cell r="U197">
            <v>26858.01</v>
          </cell>
          <cell r="V197">
            <v>26858.01</v>
          </cell>
          <cell r="W197">
            <v>26858.01</v>
          </cell>
          <cell r="X197">
            <v>26858.01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</row>
        <row r="198">
          <cell r="A198" t="str">
            <v>08-5010</v>
          </cell>
          <cell r="H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8333.3333333333339</v>
          </cell>
          <cell r="W198">
            <v>8333.3333333333339</v>
          </cell>
          <cell r="X198">
            <v>8333.3333333333339</v>
          </cell>
          <cell r="Y198">
            <v>8333.3333333333339</v>
          </cell>
          <cell r="Z198">
            <v>8333.3333333333339</v>
          </cell>
          <cell r="AA198">
            <v>8333.3333333333339</v>
          </cell>
          <cell r="AB198">
            <v>0</v>
          </cell>
          <cell r="AC198">
            <v>0</v>
          </cell>
          <cell r="AD198">
            <v>0</v>
          </cell>
        </row>
        <row r="199">
          <cell r="A199" t="str">
            <v>08-5100</v>
          </cell>
          <cell r="H199">
            <v>91781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</row>
        <row r="200">
          <cell r="A200" t="str">
            <v>08-6000</v>
          </cell>
          <cell r="H200">
            <v>5658</v>
          </cell>
          <cell r="S200">
            <v>0</v>
          </cell>
          <cell r="T200">
            <v>0</v>
          </cell>
          <cell r="U200">
            <v>22632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</row>
        <row r="201">
          <cell r="A201" t="str">
            <v>08-6010</v>
          </cell>
          <cell r="H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</row>
        <row r="202">
          <cell r="A202" t="str">
            <v>08-6100</v>
          </cell>
          <cell r="H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9333.3333333333339</v>
          </cell>
          <cell r="Y202">
            <v>9333.3333333333339</v>
          </cell>
          <cell r="Z202">
            <v>9333.3333333333339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</row>
        <row r="203">
          <cell r="A203" t="str">
            <v>08-6200</v>
          </cell>
          <cell r="H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</row>
        <row r="204">
          <cell r="A204" t="str">
            <v>09-6000</v>
          </cell>
          <cell r="H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</row>
        <row r="205">
          <cell r="A205" t="str">
            <v>09-6100</v>
          </cell>
          <cell r="H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11400</v>
          </cell>
          <cell r="W205">
            <v>11400</v>
          </cell>
          <cell r="X205">
            <v>11400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</row>
        <row r="206">
          <cell r="A206" t="str">
            <v>09-6110</v>
          </cell>
          <cell r="H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</row>
        <row r="207">
          <cell r="A207" t="str">
            <v>09-6200</v>
          </cell>
          <cell r="H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</row>
        <row r="208">
          <cell r="A208" t="str">
            <v>09-6300</v>
          </cell>
          <cell r="H208">
            <v>0</v>
          </cell>
          <cell r="S208">
            <v>27500</v>
          </cell>
          <cell r="T208">
            <v>27500</v>
          </cell>
          <cell r="U208">
            <v>0</v>
          </cell>
          <cell r="V208">
            <v>0</v>
          </cell>
          <cell r="W208">
            <v>23571.428571428569</v>
          </cell>
          <cell r="X208">
            <v>141428.57142857142</v>
          </cell>
          <cell r="Y208">
            <v>17500</v>
          </cell>
          <cell r="Z208">
            <v>75000</v>
          </cell>
          <cell r="AA208">
            <v>17500</v>
          </cell>
          <cell r="AB208">
            <v>0</v>
          </cell>
          <cell r="AC208">
            <v>0</v>
          </cell>
          <cell r="AD208">
            <v>0</v>
          </cell>
        </row>
        <row r="209">
          <cell r="A209" t="str">
            <v>09-6310</v>
          </cell>
          <cell r="H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</row>
        <row r="210">
          <cell r="A210" t="str">
            <v>10-1000</v>
          </cell>
          <cell r="H210">
            <v>935.19</v>
          </cell>
          <cell r="S210">
            <v>0</v>
          </cell>
          <cell r="T210">
            <v>0</v>
          </cell>
          <cell r="U210">
            <v>0</v>
          </cell>
          <cell r="V210">
            <v>306.1583333333333</v>
          </cell>
          <cell r="W210">
            <v>306.1583333333333</v>
          </cell>
          <cell r="X210">
            <v>306.1583333333333</v>
          </cell>
          <cell r="Y210">
            <v>306.1583333333333</v>
          </cell>
          <cell r="Z210">
            <v>306.1583333333333</v>
          </cell>
          <cell r="AA210">
            <v>306.1583333333333</v>
          </cell>
          <cell r="AB210">
            <v>0</v>
          </cell>
          <cell r="AC210">
            <v>0</v>
          </cell>
          <cell r="AD210">
            <v>0</v>
          </cell>
        </row>
        <row r="211">
          <cell r="A211" t="str">
            <v>10-1100</v>
          </cell>
          <cell r="H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1836.95</v>
          </cell>
          <cell r="W211">
            <v>1836.95</v>
          </cell>
          <cell r="X211">
            <v>1836.95</v>
          </cell>
          <cell r="Y211">
            <v>1836.95</v>
          </cell>
          <cell r="Z211">
            <v>1836.95</v>
          </cell>
          <cell r="AA211">
            <v>1836.95</v>
          </cell>
          <cell r="AB211">
            <v>0</v>
          </cell>
          <cell r="AC211">
            <v>0</v>
          </cell>
          <cell r="AD211">
            <v>0</v>
          </cell>
        </row>
        <row r="212">
          <cell r="A212" t="str">
            <v>10-1200</v>
          </cell>
          <cell r="H212">
            <v>14136.86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45835.166666666664</v>
          </cell>
          <cell r="X212">
            <v>45835.166666666664</v>
          </cell>
          <cell r="Y212">
            <v>45835.166666666664</v>
          </cell>
          <cell r="Z212">
            <v>45835.166666666664</v>
          </cell>
          <cell r="AA212">
            <v>45835.166666666664</v>
          </cell>
          <cell r="AB212">
            <v>45835.166666666664</v>
          </cell>
          <cell r="AC212">
            <v>0</v>
          </cell>
          <cell r="AD212">
            <v>0</v>
          </cell>
        </row>
        <row r="213">
          <cell r="A213" t="str">
            <v>10-1300</v>
          </cell>
          <cell r="H213">
            <v>957.5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3548.4216666666666</v>
          </cell>
          <cell r="X213">
            <v>3548.4216666666666</v>
          </cell>
          <cell r="Y213">
            <v>3548.4216666666666</v>
          </cell>
          <cell r="Z213">
            <v>3548.4216666666666</v>
          </cell>
          <cell r="AA213">
            <v>3548.4216666666666</v>
          </cell>
          <cell r="AB213">
            <v>3548.4216666666666</v>
          </cell>
          <cell r="AC213">
            <v>0</v>
          </cell>
          <cell r="AD213">
            <v>0</v>
          </cell>
        </row>
        <row r="214">
          <cell r="A214" t="str">
            <v>10-1400</v>
          </cell>
          <cell r="H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8333.3816666666662</v>
          </cell>
          <cell r="X214">
            <v>8333.3816666666662</v>
          </cell>
          <cell r="Y214">
            <v>8333.3816666666662</v>
          </cell>
          <cell r="Z214">
            <v>8333.3816666666662</v>
          </cell>
          <cell r="AA214">
            <v>8333.3816666666662</v>
          </cell>
          <cell r="AB214">
            <v>8333.3816666666662</v>
          </cell>
          <cell r="AC214">
            <v>0</v>
          </cell>
          <cell r="AD214">
            <v>0</v>
          </cell>
        </row>
        <row r="215">
          <cell r="A215" t="str">
            <v>10-1500</v>
          </cell>
          <cell r="H215">
            <v>5523.22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2257.7533333333336</v>
          </cell>
          <cell r="X215">
            <v>2257.7533333333336</v>
          </cell>
          <cell r="Y215">
            <v>2257.7533333333336</v>
          </cell>
          <cell r="Z215">
            <v>2257.7533333333336</v>
          </cell>
          <cell r="AA215">
            <v>2257.7533333333336</v>
          </cell>
          <cell r="AB215">
            <v>2257.7533333333336</v>
          </cell>
          <cell r="AC215">
            <v>0</v>
          </cell>
          <cell r="AD215">
            <v>0</v>
          </cell>
        </row>
        <row r="216">
          <cell r="A216" t="str">
            <v>10-5000</v>
          </cell>
          <cell r="H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</row>
        <row r="217">
          <cell r="A217" t="str">
            <v>10-5100</v>
          </cell>
          <cell r="H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</row>
        <row r="218">
          <cell r="A218" t="str">
            <v>10-5200</v>
          </cell>
          <cell r="H218">
            <v>938308</v>
          </cell>
          <cell r="S218">
            <v>0</v>
          </cell>
          <cell r="T218">
            <v>0</v>
          </cell>
          <cell r="U218">
            <v>186104.15749999997</v>
          </cell>
          <cell r="V218">
            <v>186104.15749999997</v>
          </cell>
          <cell r="W218">
            <v>186104.15749999997</v>
          </cell>
          <cell r="X218">
            <v>186104.15749999997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</row>
        <row r="219">
          <cell r="A219" t="str">
            <v>10-5300</v>
          </cell>
          <cell r="H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</row>
        <row r="220">
          <cell r="A220" t="str">
            <v>10-5400</v>
          </cell>
          <cell r="H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</row>
        <row r="221">
          <cell r="A221" t="str">
            <v>11-1000</v>
          </cell>
          <cell r="H221">
            <v>0</v>
          </cell>
          <cell r="S221">
            <v>0</v>
          </cell>
          <cell r="T221">
            <v>5917.52</v>
          </cell>
          <cell r="U221">
            <v>5917.52</v>
          </cell>
          <cell r="V221">
            <v>5917.52</v>
          </cell>
          <cell r="W221">
            <v>0</v>
          </cell>
          <cell r="X221">
            <v>0</v>
          </cell>
          <cell r="Y221">
            <v>0</v>
          </cell>
          <cell r="Z221">
            <v>5917.52</v>
          </cell>
          <cell r="AA221">
            <v>5917.52</v>
          </cell>
          <cell r="AB221">
            <v>5917.52</v>
          </cell>
          <cell r="AC221">
            <v>0</v>
          </cell>
          <cell r="AD221">
            <v>0</v>
          </cell>
        </row>
        <row r="222">
          <cell r="A222" t="str">
            <v>11-6000</v>
          </cell>
          <cell r="H222">
            <v>224018</v>
          </cell>
          <cell r="S222">
            <v>0</v>
          </cell>
          <cell r="T222">
            <v>0</v>
          </cell>
          <cell r="U222">
            <v>50675.122499999998</v>
          </cell>
          <cell r="V222">
            <v>50675.122499999998</v>
          </cell>
          <cell r="X222">
            <v>0</v>
          </cell>
          <cell r="Y222">
            <v>0</v>
          </cell>
          <cell r="Z222">
            <v>0</v>
          </cell>
          <cell r="AA222">
            <v>50675.122499999998</v>
          </cell>
          <cell r="AB222">
            <v>50675.122499999998</v>
          </cell>
          <cell r="AC222">
            <v>0</v>
          </cell>
          <cell r="AD222">
            <v>0</v>
          </cell>
        </row>
        <row r="223">
          <cell r="A223" t="str">
            <v>11-6010</v>
          </cell>
          <cell r="H223">
            <v>11531.76</v>
          </cell>
          <cell r="S223">
            <v>0</v>
          </cell>
          <cell r="T223">
            <v>6411.373333333333</v>
          </cell>
          <cell r="U223">
            <v>6411.373333333333</v>
          </cell>
          <cell r="V223">
            <v>6411.373333333333</v>
          </cell>
          <cell r="W223">
            <v>0</v>
          </cell>
          <cell r="X223">
            <v>0</v>
          </cell>
          <cell r="Y223">
            <v>0</v>
          </cell>
          <cell r="Z223">
            <v>6411.373333333333</v>
          </cell>
          <cell r="AA223">
            <v>6411.373333333333</v>
          </cell>
          <cell r="AB223">
            <v>6411.373333333333</v>
          </cell>
          <cell r="AC223">
            <v>0</v>
          </cell>
          <cell r="AD223">
            <v>0</v>
          </cell>
        </row>
        <row r="224">
          <cell r="A224" t="str">
            <v>14-6000</v>
          </cell>
          <cell r="H224">
            <v>31860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</row>
        <row r="225">
          <cell r="A225" t="str">
            <v>14-6010</v>
          </cell>
          <cell r="H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</row>
        <row r="226">
          <cell r="A226" t="str">
            <v>22-5000</v>
          </cell>
          <cell r="H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</row>
        <row r="227">
          <cell r="A227" t="str">
            <v>22-6000</v>
          </cell>
          <cell r="H227">
            <v>8426271.8300000001</v>
          </cell>
          <cell r="S227">
            <v>400898.85999999993</v>
          </cell>
          <cell r="T227">
            <v>540179.42011904751</v>
          </cell>
          <cell r="U227">
            <v>537959.61750892235</v>
          </cell>
          <cell r="V227">
            <v>462423.21395635227</v>
          </cell>
          <cell r="W227">
            <v>427905.51836545003</v>
          </cell>
          <cell r="X227">
            <v>430513.1661684803</v>
          </cell>
          <cell r="Y227">
            <v>517329.07203227608</v>
          </cell>
          <cell r="Z227">
            <v>204644.03184947139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</row>
        <row r="228">
          <cell r="A228" t="str">
            <v>22-6010</v>
          </cell>
          <cell r="H228">
            <v>125426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</row>
        <row r="229">
          <cell r="A229" t="str">
            <v>22-6020</v>
          </cell>
          <cell r="H229">
            <v>82255</v>
          </cell>
          <cell r="S229">
            <v>2510</v>
          </cell>
          <cell r="T229">
            <v>1520.0000000000002</v>
          </cell>
          <cell r="U229">
            <v>41647.045454545456</v>
          </cell>
          <cell r="V229">
            <v>89437.954545454544</v>
          </cell>
          <cell r="W229">
            <v>91050</v>
          </cell>
          <cell r="X229">
            <v>34350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</row>
        <row r="230">
          <cell r="A230" t="str">
            <v>22-6025</v>
          </cell>
          <cell r="H230">
            <v>8405.69</v>
          </cell>
          <cell r="S230">
            <v>0</v>
          </cell>
          <cell r="T230">
            <v>2765.7183333333328</v>
          </cell>
          <cell r="U230">
            <v>2765.7183333333328</v>
          </cell>
          <cell r="V230">
            <v>2765.7183333333328</v>
          </cell>
          <cell r="W230">
            <v>2765.7183333333328</v>
          </cell>
          <cell r="X230">
            <v>2765.7183333333328</v>
          </cell>
          <cell r="Y230">
            <v>2765.7183333333328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</row>
        <row r="231">
          <cell r="A231" t="str">
            <v>22-6030</v>
          </cell>
          <cell r="H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</row>
        <row r="232">
          <cell r="A232" t="str">
            <v>22-6040</v>
          </cell>
          <cell r="H232">
            <v>25970.34</v>
          </cell>
          <cell r="S232">
            <v>0</v>
          </cell>
          <cell r="T232">
            <v>30562.276666666668</v>
          </cell>
          <cell r="U232">
            <v>30562.276666666668</v>
          </cell>
          <cell r="V232">
            <v>30562.276666666668</v>
          </cell>
          <cell r="W232">
            <v>30562.276666666668</v>
          </cell>
          <cell r="X232">
            <v>30562.276666666668</v>
          </cell>
          <cell r="Y232">
            <v>30562.276666666668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</row>
        <row r="233">
          <cell r="A233" t="str">
            <v>22-6050</v>
          </cell>
          <cell r="H233">
            <v>41078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</row>
        <row r="234">
          <cell r="A234" t="str">
            <v>22-6060</v>
          </cell>
          <cell r="H234">
            <v>3359.95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</row>
        <row r="235">
          <cell r="A235" t="str">
            <v>22-6070</v>
          </cell>
          <cell r="H235">
            <v>8249.4</v>
          </cell>
          <cell r="S235">
            <v>0</v>
          </cell>
          <cell r="T235">
            <v>291.76666666666671</v>
          </cell>
          <cell r="U235">
            <v>291.76666666666671</v>
          </cell>
          <cell r="V235">
            <v>291.76666666666671</v>
          </cell>
          <cell r="W235">
            <v>291.76666666666671</v>
          </cell>
          <cell r="X235">
            <v>291.76666666666671</v>
          </cell>
          <cell r="Y235">
            <v>291.76666666666671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</row>
        <row r="236">
          <cell r="A236" t="str">
            <v>23-6000</v>
          </cell>
          <cell r="H236">
            <v>16961353.609999999</v>
          </cell>
          <cell r="S236">
            <v>941127</v>
          </cell>
          <cell r="T236">
            <v>940236.29872849805</v>
          </cell>
          <cell r="U236">
            <v>1002551.8553071874</v>
          </cell>
          <cell r="V236">
            <v>1079113.5836841404</v>
          </cell>
          <cell r="W236">
            <v>1321452.3226118728</v>
          </cell>
          <cell r="X236">
            <v>775396.3526162674</v>
          </cell>
          <cell r="Y236">
            <v>339918.20921610168</v>
          </cell>
          <cell r="Z236">
            <v>293738.674622647</v>
          </cell>
          <cell r="AA236">
            <v>101849.69987995198</v>
          </cell>
          <cell r="AB236">
            <v>24200</v>
          </cell>
          <cell r="AC236">
            <v>0</v>
          </cell>
          <cell r="AD236">
            <v>0</v>
          </cell>
        </row>
        <row r="237">
          <cell r="A237" t="str">
            <v>23-6010</v>
          </cell>
          <cell r="H237">
            <v>0</v>
          </cell>
          <cell r="S237">
            <v>33333.333333333336</v>
          </cell>
          <cell r="T237">
            <v>33333.333333333336</v>
          </cell>
          <cell r="U237">
            <v>33333.333333333336</v>
          </cell>
          <cell r="V237">
            <v>33333.333333333336</v>
          </cell>
          <cell r="W237">
            <v>33333.333333333336</v>
          </cell>
          <cell r="X237">
            <v>33333.333333333336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</row>
        <row r="238">
          <cell r="A238" t="str">
            <v>23-6020</v>
          </cell>
          <cell r="H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</row>
        <row r="239">
          <cell r="A239" t="str">
            <v>26-6000</v>
          </cell>
          <cell r="H239">
            <v>24286356.649999999</v>
          </cell>
          <cell r="S239">
            <v>2410925</v>
          </cell>
          <cell r="T239">
            <v>2653514.4094989402</v>
          </cell>
          <cell r="U239">
            <v>2095145.1938378715</v>
          </cell>
          <cell r="V239">
            <v>2497093.6893566195</v>
          </cell>
          <cell r="W239">
            <v>2227210.3281669514</v>
          </cell>
          <cell r="X239">
            <v>3294050.9786382937</v>
          </cell>
          <cell r="Y239">
            <v>2996338.6923190872</v>
          </cell>
          <cell r="Z239">
            <v>2813600.5970809916</v>
          </cell>
          <cell r="AA239">
            <v>2180880.9987961566</v>
          </cell>
          <cell r="AB239">
            <v>1342400.5127735483</v>
          </cell>
          <cell r="AC239">
            <v>1389477.999531541</v>
          </cell>
          <cell r="AD239">
            <v>0</v>
          </cell>
        </row>
        <row r="240">
          <cell r="A240" t="str">
            <v>26-6010</v>
          </cell>
          <cell r="H240">
            <v>2449.46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</row>
        <row r="241">
          <cell r="A241" t="str">
            <v>26-6020</v>
          </cell>
          <cell r="H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</row>
        <row r="242">
          <cell r="A242" t="str">
            <v>26-6030</v>
          </cell>
          <cell r="H242">
            <v>22091.48</v>
          </cell>
          <cell r="S242">
            <v>0</v>
          </cell>
          <cell r="T242">
            <v>988.56500000000005</v>
          </cell>
          <cell r="U242">
            <v>988.56500000000005</v>
          </cell>
          <cell r="V242">
            <v>988.56500000000005</v>
          </cell>
          <cell r="W242">
            <v>988.56500000000005</v>
          </cell>
          <cell r="X242">
            <v>988.56500000000005</v>
          </cell>
          <cell r="Y242">
            <v>988.56500000000005</v>
          </cell>
          <cell r="Z242">
            <v>988.56500000000005</v>
          </cell>
          <cell r="AA242">
            <v>988.56500000000005</v>
          </cell>
          <cell r="AB242">
            <v>0</v>
          </cell>
          <cell r="AC242">
            <v>0</v>
          </cell>
          <cell r="AD242">
            <v>0</v>
          </cell>
        </row>
        <row r="243">
          <cell r="A243" t="str">
            <v>31-1000</v>
          </cell>
          <cell r="H243">
            <v>184612.63</v>
          </cell>
          <cell r="S243">
            <v>0</v>
          </cell>
          <cell r="T243">
            <v>10897.894999999999</v>
          </cell>
          <cell r="U243">
            <v>10897.894999999999</v>
          </cell>
          <cell r="V243">
            <v>10897.894999999999</v>
          </cell>
          <cell r="W243">
            <v>10897.894999999999</v>
          </cell>
          <cell r="X243">
            <v>10897.894999999999</v>
          </cell>
          <cell r="Y243">
            <v>10897.894999999999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</row>
        <row r="244">
          <cell r="A244" t="str">
            <v>31-1100</v>
          </cell>
          <cell r="H244">
            <v>106134.25</v>
          </cell>
          <cell r="S244">
            <v>0</v>
          </cell>
          <cell r="T244">
            <v>7727.625</v>
          </cell>
          <cell r="U244">
            <v>7727.625</v>
          </cell>
          <cell r="V244">
            <v>7727.625</v>
          </cell>
          <cell r="W244">
            <v>7727.625</v>
          </cell>
          <cell r="X244">
            <v>7727.625</v>
          </cell>
          <cell r="Y244">
            <v>7727.625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</row>
        <row r="245">
          <cell r="A245" t="str">
            <v>31-1200</v>
          </cell>
          <cell r="H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</row>
        <row r="246">
          <cell r="A246" t="str">
            <v>31-1300</v>
          </cell>
          <cell r="H246">
            <v>205909.86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</row>
        <row r="247">
          <cell r="A247" t="str">
            <v>31-1400</v>
          </cell>
          <cell r="H247">
            <v>148114.70000000001</v>
          </cell>
          <cell r="S247">
            <v>0</v>
          </cell>
          <cell r="T247">
            <v>942.64999999999418</v>
          </cell>
          <cell r="U247">
            <v>942.64999999999418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</row>
        <row r="248">
          <cell r="A248" t="str">
            <v>31-1500</v>
          </cell>
          <cell r="H248">
            <v>23506.32</v>
          </cell>
          <cell r="S248">
            <v>0</v>
          </cell>
          <cell r="T248">
            <v>746.84000000000015</v>
          </cell>
          <cell r="U248">
            <v>746.84000000000015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</row>
        <row r="249">
          <cell r="A249" t="str">
            <v>31-1600</v>
          </cell>
          <cell r="H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</row>
        <row r="250">
          <cell r="A250" t="str">
            <v>31-1700</v>
          </cell>
          <cell r="H250">
            <v>140469.48000000001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 t="str">
            <v>31-1800</v>
          </cell>
          <cell r="H251">
            <v>26802.94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</row>
        <row r="252">
          <cell r="A252" t="str">
            <v>31-1810</v>
          </cell>
          <cell r="H252">
            <v>445577.25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</row>
        <row r="253">
          <cell r="A253" t="str">
            <v>31-1820</v>
          </cell>
          <cell r="H253">
            <v>208728.89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31-1830</v>
          </cell>
          <cell r="H254">
            <v>55626.32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</row>
        <row r="255">
          <cell r="A255" t="str">
            <v>31-1840</v>
          </cell>
          <cell r="H255">
            <v>55578.77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</row>
        <row r="256">
          <cell r="A256" t="str">
            <v>31-1850</v>
          </cell>
          <cell r="H256">
            <v>402338.93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</row>
        <row r="257">
          <cell r="A257" t="str">
            <v>31-1860</v>
          </cell>
          <cell r="H257">
            <v>15201.85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</row>
        <row r="258">
          <cell r="A258" t="str">
            <v>31-1900</v>
          </cell>
          <cell r="H258">
            <v>44097.39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</row>
        <row r="259">
          <cell r="A259" t="str">
            <v>31-2000</v>
          </cell>
          <cell r="H259">
            <v>83241.53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</row>
        <row r="260">
          <cell r="A260" t="str">
            <v>31-2010</v>
          </cell>
          <cell r="H260">
            <v>1978.47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</row>
        <row r="261">
          <cell r="A261" t="str">
            <v>31-2100</v>
          </cell>
          <cell r="H261">
            <v>17989.240000000002</v>
          </cell>
          <cell r="S261">
            <v>0</v>
          </cell>
          <cell r="T261">
            <v>3668.4599999999996</v>
          </cell>
          <cell r="U261">
            <v>3668.4599999999996</v>
          </cell>
          <cell r="V261">
            <v>3668.4599999999996</v>
          </cell>
          <cell r="W261">
            <v>3668.4599999999996</v>
          </cell>
          <cell r="X261">
            <v>3668.4599999999996</v>
          </cell>
          <cell r="Y261">
            <v>3668.4599999999996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</row>
        <row r="262">
          <cell r="A262" t="str">
            <v>31-2200</v>
          </cell>
          <cell r="H262">
            <v>287644.5</v>
          </cell>
          <cell r="S262">
            <v>0</v>
          </cell>
          <cell r="T262">
            <v>15940.650000000003</v>
          </cell>
          <cell r="U262">
            <v>15940.650000000003</v>
          </cell>
          <cell r="V262">
            <v>15940.650000000003</v>
          </cell>
          <cell r="W262">
            <v>15940.650000000003</v>
          </cell>
          <cell r="X262">
            <v>15940.650000000003</v>
          </cell>
          <cell r="Y262">
            <v>15940.650000000003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</row>
        <row r="263">
          <cell r="A263" t="str">
            <v>31-2300</v>
          </cell>
          <cell r="H263">
            <v>0</v>
          </cell>
          <cell r="S263">
            <v>0</v>
          </cell>
          <cell r="T263">
            <v>1721.37</v>
          </cell>
          <cell r="U263">
            <v>1721.37</v>
          </cell>
          <cell r="V263">
            <v>1721.37</v>
          </cell>
          <cell r="W263">
            <v>1721.37</v>
          </cell>
          <cell r="X263">
            <v>1721.37</v>
          </cell>
          <cell r="Y263">
            <v>1721.37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</row>
        <row r="264">
          <cell r="A264" t="str">
            <v>31-2400</v>
          </cell>
          <cell r="H264">
            <v>0</v>
          </cell>
          <cell r="S264">
            <v>0</v>
          </cell>
          <cell r="T264">
            <v>1190.2683333333332</v>
          </cell>
          <cell r="U264">
            <v>1190.2683333333332</v>
          </cell>
          <cell r="V264">
            <v>1190.2683333333332</v>
          </cell>
          <cell r="W264">
            <v>1190.2683333333332</v>
          </cell>
          <cell r="X264">
            <v>1190.2683333333332</v>
          </cell>
          <cell r="Y264">
            <v>1190.2683333333332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</row>
        <row r="265">
          <cell r="A265" t="str">
            <v>31-2500</v>
          </cell>
          <cell r="H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</row>
        <row r="266">
          <cell r="A266" t="str">
            <v>31-2600</v>
          </cell>
          <cell r="H266">
            <v>2970.19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8891.0524999999998</v>
          </cell>
          <cell r="Y266">
            <v>8891.0524999999998</v>
          </cell>
          <cell r="Z266">
            <v>8891.0524999999998</v>
          </cell>
          <cell r="AA266">
            <v>8891.0524999999998</v>
          </cell>
          <cell r="AB266">
            <v>0</v>
          </cell>
          <cell r="AC266">
            <v>0</v>
          </cell>
          <cell r="AD266">
            <v>0</v>
          </cell>
        </row>
        <row r="267">
          <cell r="A267" t="str">
            <v>31-2700</v>
          </cell>
          <cell r="H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2408.4</v>
          </cell>
          <cell r="Y267">
            <v>2408.4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</row>
        <row r="268">
          <cell r="A268" t="str">
            <v>31-2800</v>
          </cell>
          <cell r="H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15000</v>
          </cell>
          <cell r="Y268">
            <v>15000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</row>
        <row r="269">
          <cell r="A269" t="str">
            <v>31-2900</v>
          </cell>
          <cell r="H269">
            <v>60301.98</v>
          </cell>
          <cell r="S269">
            <v>0</v>
          </cell>
          <cell r="T269">
            <v>9849.0099999999984</v>
          </cell>
          <cell r="U269">
            <v>9849.0099999999984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</row>
        <row r="270">
          <cell r="A270" t="str">
            <v>31-3000</v>
          </cell>
          <cell r="H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1648.16</v>
          </cell>
          <cell r="AA270">
            <v>1648.16</v>
          </cell>
          <cell r="AB270">
            <v>0</v>
          </cell>
          <cell r="AC270">
            <v>0</v>
          </cell>
          <cell r="AD270">
            <v>0</v>
          </cell>
        </row>
        <row r="271">
          <cell r="A271" t="str">
            <v>31-4000</v>
          </cell>
          <cell r="H271">
            <v>112290.76</v>
          </cell>
          <cell r="S271">
            <v>0</v>
          </cell>
          <cell r="T271">
            <v>5000</v>
          </cell>
          <cell r="U271">
            <v>5000</v>
          </cell>
          <cell r="V271">
            <v>5000</v>
          </cell>
          <cell r="W271">
            <v>2500</v>
          </cell>
          <cell r="X271">
            <v>209.24000000000524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</row>
        <row r="272">
          <cell r="A272" t="str">
            <v>31-5000</v>
          </cell>
          <cell r="H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</row>
        <row r="273">
          <cell r="A273" t="str">
            <v>31-5100</v>
          </cell>
          <cell r="H273">
            <v>7761.75</v>
          </cell>
          <cell r="S273">
            <v>0</v>
          </cell>
          <cell r="T273">
            <v>0</v>
          </cell>
          <cell r="U273">
            <v>13059.5625</v>
          </cell>
          <cell r="V273">
            <v>13059.5625</v>
          </cell>
          <cell r="W273">
            <v>13059.5625</v>
          </cell>
          <cell r="X273">
            <v>13059.5625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</row>
        <row r="274">
          <cell r="A274" t="str">
            <v>31-6000</v>
          </cell>
          <cell r="H274">
            <v>1449641.33</v>
          </cell>
          <cell r="S274">
            <v>0</v>
          </cell>
          <cell r="T274">
            <v>40000</v>
          </cell>
          <cell r="U274">
            <v>40000</v>
          </cell>
          <cell r="V274">
            <v>40000</v>
          </cell>
          <cell r="W274">
            <v>40000</v>
          </cell>
          <cell r="X274">
            <v>40000</v>
          </cell>
          <cell r="Y274">
            <v>20000</v>
          </cell>
          <cell r="Z274">
            <v>20000</v>
          </cell>
          <cell r="AA274">
            <v>10000</v>
          </cell>
          <cell r="AB274">
            <v>10757.669999999925</v>
          </cell>
          <cell r="AC274">
            <v>0</v>
          </cell>
          <cell r="AD274">
            <v>0</v>
          </cell>
        </row>
        <row r="275">
          <cell r="A275" t="str">
            <v>31-6100</v>
          </cell>
          <cell r="H275">
            <v>38820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</row>
        <row r="276">
          <cell r="A276" t="str">
            <v>31-6110</v>
          </cell>
          <cell r="H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</row>
        <row r="277">
          <cell r="A277" t="str">
            <v>31-6120</v>
          </cell>
          <cell r="H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</row>
        <row r="278">
          <cell r="A278" t="str">
            <v>31-6130</v>
          </cell>
          <cell r="H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</row>
        <row r="279">
          <cell r="A279" t="str">
            <v>31-6140</v>
          </cell>
          <cell r="H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</row>
        <row r="280">
          <cell r="A280" t="str">
            <v>31-6150</v>
          </cell>
          <cell r="H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</row>
        <row r="281">
          <cell r="A281" t="str">
            <v>31-6160</v>
          </cell>
          <cell r="H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</row>
        <row r="282">
          <cell r="A282" t="str">
            <v>31-6170</v>
          </cell>
          <cell r="H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</row>
        <row r="283">
          <cell r="A283" t="str">
            <v>31-6180</v>
          </cell>
          <cell r="H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</row>
        <row r="284">
          <cell r="A284" t="str">
            <v>31-6190</v>
          </cell>
          <cell r="H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</row>
        <row r="285">
          <cell r="A285" t="str">
            <v>31-6200</v>
          </cell>
          <cell r="H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</row>
        <row r="286">
          <cell r="A286" t="str">
            <v>31-6210</v>
          </cell>
          <cell r="H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</row>
        <row r="287">
          <cell r="A287" t="str">
            <v>31-7000</v>
          </cell>
          <cell r="H287">
            <v>22925.01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</row>
        <row r="288">
          <cell r="A288" t="str">
            <v>31-7100</v>
          </cell>
          <cell r="H288">
            <v>14.07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</row>
        <row r="289">
          <cell r="A289" t="str">
            <v>31-7200</v>
          </cell>
          <cell r="H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</row>
        <row r="290">
          <cell r="A290" t="str">
            <v>31-7300</v>
          </cell>
          <cell r="H290">
            <v>186979.41</v>
          </cell>
          <cell r="S290">
            <v>0</v>
          </cell>
          <cell r="T290">
            <v>25000</v>
          </cell>
          <cell r="U290">
            <v>12500</v>
          </cell>
          <cell r="V290">
            <v>12500</v>
          </cell>
          <cell r="W290">
            <v>12500</v>
          </cell>
          <cell r="X290">
            <v>6782.4199999999837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</row>
        <row r="291">
          <cell r="A291" t="str">
            <v>31-7400</v>
          </cell>
          <cell r="H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</row>
        <row r="292">
          <cell r="A292" t="str">
            <v>31-7500</v>
          </cell>
          <cell r="H292">
            <v>16396.43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</row>
        <row r="293">
          <cell r="A293" t="str">
            <v>32-5000</v>
          </cell>
          <cell r="H293">
            <v>10010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</row>
        <row r="294">
          <cell r="A294" t="str">
            <v>32-5100</v>
          </cell>
          <cell r="H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</row>
        <row r="295">
          <cell r="A295" t="str">
            <v>32-5200</v>
          </cell>
          <cell r="H295">
            <v>190392.5</v>
          </cell>
          <cell r="S295">
            <v>0</v>
          </cell>
          <cell r="T295">
            <v>0</v>
          </cell>
          <cell r="U295">
            <v>50651.875</v>
          </cell>
          <cell r="V295">
            <v>50651.875</v>
          </cell>
          <cell r="W295">
            <v>50651.875</v>
          </cell>
          <cell r="X295">
            <v>50651.875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</row>
        <row r="296">
          <cell r="A296" t="str">
            <v>32-5300</v>
          </cell>
          <cell r="H296">
            <v>22413</v>
          </cell>
          <cell r="S296">
            <v>0</v>
          </cell>
          <cell r="T296">
            <v>0</v>
          </cell>
          <cell r="U296">
            <v>2571.75</v>
          </cell>
          <cell r="V296">
            <v>2571.75</v>
          </cell>
          <cell r="W296">
            <v>2571.75</v>
          </cell>
          <cell r="X296">
            <v>2571.75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</row>
        <row r="297">
          <cell r="A297" t="str">
            <v>32-5400</v>
          </cell>
          <cell r="H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</row>
        <row r="298">
          <cell r="A298" t="str">
            <v>32-5500</v>
          </cell>
          <cell r="H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</row>
        <row r="299">
          <cell r="A299" t="str">
            <v>32-5600</v>
          </cell>
          <cell r="H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</row>
        <row r="300">
          <cell r="A300" t="str">
            <v>32-5700</v>
          </cell>
          <cell r="H300">
            <v>191092.5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</row>
        <row r="301">
          <cell r="A301" t="str">
            <v>32-5800</v>
          </cell>
          <cell r="H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</row>
        <row r="302">
          <cell r="A302" t="str">
            <v>32-6000</v>
          </cell>
          <cell r="H302">
            <v>131611.18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</row>
        <row r="303">
          <cell r="A303" t="str">
            <v>32-6100</v>
          </cell>
          <cell r="H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70089.930000000008</v>
          </cell>
          <cell r="AA303">
            <v>70089.930000000008</v>
          </cell>
          <cell r="AB303">
            <v>70089.930000000008</v>
          </cell>
          <cell r="AC303">
            <v>0</v>
          </cell>
          <cell r="AD303">
            <v>0</v>
          </cell>
        </row>
        <row r="304">
          <cell r="A304" t="str">
            <v>32-6200</v>
          </cell>
          <cell r="H304">
            <v>243350</v>
          </cell>
          <cell r="S304">
            <v>416113.45199165726</v>
          </cell>
          <cell r="T304">
            <v>268894.18069620669</v>
          </cell>
          <cell r="U304">
            <v>162546.48222441843</v>
          </cell>
          <cell r="V304">
            <v>256599.45651628898</v>
          </cell>
          <cell r="W304">
            <v>247182.14285714287</v>
          </cell>
          <cell r="X304">
            <v>399457.1428571429</v>
          </cell>
          <cell r="Y304">
            <v>194757.14285714284</v>
          </cell>
          <cell r="Z304">
            <v>165700</v>
          </cell>
          <cell r="AA304">
            <v>29095.238095238095</v>
          </cell>
          <cell r="AB304">
            <v>381936.66666666669</v>
          </cell>
          <cell r="AC304">
            <v>309368.09523809562</v>
          </cell>
          <cell r="AD304">
            <v>0</v>
          </cell>
        </row>
        <row r="305">
          <cell r="A305" t="str">
            <v>32-6210</v>
          </cell>
          <cell r="H305">
            <v>1157.8900000000001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</row>
        <row r="306">
          <cell r="A306" t="str">
            <v>32-6220</v>
          </cell>
          <cell r="H306">
            <v>6698.28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</row>
        <row r="307">
          <cell r="A307" t="str">
            <v>32-6230</v>
          </cell>
          <cell r="H307">
            <v>58533.62</v>
          </cell>
          <cell r="S307">
            <v>0</v>
          </cell>
          <cell r="T307">
            <v>35366.595000000001</v>
          </cell>
          <cell r="U307">
            <v>35366.595000000001</v>
          </cell>
          <cell r="V307">
            <v>35366.595000000001</v>
          </cell>
          <cell r="W307">
            <v>35366.595000000001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</row>
        <row r="308">
          <cell r="A308" t="str">
            <v>32-6300</v>
          </cell>
          <cell r="H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</row>
        <row r="309">
          <cell r="A309" t="str">
            <v>32-6400</v>
          </cell>
          <cell r="H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141666.66666666666</v>
          </cell>
          <cell r="AA309">
            <v>141666.66666666666</v>
          </cell>
          <cell r="AB309">
            <v>141666.66666666666</v>
          </cell>
          <cell r="AC309">
            <v>0</v>
          </cell>
          <cell r="AD309">
            <v>0</v>
          </cell>
        </row>
        <row r="310">
          <cell r="A310" t="str">
            <v>32-6500</v>
          </cell>
          <cell r="H310">
            <v>757678.8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67720.930232558123</v>
          </cell>
          <cell r="Y310">
            <v>42461.963824289414</v>
          </cell>
          <cell r="Z310">
            <v>23636.485788113692</v>
          </cell>
          <cell r="AA310">
            <v>373930.62015503878</v>
          </cell>
          <cell r="AB310">
            <v>189250</v>
          </cell>
          <cell r="AC310">
            <v>0</v>
          </cell>
          <cell r="AD310">
            <v>0</v>
          </cell>
        </row>
        <row r="311">
          <cell r="A311" t="str">
            <v>32-6510</v>
          </cell>
          <cell r="H311">
            <v>90775.64</v>
          </cell>
          <cell r="S311">
            <v>0</v>
          </cell>
          <cell r="T311">
            <v>1453.4116666666669</v>
          </cell>
          <cell r="U311">
            <v>1453.4116666666669</v>
          </cell>
          <cell r="V311">
            <v>1453.4116666666669</v>
          </cell>
          <cell r="W311">
            <v>1453.4116666666669</v>
          </cell>
          <cell r="X311">
            <v>1453.4116666666669</v>
          </cell>
          <cell r="Y311">
            <v>1453.4116666666669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</row>
        <row r="312">
          <cell r="A312" t="str">
            <v>32-6520</v>
          </cell>
          <cell r="H312">
            <v>337289.32</v>
          </cell>
          <cell r="S312">
            <v>0</v>
          </cell>
          <cell r="T312">
            <v>24244.382857142857</v>
          </cell>
          <cell r="U312">
            <v>24244.382857142857</v>
          </cell>
          <cell r="V312">
            <v>24244.382857142857</v>
          </cell>
          <cell r="W312">
            <v>24244.382857142857</v>
          </cell>
          <cell r="X312">
            <v>24244.382857142857</v>
          </cell>
          <cell r="Y312">
            <v>24244.382857142857</v>
          </cell>
          <cell r="Z312">
            <v>24244.382857142857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</row>
        <row r="313">
          <cell r="A313" t="str">
            <v>32-6600</v>
          </cell>
          <cell r="H313">
            <v>31172.29</v>
          </cell>
          <cell r="S313">
            <v>1727.7481462125545</v>
          </cell>
          <cell r="T313">
            <v>11197.247869411103</v>
          </cell>
          <cell r="U313">
            <v>10715.682249765186</v>
          </cell>
          <cell r="V313">
            <v>9678.6807417233958</v>
          </cell>
          <cell r="W313">
            <v>10715.682249765186</v>
          </cell>
          <cell r="X313">
            <v>50221.708887746317</v>
          </cell>
          <cell r="Y313">
            <v>0</v>
          </cell>
          <cell r="Z313">
            <v>0</v>
          </cell>
          <cell r="AA313">
            <v>0</v>
          </cell>
          <cell r="AB313">
            <v>214669.32854597009</v>
          </cell>
          <cell r="AC313">
            <v>295127.17130940617</v>
          </cell>
          <cell r="AD313">
            <v>0</v>
          </cell>
        </row>
        <row r="314">
          <cell r="A314" t="str">
            <v>32-6610</v>
          </cell>
          <cell r="H314">
            <v>87764.08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</row>
        <row r="315">
          <cell r="A315" t="str">
            <v>32-6620</v>
          </cell>
          <cell r="H315">
            <v>24373.200000000001</v>
          </cell>
          <cell r="S315">
            <v>0</v>
          </cell>
          <cell r="T315">
            <v>125.35999999999986</v>
          </cell>
          <cell r="U315">
            <v>125.35999999999986</v>
          </cell>
          <cell r="V315">
            <v>125.35999999999986</v>
          </cell>
          <cell r="W315">
            <v>125.35999999999986</v>
          </cell>
          <cell r="X315">
            <v>125.35999999999986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</row>
        <row r="316">
          <cell r="A316" t="str">
            <v>32-6630</v>
          </cell>
          <cell r="H316">
            <v>23531.37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</row>
        <row r="317">
          <cell r="A317" t="str">
            <v>32-6700</v>
          </cell>
          <cell r="H317">
            <v>960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</row>
        <row r="318">
          <cell r="A318" t="str">
            <v>33-1000</v>
          </cell>
          <cell r="H318">
            <v>43707.83</v>
          </cell>
          <cell r="S318">
            <v>0</v>
          </cell>
          <cell r="T318">
            <v>1131.2528571428568</v>
          </cell>
          <cell r="U318">
            <v>1131.2528571428568</v>
          </cell>
          <cell r="V318">
            <v>1131.2528571428568</v>
          </cell>
          <cell r="W318">
            <v>1131.2528571428568</v>
          </cell>
          <cell r="X318">
            <v>1131.2528571428568</v>
          </cell>
          <cell r="Y318">
            <v>1131.2528571428568</v>
          </cell>
          <cell r="Z318">
            <v>1131.2528571428568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</row>
        <row r="319">
          <cell r="A319" t="str">
            <v>33-1100</v>
          </cell>
          <cell r="H319">
            <v>13848.58</v>
          </cell>
          <cell r="S319">
            <v>0</v>
          </cell>
          <cell r="T319">
            <v>6134.3828571428576</v>
          </cell>
          <cell r="U319">
            <v>6134.3828571428576</v>
          </cell>
          <cell r="V319">
            <v>6134.3828571428576</v>
          </cell>
          <cell r="W319">
            <v>6134.3828571428576</v>
          </cell>
          <cell r="X319">
            <v>6134.3828571428576</v>
          </cell>
          <cell r="Y319">
            <v>6134.3828571428576</v>
          </cell>
          <cell r="Z319">
            <v>6134.3828571428576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</row>
        <row r="320">
          <cell r="A320" t="str">
            <v>33-1200</v>
          </cell>
          <cell r="H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</row>
        <row r="321">
          <cell r="A321" t="str">
            <v>33-1300</v>
          </cell>
          <cell r="H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</row>
        <row r="322">
          <cell r="A322" t="str">
            <v>33-1310</v>
          </cell>
          <cell r="H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</row>
        <row r="323">
          <cell r="A323" t="str">
            <v>33-1400</v>
          </cell>
          <cell r="H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</row>
        <row r="324">
          <cell r="A324" t="str">
            <v>33-1500</v>
          </cell>
          <cell r="H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</row>
        <row r="325">
          <cell r="A325" t="str">
            <v>33-1600</v>
          </cell>
          <cell r="H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</row>
        <row r="326">
          <cell r="A326" t="str">
            <v>33-1700</v>
          </cell>
          <cell r="H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</row>
        <row r="327">
          <cell r="A327" t="str">
            <v>33-1800</v>
          </cell>
          <cell r="H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</row>
        <row r="328">
          <cell r="A328" t="str">
            <v>33-1900</v>
          </cell>
          <cell r="H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</row>
        <row r="329">
          <cell r="A329" t="str">
            <v>33-1910</v>
          </cell>
          <cell r="H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</row>
        <row r="330">
          <cell r="A330" t="str">
            <v>33-2000</v>
          </cell>
          <cell r="H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</row>
        <row r="331">
          <cell r="A331" t="str">
            <v>33-2100</v>
          </cell>
          <cell r="H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</row>
        <row r="332">
          <cell r="A332" t="str">
            <v>33-2200</v>
          </cell>
          <cell r="H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</row>
        <row r="333">
          <cell r="A333" t="str">
            <v>33-2210</v>
          </cell>
          <cell r="H333">
            <v>1849.67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</row>
        <row r="334">
          <cell r="A334" t="str">
            <v>33-2300</v>
          </cell>
          <cell r="H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</row>
        <row r="335">
          <cell r="A335" t="str">
            <v>33-2400</v>
          </cell>
          <cell r="H335">
            <v>53037.69</v>
          </cell>
          <cell r="S335">
            <v>0</v>
          </cell>
          <cell r="T335">
            <v>280.32999999999964</v>
          </cell>
          <cell r="U335">
            <v>280.32999999999964</v>
          </cell>
          <cell r="V335">
            <v>280.32999999999964</v>
          </cell>
          <cell r="W335">
            <v>280.32999999999964</v>
          </cell>
          <cell r="X335">
            <v>280.32999999999964</v>
          </cell>
          <cell r="Y335">
            <v>280.32999999999964</v>
          </cell>
          <cell r="Z335">
            <v>280.32999999999964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33-2500</v>
          </cell>
          <cell r="H336">
            <v>186194.55</v>
          </cell>
          <cell r="S336">
            <v>0</v>
          </cell>
          <cell r="T336">
            <v>18158.716000000004</v>
          </cell>
          <cell r="U336">
            <v>18158.716000000004</v>
          </cell>
          <cell r="V336">
            <v>18158.716000000004</v>
          </cell>
          <cell r="W336">
            <v>18158.716000000004</v>
          </cell>
          <cell r="X336">
            <v>18158.716000000004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</row>
        <row r="337">
          <cell r="A337" t="str">
            <v>33-2510</v>
          </cell>
          <cell r="H337">
            <v>55983.71</v>
          </cell>
          <cell r="S337">
            <v>0</v>
          </cell>
          <cell r="T337">
            <v>28803.258000000002</v>
          </cell>
          <cell r="U337">
            <v>28803.258000000002</v>
          </cell>
          <cell r="V337">
            <v>28803.258000000002</v>
          </cell>
          <cell r="W337">
            <v>28803.258000000002</v>
          </cell>
          <cell r="X337">
            <v>28803.258000000002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</row>
        <row r="338">
          <cell r="A338" t="str">
            <v>33-2600</v>
          </cell>
          <cell r="H338">
            <v>157721.44</v>
          </cell>
          <cell r="S338">
            <v>0</v>
          </cell>
          <cell r="T338">
            <v>31159</v>
          </cell>
          <cell r="U338">
            <v>31159</v>
          </cell>
          <cell r="V338">
            <v>31159</v>
          </cell>
          <cell r="W338">
            <v>31159</v>
          </cell>
          <cell r="X338">
            <v>31159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</row>
        <row r="339">
          <cell r="A339" t="str">
            <v>33-2700</v>
          </cell>
          <cell r="H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</row>
        <row r="340">
          <cell r="A340" t="str">
            <v>33-2800</v>
          </cell>
          <cell r="H340">
            <v>552.53</v>
          </cell>
          <cell r="S340">
            <v>0</v>
          </cell>
          <cell r="T340">
            <v>4264.1420000000007</v>
          </cell>
          <cell r="U340">
            <v>4264.1420000000007</v>
          </cell>
          <cell r="V340">
            <v>4264.1420000000007</v>
          </cell>
          <cell r="W340">
            <v>4264.1420000000007</v>
          </cell>
          <cell r="X340">
            <v>4264.1420000000007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</row>
        <row r="341">
          <cell r="A341" t="str">
            <v>33-2900</v>
          </cell>
          <cell r="H341">
            <v>26024.44</v>
          </cell>
          <cell r="S341">
            <v>0</v>
          </cell>
          <cell r="T341">
            <v>1357.0840000000003</v>
          </cell>
          <cell r="U341">
            <v>1357.0840000000003</v>
          </cell>
          <cell r="V341">
            <v>1357.0840000000003</v>
          </cell>
          <cell r="W341">
            <v>1357.0840000000003</v>
          </cell>
          <cell r="X341">
            <v>1357.0840000000003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</row>
        <row r="342">
          <cell r="A342" t="str">
            <v>33-3000</v>
          </cell>
          <cell r="H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</row>
        <row r="343">
          <cell r="A343" t="str">
            <v>33-3100</v>
          </cell>
          <cell r="H343">
            <v>673063.31</v>
          </cell>
          <cell r="S343">
            <v>0</v>
          </cell>
          <cell r="T343">
            <v>8955.5019999999786</v>
          </cell>
          <cell r="U343">
            <v>8955.5019999999786</v>
          </cell>
          <cell r="V343">
            <v>8955.5019999999786</v>
          </cell>
          <cell r="W343">
            <v>8955.5019999999786</v>
          </cell>
          <cell r="X343">
            <v>8955.5019999999786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</row>
        <row r="344">
          <cell r="A344" t="str">
            <v>33-3200</v>
          </cell>
          <cell r="H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</row>
        <row r="345">
          <cell r="A345" t="str">
            <v>33-3300</v>
          </cell>
          <cell r="H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</row>
        <row r="346">
          <cell r="A346" t="str">
            <v>33-5000</v>
          </cell>
          <cell r="H346">
            <v>718582.04</v>
          </cell>
          <cell r="S346">
            <v>0</v>
          </cell>
          <cell r="T346">
            <v>0</v>
          </cell>
          <cell r="U346">
            <v>40767.885000000009</v>
          </cell>
          <cell r="V346">
            <v>40767.885000000009</v>
          </cell>
          <cell r="W346">
            <v>40767.885000000009</v>
          </cell>
          <cell r="X346">
            <v>40767.885000000009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</row>
        <row r="347">
          <cell r="A347" t="str">
            <v>33-5100</v>
          </cell>
          <cell r="H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</row>
        <row r="348">
          <cell r="A348" t="str">
            <v>33-5200</v>
          </cell>
          <cell r="H348">
            <v>276580.36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</row>
        <row r="349">
          <cell r="A349" t="str">
            <v>33-5300</v>
          </cell>
          <cell r="H349">
            <v>74171.81</v>
          </cell>
          <cell r="S349">
            <v>0</v>
          </cell>
          <cell r="T349">
            <v>0</v>
          </cell>
          <cell r="U349">
            <v>12961.047500000001</v>
          </cell>
          <cell r="V349">
            <v>12961.047500000001</v>
          </cell>
          <cell r="W349">
            <v>12961.047500000001</v>
          </cell>
          <cell r="X349">
            <v>12961.047500000001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</row>
        <row r="350">
          <cell r="A350" t="str">
            <v>33-5400</v>
          </cell>
          <cell r="H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</row>
        <row r="351">
          <cell r="A351" t="str">
            <v>33-5500</v>
          </cell>
          <cell r="H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</row>
        <row r="352">
          <cell r="A352" t="str">
            <v>33-5600</v>
          </cell>
          <cell r="H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50000</v>
          </cell>
          <cell r="Z352">
            <v>50000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</row>
        <row r="353">
          <cell r="A353" t="str">
            <v>33-6000</v>
          </cell>
          <cell r="H353">
            <v>20750.650000000001</v>
          </cell>
          <cell r="S353">
            <v>0</v>
          </cell>
          <cell r="T353">
            <v>607.04999999999984</v>
          </cell>
          <cell r="U353">
            <v>607.04999999999984</v>
          </cell>
          <cell r="V353">
            <v>607.04999999999984</v>
          </cell>
          <cell r="W353">
            <v>607.04999999999984</v>
          </cell>
          <cell r="X353">
            <v>607.04999999999984</v>
          </cell>
          <cell r="Y353">
            <v>607.04999999999984</v>
          </cell>
          <cell r="Z353">
            <v>607.04999999999984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</row>
        <row r="354">
          <cell r="A354" t="str">
            <v>33-6010</v>
          </cell>
          <cell r="H354">
            <v>104182.59</v>
          </cell>
          <cell r="S354">
            <v>0</v>
          </cell>
          <cell r="T354">
            <v>1545.3442857142861</v>
          </cell>
          <cell r="U354">
            <v>1545.3442857142861</v>
          </cell>
          <cell r="V354">
            <v>1545.3442857142861</v>
          </cell>
          <cell r="W354">
            <v>1545.3442857142861</v>
          </cell>
          <cell r="X354">
            <v>1545.3442857142861</v>
          </cell>
          <cell r="Y354">
            <v>1545.3442857142861</v>
          </cell>
          <cell r="Z354">
            <v>1545.3442857142861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</row>
        <row r="355">
          <cell r="A355" t="str">
            <v>33-7000</v>
          </cell>
          <cell r="H355">
            <v>13352.28</v>
          </cell>
          <cell r="S355">
            <v>0</v>
          </cell>
          <cell r="T355">
            <v>2758.8171428571432</v>
          </cell>
          <cell r="U355">
            <v>2758.8171428571432</v>
          </cell>
          <cell r="V355">
            <v>2758.8171428571432</v>
          </cell>
          <cell r="W355">
            <v>2758.8171428571432</v>
          </cell>
          <cell r="X355">
            <v>2758.8171428571432</v>
          </cell>
          <cell r="Y355">
            <v>2758.8171428571432</v>
          </cell>
          <cell r="Z355">
            <v>2758.8171428571432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</row>
        <row r="356">
          <cell r="A356" t="str">
            <v>33-9000</v>
          </cell>
          <cell r="H356">
            <v>83073.26999999999</v>
          </cell>
          <cell r="S356">
            <v>0</v>
          </cell>
          <cell r="T356">
            <v>0</v>
          </cell>
          <cell r="U356">
            <v>27214.45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</row>
        <row r="357">
          <cell r="A357" t="str">
            <v>97-6000</v>
          </cell>
          <cell r="H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25</v>
          </cell>
        </row>
        <row r="358">
          <cell r="A358" t="str">
            <v>97-6100</v>
          </cell>
          <cell r="H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74</v>
          </cell>
        </row>
        <row r="359">
          <cell r="A359" t="str">
            <v>97-6200</v>
          </cell>
          <cell r="H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42</v>
          </cell>
        </row>
        <row r="360">
          <cell r="A360" t="str">
            <v>97-6300</v>
          </cell>
          <cell r="H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42</v>
          </cell>
        </row>
        <row r="361">
          <cell r="A361" t="str">
            <v>97-6400</v>
          </cell>
          <cell r="H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25</v>
          </cell>
        </row>
        <row r="362">
          <cell r="A362" t="str">
            <v>97-6500</v>
          </cell>
          <cell r="H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30</v>
          </cell>
        </row>
        <row r="363">
          <cell r="A363" t="str">
            <v>97-6600</v>
          </cell>
          <cell r="H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400</v>
          </cell>
        </row>
        <row r="364">
          <cell r="A364" t="str">
            <v>97-6700</v>
          </cell>
          <cell r="H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750</v>
          </cell>
        </row>
        <row r="365">
          <cell r="A365" t="str">
            <v>97-6800</v>
          </cell>
          <cell r="H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85</v>
          </cell>
        </row>
        <row r="366">
          <cell r="A366" t="str">
            <v>97-7000</v>
          </cell>
          <cell r="H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60</v>
          </cell>
        </row>
        <row r="367">
          <cell r="A367" t="str">
            <v>98-1000</v>
          </cell>
          <cell r="H367">
            <v>0</v>
          </cell>
          <cell r="S367">
            <v>0</v>
          </cell>
          <cell r="T367">
            <v>51926.66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</row>
        <row r="368">
          <cell r="A368" t="str">
            <v>98-1100</v>
          </cell>
          <cell r="H368">
            <v>140826.98000000001</v>
          </cell>
          <cell r="S368">
            <v>0</v>
          </cell>
          <cell r="T368">
            <v>581.01999999998952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</row>
        <row r="369">
          <cell r="A369" t="str">
            <v>99-1000</v>
          </cell>
          <cell r="H369">
            <v>5280236.45</v>
          </cell>
          <cell r="S369">
            <v>0</v>
          </cell>
          <cell r="T369">
            <v>200000</v>
          </cell>
          <cell r="U369">
            <v>220000.00000000003</v>
          </cell>
          <cell r="V369">
            <v>220000.00000000003</v>
          </cell>
          <cell r="W369">
            <v>242000.00000000006</v>
          </cell>
          <cell r="X369">
            <v>220000.00000000003</v>
          </cell>
          <cell r="Y369">
            <v>220000.00000000003</v>
          </cell>
          <cell r="Z369">
            <v>175000</v>
          </cell>
          <cell r="AA369">
            <v>175000</v>
          </cell>
          <cell r="AB369">
            <v>150000</v>
          </cell>
          <cell r="AC369">
            <v>100000</v>
          </cell>
          <cell r="AD369">
            <v>67763.549999999814</v>
          </cell>
        </row>
        <row r="370">
          <cell r="A370" t="str">
            <v>99-1010</v>
          </cell>
          <cell r="H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</row>
        <row r="371">
          <cell r="A371" t="str">
            <v>99-1020</v>
          </cell>
          <cell r="H371">
            <v>5030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4970</v>
          </cell>
          <cell r="AA371">
            <v>10000</v>
          </cell>
          <cell r="AB371">
            <v>10000</v>
          </cell>
          <cell r="AC371">
            <v>10000</v>
          </cell>
          <cell r="AD371">
            <v>10000</v>
          </cell>
        </row>
        <row r="372">
          <cell r="A372" t="str">
            <v>99-1100</v>
          </cell>
          <cell r="H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</row>
        <row r="373">
          <cell r="A373" t="str">
            <v>99-1200</v>
          </cell>
          <cell r="H373">
            <v>74180.91</v>
          </cell>
          <cell r="S373">
            <v>0</v>
          </cell>
          <cell r="T373">
            <v>27974.155714285713</v>
          </cell>
          <cell r="U373">
            <v>27974.155714285713</v>
          </cell>
          <cell r="V373">
            <v>27974.155714285713</v>
          </cell>
          <cell r="W373">
            <v>27974.155714285713</v>
          </cell>
          <cell r="X373">
            <v>27974.155714285713</v>
          </cell>
          <cell r="Y373">
            <v>27974.155714285713</v>
          </cell>
          <cell r="Z373">
            <v>27974.155714285713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</row>
        <row r="374">
          <cell r="A374" t="str">
            <v>99-1300</v>
          </cell>
          <cell r="H374">
            <v>66507.539999999994</v>
          </cell>
          <cell r="S374">
            <v>0</v>
          </cell>
          <cell r="T374">
            <v>27641.780000000002</v>
          </cell>
          <cell r="U374">
            <v>27641.780000000002</v>
          </cell>
          <cell r="V374">
            <v>27641.780000000002</v>
          </cell>
          <cell r="W374">
            <v>27641.780000000002</v>
          </cell>
          <cell r="X374">
            <v>27641.780000000002</v>
          </cell>
          <cell r="Y374">
            <v>27641.780000000002</v>
          </cell>
          <cell r="Z374">
            <v>27641.780000000002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</row>
        <row r="375">
          <cell r="A375" t="str">
            <v>99-2000</v>
          </cell>
          <cell r="H375">
            <v>468449</v>
          </cell>
          <cell r="S375">
            <v>0</v>
          </cell>
          <cell r="T375">
            <v>5872.333333333333</v>
          </cell>
          <cell r="U375">
            <v>5872.333333333333</v>
          </cell>
          <cell r="V375">
            <v>5872.333333333333</v>
          </cell>
          <cell r="W375">
            <v>5872.333333333333</v>
          </cell>
          <cell r="X375">
            <v>5872.333333333333</v>
          </cell>
          <cell r="Y375">
            <v>5872.333333333333</v>
          </cell>
          <cell r="Z375">
            <v>5872.333333333333</v>
          </cell>
          <cell r="AA375">
            <v>5872.333333333333</v>
          </cell>
          <cell r="AB375">
            <v>5872.333333333333</v>
          </cell>
          <cell r="AC375">
            <v>0</v>
          </cell>
          <cell r="AD375">
            <v>0</v>
          </cell>
        </row>
        <row r="376">
          <cell r="A376" t="str">
            <v>99-3000</v>
          </cell>
          <cell r="H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</row>
        <row r="377">
          <cell r="A377" t="str">
            <v>99-3100</v>
          </cell>
          <cell r="H377">
            <v>710968.41</v>
          </cell>
          <cell r="S377">
            <v>0</v>
          </cell>
          <cell r="T377">
            <v>80000</v>
          </cell>
          <cell r="U377">
            <v>80000</v>
          </cell>
          <cell r="V377">
            <v>80000</v>
          </cell>
          <cell r="W377">
            <v>50000</v>
          </cell>
          <cell r="X377">
            <v>50000</v>
          </cell>
          <cell r="Y377">
            <v>30000</v>
          </cell>
          <cell r="Z377">
            <v>30000</v>
          </cell>
          <cell r="AA377">
            <v>20000</v>
          </cell>
          <cell r="AB377">
            <v>10000</v>
          </cell>
          <cell r="AC377">
            <v>9031.5899999999674</v>
          </cell>
          <cell r="AD377">
            <v>0</v>
          </cell>
        </row>
        <row r="378">
          <cell r="A378" t="str">
            <v>99-4000</v>
          </cell>
          <cell r="H378">
            <v>119118.41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10000</v>
          </cell>
          <cell r="AD378">
            <v>8915.5899999999965</v>
          </cell>
        </row>
        <row r="379">
          <cell r="A379" t="str">
            <v>99-4050</v>
          </cell>
          <cell r="H379">
            <v>80136.509999999995</v>
          </cell>
          <cell r="S379">
            <v>0</v>
          </cell>
          <cell r="T379">
            <v>896.68090909090961</v>
          </cell>
          <cell r="U379">
            <v>896.68090909090961</v>
          </cell>
          <cell r="V379">
            <v>896.68090909090961</v>
          </cell>
          <cell r="W379">
            <v>896.68090909090961</v>
          </cell>
          <cell r="X379">
            <v>896.68090909090961</v>
          </cell>
          <cell r="Y379">
            <v>896.68090909090961</v>
          </cell>
          <cell r="Z379">
            <v>896.68090909090961</v>
          </cell>
          <cell r="AA379">
            <v>896.68090909090961</v>
          </cell>
          <cell r="AB379">
            <v>896.68090909090961</v>
          </cell>
          <cell r="AC379">
            <v>896.68090909090961</v>
          </cell>
          <cell r="AD379">
            <v>896.68090909090961</v>
          </cell>
        </row>
        <row r="380">
          <cell r="A380" t="str">
            <v>99-4100</v>
          </cell>
          <cell r="H380">
            <v>6193.68</v>
          </cell>
          <cell r="S380">
            <v>0</v>
          </cell>
          <cell r="T380">
            <v>228.79272727272721</v>
          </cell>
          <cell r="U380">
            <v>228.79272727272721</v>
          </cell>
          <cell r="V380">
            <v>228.79272727272721</v>
          </cell>
          <cell r="W380">
            <v>228.79272727272721</v>
          </cell>
          <cell r="X380">
            <v>228.79272727272721</v>
          </cell>
          <cell r="Y380">
            <v>228.79272727272721</v>
          </cell>
          <cell r="Z380">
            <v>228.79272727272721</v>
          </cell>
          <cell r="AA380">
            <v>228.79272727272721</v>
          </cell>
          <cell r="AB380">
            <v>228.79272727272721</v>
          </cell>
          <cell r="AC380">
            <v>228.79272727272721</v>
          </cell>
          <cell r="AD380">
            <v>228.79272727272721</v>
          </cell>
        </row>
        <row r="381">
          <cell r="A381" t="str">
            <v>99-4150</v>
          </cell>
          <cell r="H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</row>
        <row r="382">
          <cell r="A382" t="str">
            <v>99-4200</v>
          </cell>
          <cell r="H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</row>
        <row r="383">
          <cell r="A383" t="str">
            <v>99-4250</v>
          </cell>
          <cell r="H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</row>
        <row r="384">
          <cell r="A384" t="str">
            <v>99-4300</v>
          </cell>
          <cell r="H384">
            <v>41248.49</v>
          </cell>
          <cell r="S384">
            <v>0</v>
          </cell>
          <cell r="T384">
            <v>1250.1372727272728</v>
          </cell>
          <cell r="U384">
            <v>1250.1372727272728</v>
          </cell>
          <cell r="V384">
            <v>1250.1372727272728</v>
          </cell>
          <cell r="W384">
            <v>1250.1372727272728</v>
          </cell>
          <cell r="X384">
            <v>1250.1372727272728</v>
          </cell>
          <cell r="Y384">
            <v>1250.1372727272728</v>
          </cell>
          <cell r="Z384">
            <v>1250.1372727272728</v>
          </cell>
          <cell r="AA384">
            <v>1250.1372727272728</v>
          </cell>
          <cell r="AB384">
            <v>1250.1372727272728</v>
          </cell>
          <cell r="AC384">
            <v>1250.1372727272728</v>
          </cell>
          <cell r="AD384">
            <v>1250.1372727272728</v>
          </cell>
        </row>
        <row r="385">
          <cell r="A385" t="str">
            <v>99-4350</v>
          </cell>
          <cell r="H385">
            <v>59635.27</v>
          </cell>
          <cell r="S385">
            <v>0</v>
          </cell>
          <cell r="T385">
            <v>2760.4300000000003</v>
          </cell>
          <cell r="U385">
            <v>2760.4300000000003</v>
          </cell>
          <cell r="V385">
            <v>2760.4300000000003</v>
          </cell>
          <cell r="W385">
            <v>2760.4300000000003</v>
          </cell>
          <cell r="X385">
            <v>2760.4300000000003</v>
          </cell>
          <cell r="Y385">
            <v>2760.4300000000003</v>
          </cell>
          <cell r="Z385">
            <v>2760.4300000000003</v>
          </cell>
          <cell r="AA385">
            <v>2760.4300000000003</v>
          </cell>
          <cell r="AB385">
            <v>2760.4300000000003</v>
          </cell>
          <cell r="AC385">
            <v>2760.4300000000003</v>
          </cell>
          <cell r="AD385">
            <v>2760.4300000000003</v>
          </cell>
        </row>
        <row r="386">
          <cell r="A386" t="str">
            <v>99-4400</v>
          </cell>
          <cell r="H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</row>
        <row r="387">
          <cell r="A387" t="str">
            <v>99-4450</v>
          </cell>
          <cell r="H387">
            <v>19721.09</v>
          </cell>
          <cell r="S387">
            <v>0</v>
          </cell>
          <cell r="T387">
            <v>889.58090909090902</v>
          </cell>
          <cell r="U387">
            <v>889.58090909090902</v>
          </cell>
          <cell r="V387">
            <v>889.58090909090902</v>
          </cell>
          <cell r="W387">
            <v>889.58090909090902</v>
          </cell>
          <cell r="X387">
            <v>889.58090909090902</v>
          </cell>
          <cell r="Y387">
            <v>889.58090909090902</v>
          </cell>
          <cell r="Z387">
            <v>889.58090909090902</v>
          </cell>
          <cell r="AA387">
            <v>889.58090909090902</v>
          </cell>
          <cell r="AB387">
            <v>889.58090909090902</v>
          </cell>
          <cell r="AC387">
            <v>889.58090909090902</v>
          </cell>
          <cell r="AD387">
            <v>889.58090909090902</v>
          </cell>
        </row>
        <row r="388">
          <cell r="A388" t="str">
            <v>99-4500</v>
          </cell>
          <cell r="H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</row>
        <row r="389">
          <cell r="A389" t="str">
            <v>99-4550</v>
          </cell>
          <cell r="H389">
            <v>154554.47</v>
          </cell>
          <cell r="S389">
            <v>0</v>
          </cell>
          <cell r="T389">
            <v>20445.53</v>
          </cell>
          <cell r="U389">
            <v>20000</v>
          </cell>
          <cell r="V389">
            <v>20000</v>
          </cell>
          <cell r="W389">
            <v>20000</v>
          </cell>
          <cell r="X389">
            <v>20000</v>
          </cell>
          <cell r="Y389">
            <v>10000</v>
          </cell>
          <cell r="Z389">
            <v>10000</v>
          </cell>
          <cell r="AA389">
            <v>10000</v>
          </cell>
          <cell r="AB389">
            <v>10000</v>
          </cell>
          <cell r="AC389">
            <v>5000</v>
          </cell>
          <cell r="AD389">
            <v>5000</v>
          </cell>
        </row>
        <row r="390">
          <cell r="A390" t="str">
            <v>99-4560</v>
          </cell>
          <cell r="H390">
            <v>842466.67</v>
          </cell>
          <cell r="S390">
            <v>0</v>
          </cell>
          <cell r="T390">
            <v>35173.329999999958</v>
          </cell>
          <cell r="U390">
            <v>34560</v>
          </cell>
          <cell r="V390">
            <v>34560</v>
          </cell>
          <cell r="W390">
            <v>34560</v>
          </cell>
          <cell r="X390">
            <v>34560</v>
          </cell>
          <cell r="Y390">
            <v>17280</v>
          </cell>
          <cell r="Z390">
            <v>17280</v>
          </cell>
          <cell r="AA390">
            <v>17280</v>
          </cell>
          <cell r="AB390">
            <v>17280</v>
          </cell>
          <cell r="AC390">
            <v>15000</v>
          </cell>
          <cell r="AD390">
            <v>10000</v>
          </cell>
        </row>
        <row r="391">
          <cell r="A391" t="str">
            <v>99-4570</v>
          </cell>
          <cell r="H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</row>
        <row r="392">
          <cell r="A392" t="str">
            <v>99-4600</v>
          </cell>
          <cell r="H392">
            <v>82359.38</v>
          </cell>
          <cell r="S392">
            <v>0</v>
          </cell>
          <cell r="T392">
            <v>10000</v>
          </cell>
          <cell r="U392">
            <v>10000</v>
          </cell>
          <cell r="V392">
            <v>10000</v>
          </cell>
          <cell r="W392">
            <v>10000</v>
          </cell>
          <cell r="X392">
            <v>10000</v>
          </cell>
          <cell r="Y392">
            <v>5000</v>
          </cell>
          <cell r="Z392">
            <v>5000</v>
          </cell>
          <cell r="AA392">
            <v>5000</v>
          </cell>
          <cell r="AB392">
            <v>5000</v>
          </cell>
          <cell r="AC392">
            <v>5000</v>
          </cell>
          <cell r="AD392">
            <v>2988.359999999986</v>
          </cell>
        </row>
        <row r="393">
          <cell r="A393" t="str">
            <v>99-4650</v>
          </cell>
          <cell r="H393">
            <v>128918.11</v>
          </cell>
          <cell r="S393">
            <v>0</v>
          </cell>
          <cell r="T393">
            <v>10000</v>
          </cell>
          <cell r="U393">
            <v>10000</v>
          </cell>
          <cell r="V393">
            <v>10000</v>
          </cell>
          <cell r="W393">
            <v>5000</v>
          </cell>
          <cell r="X393">
            <v>2500</v>
          </cell>
          <cell r="Y393">
            <v>2500</v>
          </cell>
          <cell r="Z393">
            <v>1500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</row>
        <row r="394">
          <cell r="A394" t="str">
            <v>99-4700</v>
          </cell>
          <cell r="H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</row>
        <row r="395">
          <cell r="A395" t="str">
            <v>99-5000</v>
          </cell>
          <cell r="H395">
            <v>439507.07</v>
          </cell>
          <cell r="S395">
            <v>0</v>
          </cell>
          <cell r="T395">
            <v>13499.214444444444</v>
          </cell>
          <cell r="U395">
            <v>13499.214444444444</v>
          </cell>
          <cell r="V395">
            <v>13499.214444444444</v>
          </cell>
          <cell r="W395">
            <v>13499.214444444444</v>
          </cell>
          <cell r="X395">
            <v>13499.214444444444</v>
          </cell>
          <cell r="Y395">
            <v>13499.214444444444</v>
          </cell>
          <cell r="Z395">
            <v>13499.214444444444</v>
          </cell>
          <cell r="AA395">
            <v>13499.214444444444</v>
          </cell>
          <cell r="AB395">
            <v>13499.214444444444</v>
          </cell>
          <cell r="AC395">
            <v>0</v>
          </cell>
          <cell r="AD395">
            <v>0</v>
          </cell>
        </row>
        <row r="396">
          <cell r="A396" t="str">
            <v>99-5100</v>
          </cell>
          <cell r="H396">
            <v>38878.870000000003</v>
          </cell>
          <cell r="S396">
            <v>0</v>
          </cell>
          <cell r="T396">
            <v>1465.5572727272724</v>
          </cell>
          <cell r="U396">
            <v>1465.5572727272724</v>
          </cell>
          <cell r="V396">
            <v>1465.5572727272724</v>
          </cell>
          <cell r="W396">
            <v>1465.5572727272724</v>
          </cell>
          <cell r="X396">
            <v>1465.5572727272724</v>
          </cell>
          <cell r="Y396">
            <v>1465.5572727272724</v>
          </cell>
          <cell r="Z396">
            <v>1465.5572727272724</v>
          </cell>
          <cell r="AA396">
            <v>1465.5572727272724</v>
          </cell>
          <cell r="AB396">
            <v>1465.5572727272724</v>
          </cell>
          <cell r="AC396">
            <v>1465.5572727272724</v>
          </cell>
          <cell r="AD396">
            <v>1465.5572727272724</v>
          </cell>
        </row>
        <row r="397">
          <cell r="A397" t="str">
            <v>99-6000</v>
          </cell>
          <cell r="H397">
            <v>528081.55000000005</v>
          </cell>
          <cell r="S397">
            <v>0</v>
          </cell>
          <cell r="T397">
            <v>10174.404545454541</v>
          </cell>
          <cell r="U397">
            <v>10174.404545454541</v>
          </cell>
          <cell r="V397">
            <v>10174.404545454541</v>
          </cell>
          <cell r="W397">
            <v>10174.404545454541</v>
          </cell>
          <cell r="X397">
            <v>10174.404545454541</v>
          </cell>
          <cell r="Y397">
            <v>10174.404545454541</v>
          </cell>
          <cell r="Z397">
            <v>10174.404545454541</v>
          </cell>
          <cell r="AA397">
            <v>10174.404545454541</v>
          </cell>
          <cell r="AB397">
            <v>10174.404545454541</v>
          </cell>
          <cell r="AC397">
            <v>10174.404545454541</v>
          </cell>
          <cell r="AD397">
            <v>10174.404545454541</v>
          </cell>
        </row>
        <row r="398">
          <cell r="A398" t="str">
            <v>99-7000</v>
          </cell>
          <cell r="H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</row>
        <row r="399">
          <cell r="A399" t="str">
            <v>99-7100</v>
          </cell>
          <cell r="H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</row>
        <row r="400">
          <cell r="A400" t="str">
            <v>99-7200</v>
          </cell>
          <cell r="H400">
            <v>203649.81</v>
          </cell>
          <cell r="S400">
            <v>0</v>
          </cell>
          <cell r="T400">
            <v>18400</v>
          </cell>
          <cell r="U400">
            <v>18400</v>
          </cell>
          <cell r="V400">
            <v>9200</v>
          </cell>
          <cell r="W400">
            <v>0</v>
          </cell>
          <cell r="X400">
            <v>0</v>
          </cell>
          <cell r="Y400">
            <v>6440</v>
          </cell>
          <cell r="Z400">
            <v>0</v>
          </cell>
          <cell r="AA400">
            <v>4600</v>
          </cell>
          <cell r="AB400">
            <v>0</v>
          </cell>
          <cell r="AC400">
            <v>4600</v>
          </cell>
          <cell r="AD400">
            <v>0</v>
          </cell>
        </row>
        <row r="401">
          <cell r="A401" t="str">
            <v>99-7210</v>
          </cell>
          <cell r="H401">
            <v>26746.87</v>
          </cell>
          <cell r="S401">
            <v>0</v>
          </cell>
          <cell r="T401">
            <v>3750.2845454545459</v>
          </cell>
          <cell r="U401">
            <v>3750.2845454545459</v>
          </cell>
          <cell r="V401">
            <v>3750.2845454545459</v>
          </cell>
          <cell r="W401">
            <v>3750.2845454545459</v>
          </cell>
          <cell r="X401">
            <v>3750.2845454545459</v>
          </cell>
          <cell r="Y401">
            <v>3750.2845454545459</v>
          </cell>
          <cell r="Z401">
            <v>3750.2845454545459</v>
          </cell>
          <cell r="AA401">
            <v>3750.2845454545459</v>
          </cell>
          <cell r="AB401">
            <v>3750.2845454545459</v>
          </cell>
          <cell r="AC401">
            <v>3750.2845454545459</v>
          </cell>
          <cell r="AD401">
            <v>3750.2845454545459</v>
          </cell>
        </row>
        <row r="402">
          <cell r="A402" t="str">
            <v>99-7300</v>
          </cell>
          <cell r="H402">
            <v>49377.75</v>
          </cell>
          <cell r="S402">
            <v>0</v>
          </cell>
          <cell r="T402">
            <v>9147.4772727272721</v>
          </cell>
          <cell r="U402">
            <v>9147.4772727272721</v>
          </cell>
          <cell r="V402">
            <v>9147.4772727272721</v>
          </cell>
          <cell r="W402">
            <v>9147.4772727272721</v>
          </cell>
          <cell r="X402">
            <v>9147.4772727272721</v>
          </cell>
          <cell r="Y402">
            <v>9147.4772727272721</v>
          </cell>
          <cell r="Z402">
            <v>9147.4772727272721</v>
          </cell>
          <cell r="AA402">
            <v>9147.4772727272721</v>
          </cell>
          <cell r="AB402">
            <v>9147.4772727272721</v>
          </cell>
          <cell r="AC402">
            <v>9147.4772727272721</v>
          </cell>
          <cell r="AD402">
            <v>9147.4772727272721</v>
          </cell>
        </row>
        <row r="403">
          <cell r="A403" t="str">
            <v>99-7400</v>
          </cell>
          <cell r="H403">
            <v>18673.7</v>
          </cell>
          <cell r="S403">
            <v>0</v>
          </cell>
          <cell r="T403">
            <v>1415.7874999999999</v>
          </cell>
          <cell r="U403">
            <v>1415.7874999999999</v>
          </cell>
          <cell r="V403">
            <v>1415.7874999999999</v>
          </cell>
          <cell r="W403">
            <v>1415.7874999999999</v>
          </cell>
          <cell r="X403">
            <v>1415.7874999999999</v>
          </cell>
          <cell r="Y403">
            <v>1415.7874999999999</v>
          </cell>
          <cell r="Z403">
            <v>1415.7874999999999</v>
          </cell>
          <cell r="AA403">
            <v>1415.7874999999999</v>
          </cell>
          <cell r="AB403">
            <v>0</v>
          </cell>
          <cell r="AC403">
            <v>0</v>
          </cell>
          <cell r="AD403">
            <v>0</v>
          </cell>
        </row>
        <row r="404">
          <cell r="A404" t="str">
            <v>99-7500</v>
          </cell>
          <cell r="H404">
            <v>171007.28</v>
          </cell>
          <cell r="S404">
            <v>0</v>
          </cell>
          <cell r="T404">
            <v>1542.8400000000001</v>
          </cell>
          <cell r="U404">
            <v>1542.8400000000001</v>
          </cell>
          <cell r="V404">
            <v>1542.8400000000001</v>
          </cell>
          <cell r="W404">
            <v>1542.8400000000001</v>
          </cell>
          <cell r="X404">
            <v>1542.8400000000001</v>
          </cell>
          <cell r="Y404">
            <v>1542.8400000000001</v>
          </cell>
          <cell r="Z404">
            <v>1542.8400000000001</v>
          </cell>
          <cell r="AA404">
            <v>1542.8400000000001</v>
          </cell>
          <cell r="AB404">
            <v>0</v>
          </cell>
          <cell r="AC404">
            <v>0</v>
          </cell>
          <cell r="AD404">
            <v>0</v>
          </cell>
        </row>
        <row r="405">
          <cell r="A405" t="str">
            <v>99-7510</v>
          </cell>
          <cell r="H405">
            <v>12795.69</v>
          </cell>
          <cell r="S405">
            <v>0</v>
          </cell>
          <cell r="T405">
            <v>900.53874999999994</v>
          </cell>
          <cell r="U405">
            <v>900.53874999999994</v>
          </cell>
          <cell r="V405">
            <v>900.53874999999994</v>
          </cell>
          <cell r="W405">
            <v>900.53874999999994</v>
          </cell>
          <cell r="X405">
            <v>900.53874999999994</v>
          </cell>
          <cell r="Y405">
            <v>900.53874999999994</v>
          </cell>
          <cell r="Z405">
            <v>900.53874999999994</v>
          </cell>
          <cell r="AA405">
            <v>900.53874999999994</v>
          </cell>
          <cell r="AB405">
            <v>0</v>
          </cell>
          <cell r="AC405">
            <v>0</v>
          </cell>
          <cell r="AD405">
            <v>0</v>
          </cell>
        </row>
        <row r="406">
          <cell r="A406" t="str">
            <v>99-7600</v>
          </cell>
          <cell r="H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</row>
        <row r="407">
          <cell r="A407" t="str">
            <v>99-8000</v>
          </cell>
          <cell r="H407">
            <v>1093990.27</v>
          </cell>
          <cell r="S407">
            <v>0</v>
          </cell>
          <cell r="T407">
            <v>80000</v>
          </cell>
          <cell r="U407">
            <v>80000</v>
          </cell>
          <cell r="V407">
            <v>80000</v>
          </cell>
          <cell r="W407">
            <v>60000</v>
          </cell>
          <cell r="X407">
            <v>50000</v>
          </cell>
          <cell r="Y407">
            <v>40000</v>
          </cell>
          <cell r="Z407">
            <v>30000</v>
          </cell>
          <cell r="AA407">
            <v>20000</v>
          </cell>
          <cell r="AB407">
            <v>10000</v>
          </cell>
          <cell r="AC407">
            <v>5134.0100000000093</v>
          </cell>
          <cell r="AD407">
            <v>0</v>
          </cell>
        </row>
        <row r="408">
          <cell r="A408" t="str">
            <v>99-8050</v>
          </cell>
          <cell r="H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50000</v>
          </cell>
          <cell r="AA408">
            <v>50000</v>
          </cell>
          <cell r="AB408">
            <v>50000</v>
          </cell>
          <cell r="AC408">
            <v>50000</v>
          </cell>
          <cell r="AD408">
            <v>50000</v>
          </cell>
        </row>
        <row r="409">
          <cell r="A409" t="str">
            <v>99-8100</v>
          </cell>
          <cell r="H409">
            <v>3181.22</v>
          </cell>
          <cell r="S409">
            <v>0</v>
          </cell>
          <cell r="T409">
            <v>74.434545454545471</v>
          </cell>
          <cell r="U409">
            <v>74.434545454545471</v>
          </cell>
          <cell r="V409">
            <v>74.434545454545471</v>
          </cell>
          <cell r="W409">
            <v>74.434545454545471</v>
          </cell>
          <cell r="X409">
            <v>74.434545454545471</v>
          </cell>
          <cell r="Y409">
            <v>74.434545454545471</v>
          </cell>
          <cell r="Z409">
            <v>74.434545454545471</v>
          </cell>
          <cell r="AA409">
            <v>74.434545454545471</v>
          </cell>
          <cell r="AB409">
            <v>74.434545454545471</v>
          </cell>
          <cell r="AC409">
            <v>74.434545454545471</v>
          </cell>
          <cell r="AD409">
            <v>74.434545454545471</v>
          </cell>
        </row>
        <row r="410">
          <cell r="A410" t="str">
            <v>99-8200</v>
          </cell>
          <cell r="H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50000</v>
          </cell>
          <cell r="AA410">
            <v>50000</v>
          </cell>
          <cell r="AB410">
            <v>50000</v>
          </cell>
          <cell r="AC410">
            <v>50000</v>
          </cell>
          <cell r="AD410">
            <v>50000</v>
          </cell>
        </row>
        <row r="411">
          <cell r="A411" t="str">
            <v>99-9000</v>
          </cell>
          <cell r="H411">
            <v>948765.41</v>
          </cell>
          <cell r="S411">
            <v>0</v>
          </cell>
          <cell r="T411">
            <v>20125.326363636359</v>
          </cell>
          <cell r="U411">
            <v>20125.326363636359</v>
          </cell>
          <cell r="V411">
            <v>20125.326363636359</v>
          </cell>
          <cell r="W411">
            <v>20125.326363636359</v>
          </cell>
          <cell r="X411">
            <v>20125.326363636359</v>
          </cell>
          <cell r="Y411">
            <v>20125.326363636359</v>
          </cell>
          <cell r="Z411">
            <v>20125.326363636359</v>
          </cell>
          <cell r="AA411">
            <v>20125.326363636359</v>
          </cell>
          <cell r="AB411">
            <v>20125.326363636359</v>
          </cell>
          <cell r="AC411">
            <v>20125.326363636359</v>
          </cell>
          <cell r="AD411">
            <v>20125.326363636359</v>
          </cell>
        </row>
        <row r="412">
          <cell r="A412" t="str">
            <v>99-9100</v>
          </cell>
          <cell r="H412">
            <v>1901228.35</v>
          </cell>
          <cell r="S412">
            <v>0</v>
          </cell>
          <cell r="T412">
            <v>122433.78636363636</v>
          </cell>
          <cell r="U412">
            <v>122433.78636363636</v>
          </cell>
          <cell r="V412">
            <v>122433.78636363636</v>
          </cell>
          <cell r="W412">
            <v>122433.78636363636</v>
          </cell>
          <cell r="X412">
            <v>122433.78636363636</v>
          </cell>
          <cell r="Y412">
            <v>122433.78636363636</v>
          </cell>
          <cell r="Z412">
            <v>122433.78636363636</v>
          </cell>
          <cell r="AA412">
            <v>122433.78636363636</v>
          </cell>
          <cell r="AB412">
            <v>122433.78636363636</v>
          </cell>
          <cell r="AC412">
            <v>122433.78636363636</v>
          </cell>
          <cell r="AD412">
            <v>122433.78636363636</v>
          </cell>
        </row>
        <row r="413">
          <cell r="A413" t="str">
            <v>99-9999</v>
          </cell>
          <cell r="H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</row>
        <row r="414">
          <cell r="A414" t="str">
            <v>99-NY0001</v>
          </cell>
          <cell r="H414">
            <v>22408.12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0"/>
  <sheetViews>
    <sheetView tabSelected="1" zoomScale="70" zoomScaleNormal="70" workbookViewId="0">
      <pane xSplit="2" ySplit="1" topLeftCell="L2" activePane="bottomRight" state="frozen"/>
      <selection pane="topRight" activeCell="C1" sqref="C1"/>
      <selection pane="bottomLeft" activeCell="A6" sqref="A6"/>
      <selection pane="bottomRight" activeCell="Z376" sqref="Z376"/>
    </sheetView>
  </sheetViews>
  <sheetFormatPr defaultRowHeight="14.5" outlineLevelCol="1" x14ac:dyDescent="0.35"/>
  <cols>
    <col min="2" max="2" width="45.7265625" customWidth="1"/>
    <col min="3" max="3" width="14.7265625" customWidth="1"/>
    <col min="4" max="4" width="5.7265625" customWidth="1"/>
    <col min="5" max="6" width="12.26953125" customWidth="1"/>
    <col min="7" max="7" width="18.26953125" customWidth="1"/>
    <col min="8" max="9" width="8.36328125" customWidth="1"/>
    <col min="10" max="10" width="3.26953125" customWidth="1"/>
    <col min="11" max="12" width="17.26953125" customWidth="1" outlineLevel="1"/>
    <col min="13" max="14" width="14.7265625" customWidth="1" outlineLevel="1"/>
    <col min="15" max="15" width="18.26953125" customWidth="1" outlineLevel="1"/>
    <col min="16" max="16" width="3.26953125" customWidth="1"/>
    <col min="17" max="22" width="20.7265625" hidden="1" customWidth="1" outlineLevel="1"/>
    <col min="23" max="23" width="3.26953125" customWidth="1" collapsed="1"/>
    <col min="24" max="25" width="20.7265625" hidden="1" customWidth="1" outlineLevel="1"/>
    <col min="26" max="26" width="4.453125" customWidth="1" collapsed="1"/>
    <col min="27" max="27" width="14.26953125" style="5" customWidth="1"/>
    <col min="28" max="38" width="14.26953125" style="5" bestFit="1" customWidth="1"/>
    <col min="39" max="39" width="15.36328125" style="5" bestFit="1" customWidth="1"/>
    <col min="42" max="42" width="19.08984375" bestFit="1" customWidth="1"/>
    <col min="44" max="44" width="13.1796875" customWidth="1"/>
    <col min="45" max="45" width="12.6328125" style="12" bestFit="1" customWidth="1"/>
    <col min="46" max="46" width="11" bestFit="1" customWidth="1"/>
  </cols>
  <sheetData>
    <row r="1" spans="1:45" ht="20" customHeight="1" thickBot="1" x14ac:dyDescent="0.4">
      <c r="A1" s="1" t="s">
        <v>838</v>
      </c>
      <c r="B1" s="1" t="s">
        <v>839</v>
      </c>
      <c r="C1" s="1" t="s">
        <v>840</v>
      </c>
      <c r="D1" s="1" t="s">
        <v>841</v>
      </c>
      <c r="E1" s="1" t="s">
        <v>842</v>
      </c>
      <c r="F1" s="1" t="s">
        <v>843</v>
      </c>
      <c r="G1" s="1" t="s">
        <v>844</v>
      </c>
      <c r="H1" s="1" t="s">
        <v>870</v>
      </c>
      <c r="I1" s="1" t="s">
        <v>871</v>
      </c>
      <c r="K1" s="1" t="s">
        <v>845</v>
      </c>
      <c r="L1" s="1" t="s">
        <v>846</v>
      </c>
      <c r="M1" s="1" t="s">
        <v>847</v>
      </c>
      <c r="N1" s="1" t="s">
        <v>837</v>
      </c>
      <c r="O1" s="1" t="s">
        <v>848</v>
      </c>
      <c r="Q1" s="1" t="s">
        <v>849</v>
      </c>
      <c r="R1" s="1" t="s">
        <v>850</v>
      </c>
      <c r="S1" s="1" t="s">
        <v>851</v>
      </c>
      <c r="T1" s="1" t="s">
        <v>852</v>
      </c>
      <c r="U1" s="1" t="s">
        <v>853</v>
      </c>
      <c r="V1" s="1" t="s">
        <v>854</v>
      </c>
      <c r="X1" s="1" t="s">
        <v>855</v>
      </c>
      <c r="Y1" s="1" t="s">
        <v>856</v>
      </c>
      <c r="AA1" s="6" t="s">
        <v>875</v>
      </c>
      <c r="AB1" s="6" t="s">
        <v>857</v>
      </c>
      <c r="AC1" s="6" t="s">
        <v>858</v>
      </c>
      <c r="AD1" s="6" t="s">
        <v>859</v>
      </c>
      <c r="AE1" s="6" t="s">
        <v>860</v>
      </c>
      <c r="AF1" s="6" t="s">
        <v>861</v>
      </c>
      <c r="AG1" s="6" t="s">
        <v>862</v>
      </c>
      <c r="AH1" s="6" t="s">
        <v>863</v>
      </c>
      <c r="AI1" s="6" t="s">
        <v>864</v>
      </c>
      <c r="AJ1" s="6" t="s">
        <v>865</v>
      </c>
      <c r="AK1" s="6" t="s">
        <v>866</v>
      </c>
      <c r="AL1" s="6" t="s">
        <v>867</v>
      </c>
      <c r="AM1" s="6" t="s">
        <v>868</v>
      </c>
      <c r="AN1" s="7" t="s">
        <v>887</v>
      </c>
      <c r="AO1" s="15" t="s">
        <v>892</v>
      </c>
      <c r="AP1" s="15" t="s">
        <v>891</v>
      </c>
      <c r="AQ1" s="11" t="s">
        <v>869</v>
      </c>
    </row>
    <row r="2" spans="1:45" x14ac:dyDescent="0.35">
      <c r="A2" s="4" t="s">
        <v>0</v>
      </c>
      <c r="B2" s="4" t="s">
        <v>1</v>
      </c>
      <c r="C2" s="3">
        <v>7</v>
      </c>
      <c r="D2" s="4" t="s">
        <v>2</v>
      </c>
      <c r="E2" s="3">
        <v>0</v>
      </c>
      <c r="F2" s="3">
        <f t="shared" ref="F2:F33" si="0">IF(OR(E2=0,C2=0),1,C2/E2)</f>
        <v>1</v>
      </c>
      <c r="G2" s="2">
        <v>14032</v>
      </c>
      <c r="H2" s="4" t="b">
        <f>G2=K2</f>
        <v>1</v>
      </c>
      <c r="I2" s="4" t="b">
        <f t="shared" ref="I2:I4" si="1">OR(ISBLANK(AA2),ISBLANK(AB2),ISBLANK(AC2),ISBLANK(AD2),ISBLANK(AE2),ISBLANK(AF2),ISBLANK(AG2),ISBLANK(AH2),ISBLANK(AI2),ISBLANK(AJ2),ISBLANK(AK2),ISBLANK(AL2))</f>
        <v>0</v>
      </c>
      <c r="K2" s="2">
        <f>_xlfn.XLOOKUP($A2,'[1]Cost Forecast'!$A:$A,'[1]Cost Forecast'!H:H)</f>
        <v>14032</v>
      </c>
      <c r="L2" s="2">
        <v>19333.900000000001</v>
      </c>
      <c r="M2" s="3">
        <v>0</v>
      </c>
      <c r="N2" s="3">
        <v>0</v>
      </c>
      <c r="O2" s="2">
        <v>110</v>
      </c>
      <c r="Q2" s="2">
        <v>0</v>
      </c>
      <c r="R2" s="2">
        <v>14032</v>
      </c>
      <c r="S2" s="2">
        <v>0</v>
      </c>
      <c r="T2" s="2">
        <v>0</v>
      </c>
      <c r="U2" s="2">
        <v>0</v>
      </c>
      <c r="V2" s="2">
        <f t="shared" ref="V2:V33" si="2">G2-SUM(Q2:U2)</f>
        <v>0</v>
      </c>
      <c r="X2" s="2">
        <f t="shared" ref="X2:X33" si="3">K2 + O2*((C2-M2)/F2)</f>
        <v>14802</v>
      </c>
      <c r="Y2" s="2">
        <f t="shared" ref="Y2:Y33" si="4">X2-G2</f>
        <v>770</v>
      </c>
      <c r="AA2" s="2">
        <f>_xlfn.XLOOKUP($A2,'[1]Cost Forecast'!$A:$A,'[1]Cost Forecast'!S:S)</f>
        <v>0</v>
      </c>
      <c r="AB2" s="2">
        <f>_xlfn.XLOOKUP($A2,'[1]Cost Forecast'!$A:$A,'[1]Cost Forecast'!T:T)</f>
        <v>0</v>
      </c>
      <c r="AC2" s="2">
        <f>_xlfn.XLOOKUP($A2,'[1]Cost Forecast'!$A:$A,'[1]Cost Forecast'!U:U)</f>
        <v>0</v>
      </c>
      <c r="AD2" s="2">
        <f>_xlfn.XLOOKUP($A2,'[1]Cost Forecast'!$A:$A,'[1]Cost Forecast'!V:V)</f>
        <v>0</v>
      </c>
      <c r="AE2" s="2">
        <f>_xlfn.XLOOKUP($A2,'[1]Cost Forecast'!$A:$A,'[1]Cost Forecast'!W:W)</f>
        <v>0</v>
      </c>
      <c r="AF2" s="2">
        <f>_xlfn.XLOOKUP($A2,'[1]Cost Forecast'!$A:$A,'[1]Cost Forecast'!X:X)</f>
        <v>0</v>
      </c>
      <c r="AG2" s="2">
        <f>_xlfn.XLOOKUP($A2,'[1]Cost Forecast'!$A:$A,'[1]Cost Forecast'!Y:Y)</f>
        <v>0</v>
      </c>
      <c r="AH2" s="2">
        <f>_xlfn.XLOOKUP($A2,'[1]Cost Forecast'!$A:$A,'[1]Cost Forecast'!Z:Z)</f>
        <v>0</v>
      </c>
      <c r="AI2" s="2">
        <f>_xlfn.XLOOKUP($A2,'[1]Cost Forecast'!$A:$A,'[1]Cost Forecast'!AA:AA)</f>
        <v>0</v>
      </c>
      <c r="AJ2" s="2">
        <f>_xlfn.XLOOKUP($A2,'[1]Cost Forecast'!$A:$A,'[1]Cost Forecast'!AB:AB)</f>
        <v>0</v>
      </c>
      <c r="AK2" s="2">
        <f>_xlfn.XLOOKUP($A2,'[1]Cost Forecast'!$A:$A,'[1]Cost Forecast'!AC:AC)</f>
        <v>0</v>
      </c>
      <c r="AL2" s="2">
        <f>_xlfn.XLOOKUP($A2,'[1]Cost Forecast'!$A:$A,'[1]Cost Forecast'!AD:AD)</f>
        <v>0</v>
      </c>
      <c r="AM2" s="8">
        <f>SUM(AA2:AL2)+K2</f>
        <v>14032</v>
      </c>
      <c r="AN2" s="9" t="s">
        <v>881</v>
      </c>
      <c r="AO2" s="9" t="s">
        <v>849</v>
      </c>
      <c r="AP2" t="s">
        <v>900</v>
      </c>
      <c r="AQ2" t="b">
        <f t="shared" ref="AQ2:AQ65" si="5">AM2=G2</f>
        <v>1</v>
      </c>
      <c r="AS2"/>
    </row>
    <row r="3" spans="1:45" x14ac:dyDescent="0.35">
      <c r="A3" s="4" t="s">
        <v>3</v>
      </c>
      <c r="B3" s="4" t="s">
        <v>4</v>
      </c>
      <c r="C3" s="3">
        <v>60</v>
      </c>
      <c r="D3" s="4" t="s">
        <v>5</v>
      </c>
      <c r="E3" s="3">
        <v>60</v>
      </c>
      <c r="F3" s="3">
        <f t="shared" si="0"/>
        <v>1</v>
      </c>
      <c r="G3" s="2">
        <v>15736.31</v>
      </c>
      <c r="H3" s="4" t="b">
        <f t="shared" ref="H3:H66" si="6">G3=K3</f>
        <v>1</v>
      </c>
      <c r="I3" s="4" t="b">
        <f t="shared" si="1"/>
        <v>0</v>
      </c>
      <c r="K3" s="2">
        <v>15736.31</v>
      </c>
      <c r="L3" s="2">
        <v>15736.31</v>
      </c>
      <c r="M3" s="3">
        <v>60</v>
      </c>
      <c r="N3" s="3">
        <v>60</v>
      </c>
      <c r="O3" s="2">
        <v>108.6935</v>
      </c>
      <c r="Q3" s="2">
        <v>6521.61</v>
      </c>
      <c r="R3" s="2">
        <v>0</v>
      </c>
      <c r="S3" s="2">
        <v>9214.7000000000007</v>
      </c>
      <c r="T3" s="2">
        <v>0</v>
      </c>
      <c r="U3" s="2">
        <v>0</v>
      </c>
      <c r="V3" s="2">
        <f t="shared" si="2"/>
        <v>0</v>
      </c>
      <c r="X3" s="2">
        <f t="shared" si="3"/>
        <v>15736.31</v>
      </c>
      <c r="Y3" s="2">
        <f t="shared" si="4"/>
        <v>0</v>
      </c>
      <c r="AA3" s="2">
        <f>_xlfn.XLOOKUP($A3,'[1]Cost Forecast'!$A:$A,'[1]Cost Forecast'!S:S)</f>
        <v>0</v>
      </c>
      <c r="AB3" s="2">
        <f>_xlfn.XLOOKUP($A3,'[1]Cost Forecast'!$A:$A,'[1]Cost Forecast'!T:T)</f>
        <v>0</v>
      </c>
      <c r="AC3" s="2">
        <f>_xlfn.XLOOKUP($A3,'[1]Cost Forecast'!$A:$A,'[1]Cost Forecast'!U:U)</f>
        <v>0</v>
      </c>
      <c r="AD3" s="2">
        <f>_xlfn.XLOOKUP($A3,'[1]Cost Forecast'!$A:$A,'[1]Cost Forecast'!V:V)</f>
        <v>0</v>
      </c>
      <c r="AE3" s="2">
        <f>_xlfn.XLOOKUP($A3,'[1]Cost Forecast'!$A:$A,'[1]Cost Forecast'!W:W)</f>
        <v>0</v>
      </c>
      <c r="AF3" s="2">
        <f>_xlfn.XLOOKUP($A3,'[1]Cost Forecast'!$A:$A,'[1]Cost Forecast'!X:X)</f>
        <v>0</v>
      </c>
      <c r="AG3" s="2">
        <f>_xlfn.XLOOKUP($A3,'[1]Cost Forecast'!$A:$A,'[1]Cost Forecast'!Y:Y)</f>
        <v>0</v>
      </c>
      <c r="AH3" s="2">
        <f>_xlfn.XLOOKUP($A3,'[1]Cost Forecast'!$A:$A,'[1]Cost Forecast'!Z:Z)</f>
        <v>0</v>
      </c>
      <c r="AI3" s="2">
        <f>_xlfn.XLOOKUP($A3,'[1]Cost Forecast'!$A:$A,'[1]Cost Forecast'!AA:AA)</f>
        <v>0</v>
      </c>
      <c r="AJ3" s="2">
        <f>_xlfn.XLOOKUP($A3,'[1]Cost Forecast'!$A:$A,'[1]Cost Forecast'!AB:AB)</f>
        <v>0</v>
      </c>
      <c r="AK3" s="2">
        <f>_xlfn.XLOOKUP($A3,'[1]Cost Forecast'!$A:$A,'[1]Cost Forecast'!AC:AC)</f>
        <v>0</v>
      </c>
      <c r="AL3" s="2">
        <f>_xlfn.XLOOKUP($A3,'[1]Cost Forecast'!$A:$A,'[1]Cost Forecast'!AD:AD)</f>
        <v>0</v>
      </c>
      <c r="AM3" s="8">
        <f t="shared" ref="AM3:AM66" si="7">SUM(AA3:AL3)+K3</f>
        <v>15736.31</v>
      </c>
      <c r="AN3" s="9" t="s">
        <v>881</v>
      </c>
      <c r="AO3" s="9" t="s">
        <v>849</v>
      </c>
      <c r="AP3" t="s">
        <v>900</v>
      </c>
      <c r="AQ3" t="b">
        <f t="shared" si="5"/>
        <v>1</v>
      </c>
      <c r="AS3"/>
    </row>
    <row r="4" spans="1:45" x14ac:dyDescent="0.35">
      <c r="A4" s="4" t="s">
        <v>6</v>
      </c>
      <c r="B4" s="4" t="s">
        <v>7</v>
      </c>
      <c r="C4" s="3">
        <v>144</v>
      </c>
      <c r="D4" s="4" t="s">
        <v>5</v>
      </c>
      <c r="E4" s="3">
        <v>155.5</v>
      </c>
      <c r="F4" s="3">
        <f t="shared" si="0"/>
        <v>0.92604501607717038</v>
      </c>
      <c r="G4" s="2">
        <v>17042.53</v>
      </c>
      <c r="H4" s="4" t="b">
        <f t="shared" si="6"/>
        <v>1</v>
      </c>
      <c r="I4" s="4" t="b">
        <f t="shared" si="1"/>
        <v>0</v>
      </c>
      <c r="K4" s="2">
        <v>17042.53</v>
      </c>
      <c r="L4" s="2">
        <v>17042.53</v>
      </c>
      <c r="M4" s="3">
        <v>144</v>
      </c>
      <c r="N4" s="3">
        <v>155.5</v>
      </c>
      <c r="O4" s="2">
        <v>109.5982636655948</v>
      </c>
      <c r="Q4" s="2">
        <v>17042.53</v>
      </c>
      <c r="R4" s="2">
        <v>0</v>
      </c>
      <c r="S4" s="2">
        <v>0</v>
      </c>
      <c r="T4" s="2">
        <v>0</v>
      </c>
      <c r="U4" s="2">
        <v>0</v>
      </c>
      <c r="V4" s="2">
        <f t="shared" si="2"/>
        <v>0</v>
      </c>
      <c r="X4" s="2">
        <f t="shared" si="3"/>
        <v>17042.53</v>
      </c>
      <c r="Y4" s="2">
        <f t="shared" si="4"/>
        <v>0</v>
      </c>
      <c r="AA4" s="2">
        <f>_xlfn.XLOOKUP($A4,'[1]Cost Forecast'!$A:$A,'[1]Cost Forecast'!S:S)</f>
        <v>0</v>
      </c>
      <c r="AB4" s="2">
        <f>_xlfn.XLOOKUP($A4,'[1]Cost Forecast'!$A:$A,'[1]Cost Forecast'!T:T)</f>
        <v>0</v>
      </c>
      <c r="AC4" s="2">
        <f>_xlfn.XLOOKUP($A4,'[1]Cost Forecast'!$A:$A,'[1]Cost Forecast'!U:U)</f>
        <v>0</v>
      </c>
      <c r="AD4" s="2">
        <f>_xlfn.XLOOKUP($A4,'[1]Cost Forecast'!$A:$A,'[1]Cost Forecast'!V:V)</f>
        <v>0</v>
      </c>
      <c r="AE4" s="2">
        <f>_xlfn.XLOOKUP($A4,'[1]Cost Forecast'!$A:$A,'[1]Cost Forecast'!W:W)</f>
        <v>0</v>
      </c>
      <c r="AF4" s="2">
        <f>_xlfn.XLOOKUP($A4,'[1]Cost Forecast'!$A:$A,'[1]Cost Forecast'!X:X)</f>
        <v>0</v>
      </c>
      <c r="AG4" s="2">
        <f>_xlfn.XLOOKUP($A4,'[1]Cost Forecast'!$A:$A,'[1]Cost Forecast'!Y:Y)</f>
        <v>0</v>
      </c>
      <c r="AH4" s="2">
        <f>_xlfn.XLOOKUP($A4,'[1]Cost Forecast'!$A:$A,'[1]Cost Forecast'!Z:Z)</f>
        <v>0</v>
      </c>
      <c r="AI4" s="2">
        <f>_xlfn.XLOOKUP($A4,'[1]Cost Forecast'!$A:$A,'[1]Cost Forecast'!AA:AA)</f>
        <v>0</v>
      </c>
      <c r="AJ4" s="2">
        <f>_xlfn.XLOOKUP($A4,'[1]Cost Forecast'!$A:$A,'[1]Cost Forecast'!AB:AB)</f>
        <v>0</v>
      </c>
      <c r="AK4" s="2">
        <f>_xlfn.XLOOKUP($A4,'[1]Cost Forecast'!$A:$A,'[1]Cost Forecast'!AC:AC)</f>
        <v>0</v>
      </c>
      <c r="AL4" s="2">
        <f>_xlfn.XLOOKUP($A4,'[1]Cost Forecast'!$A:$A,'[1]Cost Forecast'!AD:AD)</f>
        <v>0</v>
      </c>
      <c r="AM4" s="8">
        <f t="shared" si="7"/>
        <v>17042.53</v>
      </c>
      <c r="AN4" s="9" t="s">
        <v>881</v>
      </c>
      <c r="AO4" s="9" t="s">
        <v>849</v>
      </c>
      <c r="AP4" t="s">
        <v>900</v>
      </c>
      <c r="AQ4" t="b">
        <f t="shared" si="5"/>
        <v>1</v>
      </c>
      <c r="AS4"/>
    </row>
    <row r="5" spans="1:45" x14ac:dyDescent="0.35">
      <c r="A5" s="4" t="s">
        <v>8</v>
      </c>
      <c r="B5" s="4" t="s">
        <v>9</v>
      </c>
      <c r="C5" s="3">
        <v>0</v>
      </c>
      <c r="D5" s="4" t="s">
        <v>10</v>
      </c>
      <c r="E5" s="3">
        <v>0</v>
      </c>
      <c r="F5" s="3">
        <f t="shared" si="0"/>
        <v>1</v>
      </c>
      <c r="G5" s="2">
        <f>K5</f>
        <v>17791.39</v>
      </c>
      <c r="H5" s="4" t="b">
        <f t="shared" si="6"/>
        <v>1</v>
      </c>
      <c r="I5" s="4" t="b">
        <f>OR(ISBLANK(AA5),ISBLANK(AB5),ISBLANK(AC5),ISBLANK(AD5),ISBLANK(AE5),ISBLANK(AF5),ISBLANK(AG5),ISBLANK(AH5),ISBLANK(AI5),ISBLANK(AJ5),ISBLANK(AK5),ISBLANK(AL5))</f>
        <v>0</v>
      </c>
      <c r="K5" s="2">
        <v>17791.39</v>
      </c>
      <c r="L5" s="2">
        <v>18807.419999999998</v>
      </c>
      <c r="M5" s="3">
        <v>180.5</v>
      </c>
      <c r="N5" s="3">
        <v>164.5</v>
      </c>
      <c r="O5" s="2">
        <v>98.754042553191496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f t="shared" si="2"/>
        <v>17791.39</v>
      </c>
      <c r="X5" s="2">
        <f t="shared" si="3"/>
        <v>-33.714680851066078</v>
      </c>
      <c r="Y5" s="2">
        <f t="shared" si="4"/>
        <v>-17825.104680851065</v>
      </c>
      <c r="AA5" s="2">
        <f>_xlfn.XLOOKUP($A5,'[1]Cost Forecast'!$A:$A,'[1]Cost Forecast'!S:S)</f>
        <v>0</v>
      </c>
      <c r="AB5" s="2">
        <f>_xlfn.XLOOKUP($A5,'[1]Cost Forecast'!$A:$A,'[1]Cost Forecast'!T:T)</f>
        <v>0</v>
      </c>
      <c r="AC5" s="2">
        <f>_xlfn.XLOOKUP($A5,'[1]Cost Forecast'!$A:$A,'[1]Cost Forecast'!U:U)</f>
        <v>0</v>
      </c>
      <c r="AD5" s="2">
        <f>_xlfn.XLOOKUP($A5,'[1]Cost Forecast'!$A:$A,'[1]Cost Forecast'!V:V)</f>
        <v>0</v>
      </c>
      <c r="AE5" s="2">
        <f>_xlfn.XLOOKUP($A5,'[1]Cost Forecast'!$A:$A,'[1]Cost Forecast'!W:W)</f>
        <v>0</v>
      </c>
      <c r="AF5" s="2">
        <f>_xlfn.XLOOKUP($A5,'[1]Cost Forecast'!$A:$A,'[1]Cost Forecast'!X:X)</f>
        <v>0</v>
      </c>
      <c r="AG5" s="2">
        <f>_xlfn.XLOOKUP($A5,'[1]Cost Forecast'!$A:$A,'[1]Cost Forecast'!Y:Y)</f>
        <v>0</v>
      </c>
      <c r="AH5" s="2">
        <f>_xlfn.XLOOKUP($A5,'[1]Cost Forecast'!$A:$A,'[1]Cost Forecast'!Z:Z)</f>
        <v>0</v>
      </c>
      <c r="AI5" s="2">
        <f>_xlfn.XLOOKUP($A5,'[1]Cost Forecast'!$A:$A,'[1]Cost Forecast'!AA:AA)</f>
        <v>0</v>
      </c>
      <c r="AJ5" s="2">
        <f>_xlfn.XLOOKUP($A5,'[1]Cost Forecast'!$A:$A,'[1]Cost Forecast'!AB:AB)</f>
        <v>0</v>
      </c>
      <c r="AK5" s="2">
        <f>_xlfn.XLOOKUP($A5,'[1]Cost Forecast'!$A:$A,'[1]Cost Forecast'!AC:AC)</f>
        <v>0</v>
      </c>
      <c r="AL5" s="2">
        <f>_xlfn.XLOOKUP($A5,'[1]Cost Forecast'!$A:$A,'[1]Cost Forecast'!AD:AD)</f>
        <v>0</v>
      </c>
      <c r="AM5" s="8">
        <f t="shared" si="7"/>
        <v>17791.39</v>
      </c>
      <c r="AN5" s="9" t="s">
        <v>881</v>
      </c>
      <c r="AO5" s="9" t="s">
        <v>849</v>
      </c>
      <c r="AP5" t="s">
        <v>900</v>
      </c>
      <c r="AQ5" t="b">
        <f t="shared" si="5"/>
        <v>1</v>
      </c>
      <c r="AS5"/>
    </row>
    <row r="6" spans="1:45" x14ac:dyDescent="0.35">
      <c r="A6" s="4" t="s">
        <v>11</v>
      </c>
      <c r="B6" s="4" t="s">
        <v>12</v>
      </c>
      <c r="C6" s="3">
        <v>100</v>
      </c>
      <c r="D6" s="4" t="s">
        <v>13</v>
      </c>
      <c r="E6" s="3">
        <v>145.28</v>
      </c>
      <c r="F6" s="3">
        <f t="shared" si="0"/>
        <v>0.68832599118942728</v>
      </c>
      <c r="G6" s="2">
        <v>15000</v>
      </c>
      <c r="H6" s="4" t="b">
        <f t="shared" si="6"/>
        <v>0</v>
      </c>
      <c r="I6" s="4" t="b">
        <f t="shared" ref="I6:I69" si="8">OR(ISBLANK(AA6),ISBLANK(AB6),ISBLANK(AC6),ISBLANK(AD6),ISBLANK(AE6),ISBLANK(AF6),ISBLANK(AG6),ISBLANK(AH6),ISBLANK(AI6),ISBLANK(AJ6),ISBLANK(AK6),ISBLANK(AL6))</f>
        <v>0</v>
      </c>
      <c r="K6" s="2">
        <v>8025.02</v>
      </c>
      <c r="L6" s="2">
        <v>8025.02</v>
      </c>
      <c r="M6" s="3">
        <v>34.020000000000003</v>
      </c>
      <c r="N6" s="3">
        <v>72.5</v>
      </c>
      <c r="O6" s="2">
        <v>110.6899310344828</v>
      </c>
      <c r="Q6" s="2">
        <v>15000</v>
      </c>
      <c r="R6" s="2">
        <v>0</v>
      </c>
      <c r="S6" s="2">
        <v>0</v>
      </c>
      <c r="T6" s="2">
        <v>0</v>
      </c>
      <c r="U6" s="2">
        <v>0</v>
      </c>
      <c r="V6" s="2">
        <f t="shared" si="2"/>
        <v>0</v>
      </c>
      <c r="X6" s="2">
        <f t="shared" si="3"/>
        <v>18635.285692619036</v>
      </c>
      <c r="Y6" s="2">
        <f t="shared" si="4"/>
        <v>3635.2856926190361</v>
      </c>
      <c r="AA6" s="2">
        <f>_xlfn.XLOOKUP($A6,'[1]Cost Forecast'!$A:$A,'[1]Cost Forecast'!S:S)</f>
        <v>1743.7449999999999</v>
      </c>
      <c r="AB6" s="2">
        <f>_xlfn.XLOOKUP($A6,'[1]Cost Forecast'!$A:$A,'[1]Cost Forecast'!T:T)</f>
        <v>1743.7449999999999</v>
      </c>
      <c r="AC6" s="2">
        <f>_xlfn.XLOOKUP($A6,'[1]Cost Forecast'!$A:$A,'[1]Cost Forecast'!U:U)</f>
        <v>1743.7449999999999</v>
      </c>
      <c r="AD6" s="2">
        <f>_xlfn.XLOOKUP($A6,'[1]Cost Forecast'!$A:$A,'[1]Cost Forecast'!V:V)</f>
        <v>1743.7449999999999</v>
      </c>
      <c r="AE6" s="2">
        <f>_xlfn.XLOOKUP($A6,'[1]Cost Forecast'!$A:$A,'[1]Cost Forecast'!W:W)</f>
        <v>0</v>
      </c>
      <c r="AF6" s="2">
        <f>_xlfn.XLOOKUP($A6,'[1]Cost Forecast'!$A:$A,'[1]Cost Forecast'!X:X)</f>
        <v>0</v>
      </c>
      <c r="AG6" s="2">
        <f>_xlfn.XLOOKUP($A6,'[1]Cost Forecast'!$A:$A,'[1]Cost Forecast'!Y:Y)</f>
        <v>0</v>
      </c>
      <c r="AH6" s="2">
        <f>_xlfn.XLOOKUP($A6,'[1]Cost Forecast'!$A:$A,'[1]Cost Forecast'!Z:Z)</f>
        <v>0</v>
      </c>
      <c r="AI6" s="2">
        <f>_xlfn.XLOOKUP($A6,'[1]Cost Forecast'!$A:$A,'[1]Cost Forecast'!AA:AA)</f>
        <v>0</v>
      </c>
      <c r="AJ6" s="2">
        <f>_xlfn.XLOOKUP($A6,'[1]Cost Forecast'!$A:$A,'[1]Cost Forecast'!AB:AB)</f>
        <v>0</v>
      </c>
      <c r="AK6" s="2">
        <f>_xlfn.XLOOKUP($A6,'[1]Cost Forecast'!$A:$A,'[1]Cost Forecast'!AC:AC)</f>
        <v>0</v>
      </c>
      <c r="AL6" s="2">
        <f>_xlfn.XLOOKUP($A6,'[1]Cost Forecast'!$A:$A,'[1]Cost Forecast'!AD:AD)</f>
        <v>0</v>
      </c>
      <c r="AM6" s="8">
        <f t="shared" si="7"/>
        <v>15000</v>
      </c>
      <c r="AN6" s="9" t="s">
        <v>884</v>
      </c>
      <c r="AO6" s="9" t="s">
        <v>849</v>
      </c>
      <c r="AP6" t="s">
        <v>900</v>
      </c>
      <c r="AQ6" t="b">
        <f t="shared" si="5"/>
        <v>1</v>
      </c>
      <c r="AS6"/>
    </row>
    <row r="7" spans="1:45" x14ac:dyDescent="0.35">
      <c r="A7" s="4" t="s">
        <v>14</v>
      </c>
      <c r="B7" s="4" t="s">
        <v>15</v>
      </c>
      <c r="C7" s="3">
        <v>2</v>
      </c>
      <c r="D7" s="4" t="s">
        <v>2</v>
      </c>
      <c r="E7" s="3">
        <v>66.67</v>
      </c>
      <c r="F7" s="3">
        <f t="shared" si="0"/>
        <v>2.999850007499625E-2</v>
      </c>
      <c r="G7" s="2">
        <v>0</v>
      </c>
      <c r="H7" s="4" t="b">
        <f t="shared" si="6"/>
        <v>1</v>
      </c>
      <c r="I7" s="4" t="b">
        <f t="shared" si="8"/>
        <v>0</v>
      </c>
      <c r="K7" s="2">
        <v>0</v>
      </c>
      <c r="L7" s="2">
        <v>0</v>
      </c>
      <c r="M7" s="3">
        <v>0</v>
      </c>
      <c r="N7" s="3">
        <v>0</v>
      </c>
      <c r="O7" s="2">
        <v>110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f t="shared" si="2"/>
        <v>0</v>
      </c>
      <c r="X7" s="2">
        <f t="shared" si="3"/>
        <v>7333.7</v>
      </c>
      <c r="Y7" s="2">
        <f t="shared" si="4"/>
        <v>7333.7</v>
      </c>
      <c r="AA7" s="2">
        <f>_xlfn.XLOOKUP($A7,'[1]Cost Forecast'!$A:$A,'[1]Cost Forecast'!S:S)</f>
        <v>0</v>
      </c>
      <c r="AB7" s="2">
        <f>_xlfn.XLOOKUP($A7,'[1]Cost Forecast'!$A:$A,'[1]Cost Forecast'!T:T)</f>
        <v>0</v>
      </c>
      <c r="AC7" s="2">
        <f>_xlfn.XLOOKUP($A7,'[1]Cost Forecast'!$A:$A,'[1]Cost Forecast'!U:U)</f>
        <v>0</v>
      </c>
      <c r="AD7" s="2">
        <f>_xlfn.XLOOKUP($A7,'[1]Cost Forecast'!$A:$A,'[1]Cost Forecast'!V:V)</f>
        <v>0</v>
      </c>
      <c r="AE7" s="2">
        <f>_xlfn.XLOOKUP($A7,'[1]Cost Forecast'!$A:$A,'[1]Cost Forecast'!W:W)</f>
        <v>0</v>
      </c>
      <c r="AF7" s="2">
        <f>_xlfn.XLOOKUP($A7,'[1]Cost Forecast'!$A:$A,'[1]Cost Forecast'!X:X)</f>
        <v>0</v>
      </c>
      <c r="AG7" s="2">
        <f>_xlfn.XLOOKUP($A7,'[1]Cost Forecast'!$A:$A,'[1]Cost Forecast'!Y:Y)</f>
        <v>0</v>
      </c>
      <c r="AH7" s="2">
        <f>_xlfn.XLOOKUP($A7,'[1]Cost Forecast'!$A:$A,'[1]Cost Forecast'!Z:Z)</f>
        <v>0</v>
      </c>
      <c r="AI7" s="2">
        <f>_xlfn.XLOOKUP($A7,'[1]Cost Forecast'!$A:$A,'[1]Cost Forecast'!AA:AA)</f>
        <v>0</v>
      </c>
      <c r="AJ7" s="2">
        <f>_xlfn.XLOOKUP($A7,'[1]Cost Forecast'!$A:$A,'[1]Cost Forecast'!AB:AB)</f>
        <v>0</v>
      </c>
      <c r="AK7" s="2">
        <f>_xlfn.XLOOKUP($A7,'[1]Cost Forecast'!$A:$A,'[1]Cost Forecast'!AC:AC)</f>
        <v>0</v>
      </c>
      <c r="AL7" s="2">
        <f>_xlfn.XLOOKUP($A7,'[1]Cost Forecast'!$A:$A,'[1]Cost Forecast'!AD:AD)</f>
        <v>0</v>
      </c>
      <c r="AM7" s="8">
        <f t="shared" si="7"/>
        <v>0</v>
      </c>
      <c r="AN7" s="9" t="s">
        <v>881</v>
      </c>
      <c r="AO7" s="9" t="s">
        <v>849</v>
      </c>
      <c r="AP7" t="s">
        <v>900</v>
      </c>
      <c r="AQ7" t="b">
        <f t="shared" si="5"/>
        <v>1</v>
      </c>
      <c r="AS7"/>
    </row>
    <row r="8" spans="1:45" x14ac:dyDescent="0.35">
      <c r="A8" s="4" t="s">
        <v>16</v>
      </c>
      <c r="B8" s="4" t="s">
        <v>17</v>
      </c>
      <c r="C8" s="3">
        <v>0</v>
      </c>
      <c r="D8" s="4" t="s">
        <v>10</v>
      </c>
      <c r="E8" s="3">
        <v>0</v>
      </c>
      <c r="F8" s="3">
        <f t="shared" si="0"/>
        <v>1</v>
      </c>
      <c r="G8" s="2">
        <v>2500</v>
      </c>
      <c r="H8" s="4" t="b">
        <f t="shared" si="6"/>
        <v>1</v>
      </c>
      <c r="I8" s="4" t="b">
        <f t="shared" si="8"/>
        <v>0</v>
      </c>
      <c r="K8" s="2">
        <v>2500</v>
      </c>
      <c r="L8" s="2">
        <v>2500</v>
      </c>
      <c r="M8" s="3">
        <v>0</v>
      </c>
      <c r="N8" s="3">
        <v>0</v>
      </c>
      <c r="O8" s="2">
        <v>110</v>
      </c>
      <c r="Q8" s="2">
        <v>0</v>
      </c>
      <c r="R8" s="2">
        <v>0</v>
      </c>
      <c r="S8" s="2">
        <v>2500</v>
      </c>
      <c r="T8" s="2">
        <v>0</v>
      </c>
      <c r="U8" s="2">
        <v>0</v>
      </c>
      <c r="V8" s="2">
        <f t="shared" si="2"/>
        <v>0</v>
      </c>
      <c r="X8" s="2">
        <f t="shared" si="3"/>
        <v>2500</v>
      </c>
      <c r="Y8" s="2">
        <f t="shared" si="4"/>
        <v>0</v>
      </c>
      <c r="AA8" s="2">
        <f>_xlfn.XLOOKUP($A8,'[1]Cost Forecast'!$A:$A,'[1]Cost Forecast'!S:S)</f>
        <v>0</v>
      </c>
      <c r="AB8" s="2">
        <f>_xlfn.XLOOKUP($A8,'[1]Cost Forecast'!$A:$A,'[1]Cost Forecast'!T:T)</f>
        <v>0</v>
      </c>
      <c r="AC8" s="2">
        <f>_xlfn.XLOOKUP($A8,'[1]Cost Forecast'!$A:$A,'[1]Cost Forecast'!U:U)</f>
        <v>0</v>
      </c>
      <c r="AD8" s="2">
        <f>_xlfn.XLOOKUP($A8,'[1]Cost Forecast'!$A:$A,'[1]Cost Forecast'!V:V)</f>
        <v>0</v>
      </c>
      <c r="AE8" s="2">
        <f>_xlfn.XLOOKUP($A8,'[1]Cost Forecast'!$A:$A,'[1]Cost Forecast'!W:W)</f>
        <v>0</v>
      </c>
      <c r="AF8" s="2">
        <f>_xlfn.XLOOKUP($A8,'[1]Cost Forecast'!$A:$A,'[1]Cost Forecast'!X:X)</f>
        <v>0</v>
      </c>
      <c r="AG8" s="2">
        <f>_xlfn.XLOOKUP($A8,'[1]Cost Forecast'!$A:$A,'[1]Cost Forecast'!Y:Y)</f>
        <v>0</v>
      </c>
      <c r="AH8" s="2">
        <f>_xlfn.XLOOKUP($A8,'[1]Cost Forecast'!$A:$A,'[1]Cost Forecast'!Z:Z)</f>
        <v>0</v>
      </c>
      <c r="AI8" s="2">
        <f>_xlfn.XLOOKUP($A8,'[1]Cost Forecast'!$A:$A,'[1]Cost Forecast'!AA:AA)</f>
        <v>0</v>
      </c>
      <c r="AJ8" s="2">
        <f>_xlfn.XLOOKUP($A8,'[1]Cost Forecast'!$A:$A,'[1]Cost Forecast'!AB:AB)</f>
        <v>0</v>
      </c>
      <c r="AK8" s="2">
        <f>_xlfn.XLOOKUP($A8,'[1]Cost Forecast'!$A:$A,'[1]Cost Forecast'!AC:AC)</f>
        <v>0</v>
      </c>
      <c r="AL8" s="2">
        <f>_xlfn.XLOOKUP($A8,'[1]Cost Forecast'!$A:$A,'[1]Cost Forecast'!AD:AD)</f>
        <v>0</v>
      </c>
      <c r="AM8" s="8">
        <f t="shared" si="7"/>
        <v>2500</v>
      </c>
      <c r="AN8" s="9" t="s">
        <v>881</v>
      </c>
      <c r="AO8" s="9" t="s">
        <v>849</v>
      </c>
      <c r="AP8" t="s">
        <v>900</v>
      </c>
      <c r="AQ8" t="b">
        <f t="shared" si="5"/>
        <v>1</v>
      </c>
      <c r="AS8"/>
    </row>
    <row r="9" spans="1:45" x14ac:dyDescent="0.35">
      <c r="A9" s="4" t="s">
        <v>18</v>
      </c>
      <c r="B9" s="4" t="s">
        <v>19</v>
      </c>
      <c r="C9" s="3">
        <v>90.5</v>
      </c>
      <c r="D9" s="4" t="s">
        <v>2</v>
      </c>
      <c r="E9" s="3">
        <v>90.5</v>
      </c>
      <c r="F9" s="3">
        <f t="shared" si="0"/>
        <v>1</v>
      </c>
      <c r="G9" s="2">
        <v>11667.88</v>
      </c>
      <c r="H9" s="4" t="b">
        <f t="shared" si="6"/>
        <v>1</v>
      </c>
      <c r="I9" s="4" t="b">
        <f t="shared" si="8"/>
        <v>0</v>
      </c>
      <c r="K9" s="2">
        <v>11667.88</v>
      </c>
      <c r="L9" s="2">
        <v>11667.88</v>
      </c>
      <c r="M9" s="3">
        <v>90.5</v>
      </c>
      <c r="N9" s="3">
        <v>90.5</v>
      </c>
      <c r="O9" s="2">
        <v>109.61469613259671</v>
      </c>
      <c r="Q9" s="2">
        <v>9920.1299999999992</v>
      </c>
      <c r="R9" s="2">
        <v>0</v>
      </c>
      <c r="S9" s="2">
        <v>1747.75</v>
      </c>
      <c r="T9" s="2">
        <v>0</v>
      </c>
      <c r="U9" s="2">
        <v>0</v>
      </c>
      <c r="V9" s="2">
        <f t="shared" si="2"/>
        <v>0</v>
      </c>
      <c r="X9" s="2">
        <f t="shared" si="3"/>
        <v>11667.88</v>
      </c>
      <c r="Y9" s="2">
        <f t="shared" si="4"/>
        <v>0</v>
      </c>
      <c r="AA9" s="2">
        <f>_xlfn.XLOOKUP($A9,'[1]Cost Forecast'!$A:$A,'[1]Cost Forecast'!S:S)</f>
        <v>0</v>
      </c>
      <c r="AB9" s="2">
        <f>_xlfn.XLOOKUP($A9,'[1]Cost Forecast'!$A:$A,'[1]Cost Forecast'!T:T)</f>
        <v>0</v>
      </c>
      <c r="AC9" s="2">
        <f>_xlfn.XLOOKUP($A9,'[1]Cost Forecast'!$A:$A,'[1]Cost Forecast'!U:U)</f>
        <v>0</v>
      </c>
      <c r="AD9" s="2">
        <f>_xlfn.XLOOKUP($A9,'[1]Cost Forecast'!$A:$A,'[1]Cost Forecast'!V:V)</f>
        <v>0</v>
      </c>
      <c r="AE9" s="2">
        <f>_xlfn.XLOOKUP($A9,'[1]Cost Forecast'!$A:$A,'[1]Cost Forecast'!W:W)</f>
        <v>0</v>
      </c>
      <c r="AF9" s="2">
        <f>_xlfn.XLOOKUP($A9,'[1]Cost Forecast'!$A:$A,'[1]Cost Forecast'!X:X)</f>
        <v>0</v>
      </c>
      <c r="AG9" s="2">
        <f>_xlfn.XLOOKUP($A9,'[1]Cost Forecast'!$A:$A,'[1]Cost Forecast'!Y:Y)</f>
        <v>0</v>
      </c>
      <c r="AH9" s="2">
        <f>_xlfn.XLOOKUP($A9,'[1]Cost Forecast'!$A:$A,'[1]Cost Forecast'!Z:Z)</f>
        <v>0</v>
      </c>
      <c r="AI9" s="2">
        <f>_xlfn.XLOOKUP($A9,'[1]Cost Forecast'!$A:$A,'[1]Cost Forecast'!AA:AA)</f>
        <v>0</v>
      </c>
      <c r="AJ9" s="2">
        <f>_xlfn.XLOOKUP($A9,'[1]Cost Forecast'!$A:$A,'[1]Cost Forecast'!AB:AB)</f>
        <v>0</v>
      </c>
      <c r="AK9" s="2">
        <f>_xlfn.XLOOKUP($A9,'[1]Cost Forecast'!$A:$A,'[1]Cost Forecast'!AC:AC)</f>
        <v>0</v>
      </c>
      <c r="AL9" s="2">
        <f>_xlfn.XLOOKUP($A9,'[1]Cost Forecast'!$A:$A,'[1]Cost Forecast'!AD:AD)</f>
        <v>0</v>
      </c>
      <c r="AM9" s="8">
        <f t="shared" si="7"/>
        <v>11667.88</v>
      </c>
      <c r="AN9" s="9" t="s">
        <v>881</v>
      </c>
      <c r="AO9" s="9" t="s">
        <v>849</v>
      </c>
      <c r="AP9" t="s">
        <v>900</v>
      </c>
      <c r="AQ9" t="b">
        <f t="shared" si="5"/>
        <v>1</v>
      </c>
      <c r="AS9"/>
    </row>
    <row r="10" spans="1:45" x14ac:dyDescent="0.35">
      <c r="A10" s="4" t="s">
        <v>20</v>
      </c>
      <c r="B10" s="4" t="s">
        <v>21</v>
      </c>
      <c r="C10" s="3">
        <v>44.5</v>
      </c>
      <c r="D10" s="4" t="s">
        <v>2</v>
      </c>
      <c r="E10" s="3">
        <v>44.5</v>
      </c>
      <c r="F10" s="3">
        <f t="shared" si="0"/>
        <v>1</v>
      </c>
      <c r="G10" s="2">
        <v>7468.26</v>
      </c>
      <c r="H10" s="4" t="b">
        <f t="shared" si="6"/>
        <v>1</v>
      </c>
      <c r="I10" s="4" t="b">
        <f t="shared" si="8"/>
        <v>0</v>
      </c>
      <c r="K10" s="2">
        <v>7468.26</v>
      </c>
      <c r="L10" s="2">
        <v>8688.34</v>
      </c>
      <c r="M10" s="3">
        <v>44.5</v>
      </c>
      <c r="N10" s="3">
        <v>44.5</v>
      </c>
      <c r="O10" s="2">
        <v>111.1519101123596</v>
      </c>
      <c r="Q10" s="2">
        <v>4946.26</v>
      </c>
      <c r="R10" s="2">
        <v>0</v>
      </c>
      <c r="S10" s="2">
        <v>2522</v>
      </c>
      <c r="T10" s="2">
        <v>0</v>
      </c>
      <c r="U10" s="2">
        <v>0</v>
      </c>
      <c r="V10" s="2">
        <f t="shared" si="2"/>
        <v>0</v>
      </c>
      <c r="X10" s="2">
        <f t="shared" si="3"/>
        <v>7468.26</v>
      </c>
      <c r="Y10" s="2">
        <f t="shared" si="4"/>
        <v>0</v>
      </c>
      <c r="AA10" s="2">
        <f>_xlfn.XLOOKUP($A10,'[1]Cost Forecast'!$A:$A,'[1]Cost Forecast'!S:S)</f>
        <v>0</v>
      </c>
      <c r="AB10" s="2">
        <f>_xlfn.XLOOKUP($A10,'[1]Cost Forecast'!$A:$A,'[1]Cost Forecast'!T:T)</f>
        <v>0</v>
      </c>
      <c r="AC10" s="2">
        <f>_xlfn.XLOOKUP($A10,'[1]Cost Forecast'!$A:$A,'[1]Cost Forecast'!U:U)</f>
        <v>0</v>
      </c>
      <c r="AD10" s="2">
        <f>_xlfn.XLOOKUP($A10,'[1]Cost Forecast'!$A:$A,'[1]Cost Forecast'!V:V)</f>
        <v>0</v>
      </c>
      <c r="AE10" s="2">
        <f>_xlfn.XLOOKUP($A10,'[1]Cost Forecast'!$A:$A,'[1]Cost Forecast'!W:W)</f>
        <v>0</v>
      </c>
      <c r="AF10" s="2">
        <f>_xlfn.XLOOKUP($A10,'[1]Cost Forecast'!$A:$A,'[1]Cost Forecast'!X:X)</f>
        <v>0</v>
      </c>
      <c r="AG10" s="2">
        <f>_xlfn.XLOOKUP($A10,'[1]Cost Forecast'!$A:$A,'[1]Cost Forecast'!Y:Y)</f>
        <v>0</v>
      </c>
      <c r="AH10" s="2">
        <f>_xlfn.XLOOKUP($A10,'[1]Cost Forecast'!$A:$A,'[1]Cost Forecast'!Z:Z)</f>
        <v>0</v>
      </c>
      <c r="AI10" s="2">
        <f>_xlfn.XLOOKUP($A10,'[1]Cost Forecast'!$A:$A,'[1]Cost Forecast'!AA:AA)</f>
        <v>0</v>
      </c>
      <c r="AJ10" s="2">
        <f>_xlfn.XLOOKUP($A10,'[1]Cost Forecast'!$A:$A,'[1]Cost Forecast'!AB:AB)</f>
        <v>0</v>
      </c>
      <c r="AK10" s="2">
        <f>_xlfn.XLOOKUP($A10,'[1]Cost Forecast'!$A:$A,'[1]Cost Forecast'!AC:AC)</f>
        <v>0</v>
      </c>
      <c r="AL10" s="2">
        <f>_xlfn.XLOOKUP($A10,'[1]Cost Forecast'!$A:$A,'[1]Cost Forecast'!AD:AD)</f>
        <v>0</v>
      </c>
      <c r="AM10" s="8">
        <f t="shared" si="7"/>
        <v>7468.26</v>
      </c>
      <c r="AN10" s="9" t="s">
        <v>881</v>
      </c>
      <c r="AO10" s="9" t="s">
        <v>849</v>
      </c>
      <c r="AP10" t="s">
        <v>900</v>
      </c>
      <c r="AQ10" t="b">
        <f t="shared" si="5"/>
        <v>1</v>
      </c>
      <c r="AS10"/>
    </row>
    <row r="11" spans="1:45" x14ac:dyDescent="0.35">
      <c r="A11" s="4" t="s">
        <v>22</v>
      </c>
      <c r="B11" s="4" t="s">
        <v>23</v>
      </c>
      <c r="C11" s="3">
        <v>161</v>
      </c>
      <c r="D11" s="4" t="s">
        <v>2</v>
      </c>
      <c r="E11" s="3">
        <v>193</v>
      </c>
      <c r="F11" s="3">
        <f t="shared" si="0"/>
        <v>0.83419689119170981</v>
      </c>
      <c r="G11" s="2">
        <v>21773.439999999999</v>
      </c>
      <c r="H11" s="4" t="b">
        <f t="shared" si="6"/>
        <v>1</v>
      </c>
      <c r="I11" s="4" t="b">
        <f t="shared" si="8"/>
        <v>0</v>
      </c>
      <c r="K11" s="2">
        <v>21773.439999999999</v>
      </c>
      <c r="L11" s="2">
        <v>22076.26</v>
      </c>
      <c r="M11" s="3">
        <v>161</v>
      </c>
      <c r="N11" s="3">
        <v>193</v>
      </c>
      <c r="O11" s="2">
        <v>95.136994818652838</v>
      </c>
      <c r="Q11" s="2">
        <v>18361.439999999999</v>
      </c>
      <c r="R11" s="2">
        <v>0</v>
      </c>
      <c r="S11" s="2">
        <v>3412</v>
      </c>
      <c r="T11" s="2">
        <v>0</v>
      </c>
      <c r="U11" s="2">
        <v>0</v>
      </c>
      <c r="V11" s="2">
        <f t="shared" si="2"/>
        <v>0</v>
      </c>
      <c r="X11" s="2">
        <f t="shared" si="3"/>
        <v>21773.439999999999</v>
      </c>
      <c r="Y11" s="2">
        <f t="shared" si="4"/>
        <v>0</v>
      </c>
      <c r="AA11" s="2">
        <f>_xlfn.XLOOKUP($A11,'[1]Cost Forecast'!$A:$A,'[1]Cost Forecast'!S:S)</f>
        <v>0</v>
      </c>
      <c r="AB11" s="2">
        <f>_xlfn.XLOOKUP($A11,'[1]Cost Forecast'!$A:$A,'[1]Cost Forecast'!T:T)</f>
        <v>0</v>
      </c>
      <c r="AC11" s="2">
        <f>_xlfn.XLOOKUP($A11,'[1]Cost Forecast'!$A:$A,'[1]Cost Forecast'!U:U)</f>
        <v>0</v>
      </c>
      <c r="AD11" s="2">
        <f>_xlfn.XLOOKUP($A11,'[1]Cost Forecast'!$A:$A,'[1]Cost Forecast'!V:V)</f>
        <v>0</v>
      </c>
      <c r="AE11" s="2">
        <f>_xlfn.XLOOKUP($A11,'[1]Cost Forecast'!$A:$A,'[1]Cost Forecast'!W:W)</f>
        <v>0</v>
      </c>
      <c r="AF11" s="2">
        <f>_xlfn.XLOOKUP($A11,'[1]Cost Forecast'!$A:$A,'[1]Cost Forecast'!X:X)</f>
        <v>0</v>
      </c>
      <c r="AG11" s="2">
        <f>_xlfn.XLOOKUP($A11,'[1]Cost Forecast'!$A:$A,'[1]Cost Forecast'!Y:Y)</f>
        <v>0</v>
      </c>
      <c r="AH11" s="2">
        <f>_xlfn.XLOOKUP($A11,'[1]Cost Forecast'!$A:$A,'[1]Cost Forecast'!Z:Z)</f>
        <v>0</v>
      </c>
      <c r="AI11" s="2">
        <f>_xlfn.XLOOKUP($A11,'[1]Cost Forecast'!$A:$A,'[1]Cost Forecast'!AA:AA)</f>
        <v>0</v>
      </c>
      <c r="AJ11" s="2">
        <f>_xlfn.XLOOKUP($A11,'[1]Cost Forecast'!$A:$A,'[1]Cost Forecast'!AB:AB)</f>
        <v>0</v>
      </c>
      <c r="AK11" s="2">
        <f>_xlfn.XLOOKUP($A11,'[1]Cost Forecast'!$A:$A,'[1]Cost Forecast'!AC:AC)</f>
        <v>0</v>
      </c>
      <c r="AL11" s="2">
        <f>_xlfn.XLOOKUP($A11,'[1]Cost Forecast'!$A:$A,'[1]Cost Forecast'!AD:AD)</f>
        <v>0</v>
      </c>
      <c r="AM11" s="8">
        <f t="shared" si="7"/>
        <v>21773.439999999999</v>
      </c>
      <c r="AN11" s="9" t="s">
        <v>881</v>
      </c>
      <c r="AO11" s="9" t="s">
        <v>849</v>
      </c>
      <c r="AP11" t="s">
        <v>900</v>
      </c>
      <c r="AQ11" t="b">
        <f t="shared" si="5"/>
        <v>1</v>
      </c>
      <c r="AS11"/>
    </row>
    <row r="12" spans="1:45" x14ac:dyDescent="0.35">
      <c r="A12" s="4" t="s">
        <v>24</v>
      </c>
      <c r="B12" s="4" t="s">
        <v>25</v>
      </c>
      <c r="C12" s="3">
        <v>450</v>
      </c>
      <c r="D12" s="4" t="s">
        <v>2</v>
      </c>
      <c r="E12" s="3">
        <v>467.43</v>
      </c>
      <c r="F12" s="3">
        <f t="shared" si="0"/>
        <v>0.9627109941595533</v>
      </c>
      <c r="G12" s="2">
        <v>18064.37</v>
      </c>
      <c r="H12" s="4" t="b">
        <f t="shared" si="6"/>
        <v>1</v>
      </c>
      <c r="I12" s="4" t="b">
        <f t="shared" si="8"/>
        <v>0</v>
      </c>
      <c r="K12" s="2">
        <v>18064.37</v>
      </c>
      <c r="L12" s="2">
        <v>18064.37</v>
      </c>
      <c r="M12" s="3">
        <v>177</v>
      </c>
      <c r="N12" s="3">
        <v>177</v>
      </c>
      <c r="O12" s="2">
        <v>102.0585875706215</v>
      </c>
      <c r="Q12" s="2">
        <v>18064.37</v>
      </c>
      <c r="R12" s="2">
        <v>0</v>
      </c>
      <c r="S12" s="2">
        <v>0</v>
      </c>
      <c r="T12" s="2">
        <v>0</v>
      </c>
      <c r="U12" s="2">
        <v>0</v>
      </c>
      <c r="V12" s="2">
        <f t="shared" si="2"/>
        <v>0</v>
      </c>
      <c r="X12" s="2">
        <f t="shared" si="3"/>
        <v>47005.552323468932</v>
      </c>
      <c r="Y12" s="2">
        <f t="shared" si="4"/>
        <v>28941.182323468933</v>
      </c>
      <c r="AA12" s="2">
        <f>_xlfn.XLOOKUP($A12,'[1]Cost Forecast'!$A:$A,'[1]Cost Forecast'!S:S)</f>
        <v>0</v>
      </c>
      <c r="AB12" s="2">
        <f>_xlfn.XLOOKUP($A12,'[1]Cost Forecast'!$A:$A,'[1]Cost Forecast'!T:T)</f>
        <v>0</v>
      </c>
      <c r="AC12" s="2">
        <f>_xlfn.XLOOKUP($A12,'[1]Cost Forecast'!$A:$A,'[1]Cost Forecast'!U:U)</f>
        <v>0</v>
      </c>
      <c r="AD12" s="2">
        <f>_xlfn.XLOOKUP($A12,'[1]Cost Forecast'!$A:$A,'[1]Cost Forecast'!V:V)</f>
        <v>0</v>
      </c>
      <c r="AE12" s="2">
        <f>_xlfn.XLOOKUP($A12,'[1]Cost Forecast'!$A:$A,'[1]Cost Forecast'!W:W)</f>
        <v>0</v>
      </c>
      <c r="AF12" s="2">
        <f>_xlfn.XLOOKUP($A12,'[1]Cost Forecast'!$A:$A,'[1]Cost Forecast'!X:X)</f>
        <v>0</v>
      </c>
      <c r="AG12" s="2">
        <f>_xlfn.XLOOKUP($A12,'[1]Cost Forecast'!$A:$A,'[1]Cost Forecast'!Y:Y)</f>
        <v>0</v>
      </c>
      <c r="AH12" s="2">
        <f>_xlfn.XLOOKUP($A12,'[1]Cost Forecast'!$A:$A,'[1]Cost Forecast'!Z:Z)</f>
        <v>0</v>
      </c>
      <c r="AI12" s="2">
        <f>_xlfn.XLOOKUP($A12,'[1]Cost Forecast'!$A:$A,'[1]Cost Forecast'!AA:AA)</f>
        <v>0</v>
      </c>
      <c r="AJ12" s="2">
        <f>_xlfn.XLOOKUP($A12,'[1]Cost Forecast'!$A:$A,'[1]Cost Forecast'!AB:AB)</f>
        <v>0</v>
      </c>
      <c r="AK12" s="2">
        <f>_xlfn.XLOOKUP($A12,'[1]Cost Forecast'!$A:$A,'[1]Cost Forecast'!AC:AC)</f>
        <v>0</v>
      </c>
      <c r="AL12" s="2">
        <f>_xlfn.XLOOKUP($A12,'[1]Cost Forecast'!$A:$A,'[1]Cost Forecast'!AD:AD)</f>
        <v>0</v>
      </c>
      <c r="AM12" s="8">
        <f t="shared" si="7"/>
        <v>18064.37</v>
      </c>
      <c r="AN12" s="9" t="s">
        <v>881</v>
      </c>
      <c r="AO12" s="9" t="s">
        <v>849</v>
      </c>
      <c r="AP12" t="s">
        <v>900</v>
      </c>
      <c r="AQ12" t="b">
        <f t="shared" si="5"/>
        <v>1</v>
      </c>
      <c r="AS12"/>
    </row>
    <row r="13" spans="1:45" x14ac:dyDescent="0.35">
      <c r="A13" s="4" t="s">
        <v>26</v>
      </c>
      <c r="B13" s="4" t="s">
        <v>27</v>
      </c>
      <c r="C13" s="3">
        <v>1</v>
      </c>
      <c r="D13" s="4" t="s">
        <v>2</v>
      </c>
      <c r="E13" s="3">
        <v>185.26</v>
      </c>
      <c r="F13" s="3">
        <f t="shared" si="0"/>
        <v>5.3978192810104717E-3</v>
      </c>
      <c r="G13" s="2">
        <v>20378.14</v>
      </c>
      <c r="H13" s="4" t="b">
        <f t="shared" si="6"/>
        <v>0</v>
      </c>
      <c r="I13" s="4" t="b">
        <f t="shared" si="8"/>
        <v>0</v>
      </c>
      <c r="K13" s="2">
        <v>0</v>
      </c>
      <c r="L13" s="2">
        <v>0</v>
      </c>
      <c r="M13" s="3">
        <v>0</v>
      </c>
      <c r="N13" s="3">
        <v>0</v>
      </c>
      <c r="O13" s="2">
        <v>110</v>
      </c>
      <c r="Q13" s="2">
        <v>20378.14</v>
      </c>
      <c r="R13" s="2">
        <v>0</v>
      </c>
      <c r="S13" s="2">
        <v>0</v>
      </c>
      <c r="T13" s="2">
        <v>0</v>
      </c>
      <c r="U13" s="2">
        <v>0</v>
      </c>
      <c r="V13" s="2">
        <f t="shared" si="2"/>
        <v>0</v>
      </c>
      <c r="X13" s="2">
        <f t="shared" si="3"/>
        <v>20378.599999999999</v>
      </c>
      <c r="Y13" s="2">
        <f t="shared" si="4"/>
        <v>0.45999999999912689</v>
      </c>
      <c r="AA13" s="2">
        <f>_xlfn.XLOOKUP($A13,'[1]Cost Forecast'!$A:$A,'[1]Cost Forecast'!S:S)</f>
        <v>20378.14</v>
      </c>
      <c r="AB13" s="2">
        <f>_xlfn.XLOOKUP($A13,'[1]Cost Forecast'!$A:$A,'[1]Cost Forecast'!T:T)</f>
        <v>0</v>
      </c>
      <c r="AC13" s="2">
        <f>_xlfn.XLOOKUP($A13,'[1]Cost Forecast'!$A:$A,'[1]Cost Forecast'!U:U)</f>
        <v>0</v>
      </c>
      <c r="AD13" s="2">
        <f>_xlfn.XLOOKUP($A13,'[1]Cost Forecast'!$A:$A,'[1]Cost Forecast'!V:V)</f>
        <v>0</v>
      </c>
      <c r="AE13" s="2">
        <f>_xlfn.XLOOKUP($A13,'[1]Cost Forecast'!$A:$A,'[1]Cost Forecast'!W:W)</f>
        <v>0</v>
      </c>
      <c r="AF13" s="2">
        <f>_xlfn.XLOOKUP($A13,'[1]Cost Forecast'!$A:$A,'[1]Cost Forecast'!X:X)</f>
        <v>0</v>
      </c>
      <c r="AG13" s="2">
        <f>_xlfn.XLOOKUP($A13,'[1]Cost Forecast'!$A:$A,'[1]Cost Forecast'!Y:Y)</f>
        <v>0</v>
      </c>
      <c r="AH13" s="2">
        <f>_xlfn.XLOOKUP($A13,'[1]Cost Forecast'!$A:$A,'[1]Cost Forecast'!Z:Z)</f>
        <v>0</v>
      </c>
      <c r="AI13" s="2">
        <f>_xlfn.XLOOKUP($A13,'[1]Cost Forecast'!$A:$A,'[1]Cost Forecast'!AA:AA)</f>
        <v>0</v>
      </c>
      <c r="AJ13" s="2">
        <f>_xlfn.XLOOKUP($A13,'[1]Cost Forecast'!$A:$A,'[1]Cost Forecast'!AB:AB)</f>
        <v>0</v>
      </c>
      <c r="AK13" s="2">
        <f>_xlfn.XLOOKUP($A13,'[1]Cost Forecast'!$A:$A,'[1]Cost Forecast'!AC:AC)</f>
        <v>0</v>
      </c>
      <c r="AL13" s="2">
        <f>_xlfn.XLOOKUP($A13,'[1]Cost Forecast'!$A:$A,'[1]Cost Forecast'!AD:AD)</f>
        <v>0</v>
      </c>
      <c r="AM13" s="8">
        <f t="shared" si="7"/>
        <v>20378.14</v>
      </c>
      <c r="AN13" s="9" t="s">
        <v>884</v>
      </c>
      <c r="AO13" s="9" t="s">
        <v>849</v>
      </c>
      <c r="AP13" t="s">
        <v>900</v>
      </c>
      <c r="AQ13" t="b">
        <f t="shared" si="5"/>
        <v>1</v>
      </c>
      <c r="AS13"/>
    </row>
    <row r="14" spans="1:45" x14ac:dyDescent="0.35">
      <c r="A14" s="4" t="s">
        <v>28</v>
      </c>
      <c r="B14" s="4" t="s">
        <v>29</v>
      </c>
      <c r="C14" s="3">
        <v>0</v>
      </c>
      <c r="D14" s="4" t="s">
        <v>10</v>
      </c>
      <c r="E14" s="3">
        <v>0</v>
      </c>
      <c r="F14" s="3">
        <f t="shared" si="0"/>
        <v>1</v>
      </c>
      <c r="G14" s="2">
        <v>0</v>
      </c>
      <c r="H14" s="4" t="b">
        <f t="shared" si="6"/>
        <v>1</v>
      </c>
      <c r="I14" s="4" t="b">
        <f t="shared" si="8"/>
        <v>0</v>
      </c>
      <c r="K14" s="2">
        <v>0</v>
      </c>
      <c r="L14" s="2">
        <v>0</v>
      </c>
      <c r="M14" s="3">
        <v>0</v>
      </c>
      <c r="N14" s="3">
        <v>0</v>
      </c>
      <c r="O14" s="2">
        <v>110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f t="shared" si="2"/>
        <v>0</v>
      </c>
      <c r="X14" s="2">
        <f t="shared" si="3"/>
        <v>0</v>
      </c>
      <c r="Y14" s="2">
        <f t="shared" si="4"/>
        <v>0</v>
      </c>
      <c r="AA14" s="2">
        <f>_xlfn.XLOOKUP($A14,'[1]Cost Forecast'!$A:$A,'[1]Cost Forecast'!S:S)</f>
        <v>0</v>
      </c>
      <c r="AB14" s="2">
        <f>_xlfn.XLOOKUP($A14,'[1]Cost Forecast'!$A:$A,'[1]Cost Forecast'!T:T)</f>
        <v>0</v>
      </c>
      <c r="AC14" s="2">
        <f>_xlfn.XLOOKUP($A14,'[1]Cost Forecast'!$A:$A,'[1]Cost Forecast'!U:U)</f>
        <v>0</v>
      </c>
      <c r="AD14" s="2">
        <f>_xlfn.XLOOKUP($A14,'[1]Cost Forecast'!$A:$A,'[1]Cost Forecast'!V:V)</f>
        <v>0</v>
      </c>
      <c r="AE14" s="2">
        <f>_xlfn.XLOOKUP($A14,'[1]Cost Forecast'!$A:$A,'[1]Cost Forecast'!W:W)</f>
        <v>0</v>
      </c>
      <c r="AF14" s="2">
        <f>_xlfn.XLOOKUP($A14,'[1]Cost Forecast'!$A:$A,'[1]Cost Forecast'!X:X)</f>
        <v>0</v>
      </c>
      <c r="AG14" s="2">
        <f>_xlfn.XLOOKUP($A14,'[1]Cost Forecast'!$A:$A,'[1]Cost Forecast'!Y:Y)</f>
        <v>0</v>
      </c>
      <c r="AH14" s="2">
        <f>_xlfn.XLOOKUP($A14,'[1]Cost Forecast'!$A:$A,'[1]Cost Forecast'!Z:Z)</f>
        <v>0</v>
      </c>
      <c r="AI14" s="2">
        <f>_xlfn.XLOOKUP($A14,'[1]Cost Forecast'!$A:$A,'[1]Cost Forecast'!AA:AA)</f>
        <v>0</v>
      </c>
      <c r="AJ14" s="2">
        <f>_xlfn.XLOOKUP($A14,'[1]Cost Forecast'!$A:$A,'[1]Cost Forecast'!AB:AB)</f>
        <v>0</v>
      </c>
      <c r="AK14" s="2">
        <f>_xlfn.XLOOKUP($A14,'[1]Cost Forecast'!$A:$A,'[1]Cost Forecast'!AC:AC)</f>
        <v>0</v>
      </c>
      <c r="AL14" s="2">
        <f>_xlfn.XLOOKUP($A14,'[1]Cost Forecast'!$A:$A,'[1]Cost Forecast'!AD:AD)</f>
        <v>0</v>
      </c>
      <c r="AM14" s="8">
        <f t="shared" si="7"/>
        <v>0</v>
      </c>
      <c r="AN14" s="9" t="s">
        <v>881</v>
      </c>
      <c r="AO14" s="9" t="s">
        <v>849</v>
      </c>
      <c r="AP14" t="s">
        <v>900</v>
      </c>
      <c r="AQ14" t="b">
        <f t="shared" si="5"/>
        <v>1</v>
      </c>
      <c r="AS14"/>
    </row>
    <row r="15" spans="1:45" x14ac:dyDescent="0.35">
      <c r="A15" s="4" t="s">
        <v>30</v>
      </c>
      <c r="B15" s="4" t="s">
        <v>31</v>
      </c>
      <c r="C15" s="3">
        <v>160</v>
      </c>
      <c r="D15" s="4" t="s">
        <v>5</v>
      </c>
      <c r="E15" s="3">
        <v>160</v>
      </c>
      <c r="F15" s="3">
        <f t="shared" si="0"/>
        <v>1</v>
      </c>
      <c r="G15" s="2">
        <v>1285.3399999999999</v>
      </c>
      <c r="H15" s="4" t="b">
        <f t="shared" si="6"/>
        <v>1</v>
      </c>
      <c r="I15" s="4" t="b">
        <f t="shared" si="8"/>
        <v>0</v>
      </c>
      <c r="K15" s="2">
        <v>1285.3399999999999</v>
      </c>
      <c r="L15" s="2">
        <v>1285.3399999999999</v>
      </c>
      <c r="M15" s="3">
        <v>13</v>
      </c>
      <c r="N15" s="3">
        <v>13</v>
      </c>
      <c r="O15" s="2">
        <v>98.872307692307686</v>
      </c>
      <c r="Q15" s="2">
        <v>1285.3399999999999</v>
      </c>
      <c r="R15" s="2">
        <v>0</v>
      </c>
      <c r="S15" s="2">
        <v>0</v>
      </c>
      <c r="T15" s="2">
        <v>0</v>
      </c>
      <c r="U15" s="2">
        <v>0</v>
      </c>
      <c r="V15" s="2">
        <f t="shared" si="2"/>
        <v>0</v>
      </c>
      <c r="X15" s="2">
        <f t="shared" si="3"/>
        <v>15819.56923076923</v>
      </c>
      <c r="Y15" s="2">
        <f t="shared" si="4"/>
        <v>14534.22923076923</v>
      </c>
      <c r="AA15" s="2">
        <f>_xlfn.XLOOKUP($A15,'[1]Cost Forecast'!$A:$A,'[1]Cost Forecast'!S:S)</f>
        <v>0</v>
      </c>
      <c r="AB15" s="2">
        <f>_xlfn.XLOOKUP($A15,'[1]Cost Forecast'!$A:$A,'[1]Cost Forecast'!T:T)</f>
        <v>0</v>
      </c>
      <c r="AC15" s="2">
        <f>_xlfn.XLOOKUP($A15,'[1]Cost Forecast'!$A:$A,'[1]Cost Forecast'!U:U)</f>
        <v>0</v>
      </c>
      <c r="AD15" s="2">
        <f>_xlfn.XLOOKUP($A15,'[1]Cost Forecast'!$A:$A,'[1]Cost Forecast'!V:V)</f>
        <v>0</v>
      </c>
      <c r="AE15" s="2">
        <f>_xlfn.XLOOKUP($A15,'[1]Cost Forecast'!$A:$A,'[1]Cost Forecast'!W:W)</f>
        <v>0</v>
      </c>
      <c r="AF15" s="2">
        <f>_xlfn.XLOOKUP($A15,'[1]Cost Forecast'!$A:$A,'[1]Cost Forecast'!X:X)</f>
        <v>0</v>
      </c>
      <c r="AG15" s="2">
        <f>_xlfn.XLOOKUP($A15,'[1]Cost Forecast'!$A:$A,'[1]Cost Forecast'!Y:Y)</f>
        <v>0</v>
      </c>
      <c r="AH15" s="2">
        <f>_xlfn.XLOOKUP($A15,'[1]Cost Forecast'!$A:$A,'[1]Cost Forecast'!Z:Z)</f>
        <v>0</v>
      </c>
      <c r="AI15" s="2">
        <f>_xlfn.XLOOKUP($A15,'[1]Cost Forecast'!$A:$A,'[1]Cost Forecast'!AA:AA)</f>
        <v>0</v>
      </c>
      <c r="AJ15" s="2">
        <f>_xlfn.XLOOKUP($A15,'[1]Cost Forecast'!$A:$A,'[1]Cost Forecast'!AB:AB)</f>
        <v>0</v>
      </c>
      <c r="AK15" s="2">
        <f>_xlfn.XLOOKUP($A15,'[1]Cost Forecast'!$A:$A,'[1]Cost Forecast'!AC:AC)</f>
        <v>0</v>
      </c>
      <c r="AL15" s="2">
        <f>_xlfn.XLOOKUP($A15,'[1]Cost Forecast'!$A:$A,'[1]Cost Forecast'!AD:AD)</f>
        <v>0</v>
      </c>
      <c r="AM15" s="8">
        <f t="shared" si="7"/>
        <v>1285.3399999999999</v>
      </c>
      <c r="AN15" s="9" t="s">
        <v>881</v>
      </c>
      <c r="AO15" s="9" t="s">
        <v>849</v>
      </c>
      <c r="AP15" t="s">
        <v>900</v>
      </c>
      <c r="AQ15" t="b">
        <f t="shared" si="5"/>
        <v>1</v>
      </c>
      <c r="AS15"/>
    </row>
    <row r="16" spans="1:45" x14ac:dyDescent="0.35">
      <c r="A16" s="4" t="s">
        <v>32</v>
      </c>
      <c r="B16" s="4" t="s">
        <v>33</v>
      </c>
      <c r="C16" s="3">
        <v>17</v>
      </c>
      <c r="D16" s="4" t="s">
        <v>5</v>
      </c>
      <c r="E16" s="3">
        <v>17</v>
      </c>
      <c r="F16" s="3">
        <f t="shared" si="0"/>
        <v>1</v>
      </c>
      <c r="G16" s="2">
        <v>1678.93</v>
      </c>
      <c r="H16" s="4" t="b">
        <f t="shared" si="6"/>
        <v>1</v>
      </c>
      <c r="I16" s="4" t="b">
        <f t="shared" si="8"/>
        <v>0</v>
      </c>
      <c r="K16" s="2">
        <v>1678.93</v>
      </c>
      <c r="L16" s="2">
        <v>1678.93</v>
      </c>
      <c r="M16" s="3">
        <v>17</v>
      </c>
      <c r="N16" s="3">
        <v>17</v>
      </c>
      <c r="O16" s="2">
        <v>98.760588235294122</v>
      </c>
      <c r="Q16" s="2">
        <v>1678.93</v>
      </c>
      <c r="R16" s="2">
        <v>0</v>
      </c>
      <c r="S16" s="2">
        <v>0</v>
      </c>
      <c r="T16" s="2">
        <v>0</v>
      </c>
      <c r="U16" s="2">
        <v>0</v>
      </c>
      <c r="V16" s="2">
        <f t="shared" si="2"/>
        <v>0</v>
      </c>
      <c r="X16" s="2">
        <f t="shared" si="3"/>
        <v>1678.93</v>
      </c>
      <c r="Y16" s="2">
        <f t="shared" si="4"/>
        <v>0</v>
      </c>
      <c r="AA16" s="2">
        <f>_xlfn.XLOOKUP($A16,'[1]Cost Forecast'!$A:$A,'[1]Cost Forecast'!S:S)</f>
        <v>0</v>
      </c>
      <c r="AB16" s="2">
        <f>_xlfn.XLOOKUP($A16,'[1]Cost Forecast'!$A:$A,'[1]Cost Forecast'!T:T)</f>
        <v>0</v>
      </c>
      <c r="AC16" s="2">
        <f>_xlfn.XLOOKUP($A16,'[1]Cost Forecast'!$A:$A,'[1]Cost Forecast'!U:U)</f>
        <v>0</v>
      </c>
      <c r="AD16" s="2">
        <f>_xlfn.XLOOKUP($A16,'[1]Cost Forecast'!$A:$A,'[1]Cost Forecast'!V:V)</f>
        <v>0</v>
      </c>
      <c r="AE16" s="2">
        <f>_xlfn.XLOOKUP($A16,'[1]Cost Forecast'!$A:$A,'[1]Cost Forecast'!W:W)</f>
        <v>0</v>
      </c>
      <c r="AF16" s="2">
        <f>_xlfn.XLOOKUP($A16,'[1]Cost Forecast'!$A:$A,'[1]Cost Forecast'!X:X)</f>
        <v>0</v>
      </c>
      <c r="AG16" s="2">
        <f>_xlfn.XLOOKUP($A16,'[1]Cost Forecast'!$A:$A,'[1]Cost Forecast'!Y:Y)</f>
        <v>0</v>
      </c>
      <c r="AH16" s="2">
        <f>_xlfn.XLOOKUP($A16,'[1]Cost Forecast'!$A:$A,'[1]Cost Forecast'!Z:Z)</f>
        <v>0</v>
      </c>
      <c r="AI16" s="2">
        <f>_xlfn.XLOOKUP($A16,'[1]Cost Forecast'!$A:$A,'[1]Cost Forecast'!AA:AA)</f>
        <v>0</v>
      </c>
      <c r="AJ16" s="2">
        <f>_xlfn.XLOOKUP($A16,'[1]Cost Forecast'!$A:$A,'[1]Cost Forecast'!AB:AB)</f>
        <v>0</v>
      </c>
      <c r="AK16" s="2">
        <f>_xlfn.XLOOKUP($A16,'[1]Cost Forecast'!$A:$A,'[1]Cost Forecast'!AC:AC)</f>
        <v>0</v>
      </c>
      <c r="AL16" s="2">
        <f>_xlfn.XLOOKUP($A16,'[1]Cost Forecast'!$A:$A,'[1]Cost Forecast'!AD:AD)</f>
        <v>0</v>
      </c>
      <c r="AM16" s="8">
        <f t="shared" si="7"/>
        <v>1678.93</v>
      </c>
      <c r="AN16" s="9" t="s">
        <v>881</v>
      </c>
      <c r="AO16" s="9" t="s">
        <v>849</v>
      </c>
      <c r="AP16" t="s">
        <v>900</v>
      </c>
      <c r="AQ16" t="b">
        <f t="shared" si="5"/>
        <v>1</v>
      </c>
      <c r="AS16"/>
    </row>
    <row r="17" spans="1:45" x14ac:dyDescent="0.35">
      <c r="A17" s="4" t="s">
        <v>34</v>
      </c>
      <c r="B17" s="4" t="s">
        <v>35</v>
      </c>
      <c r="C17" s="3">
        <v>92.69</v>
      </c>
      <c r="D17" s="4" t="s">
        <v>5</v>
      </c>
      <c r="E17" s="3">
        <v>1503.76</v>
      </c>
      <c r="F17" s="3">
        <f t="shared" si="0"/>
        <v>6.1638825344469864E-2</v>
      </c>
      <c r="G17" s="2">
        <v>164120.78</v>
      </c>
      <c r="H17" s="4" t="b">
        <f t="shared" si="6"/>
        <v>0</v>
      </c>
      <c r="I17" s="4" t="b">
        <f t="shared" si="8"/>
        <v>0</v>
      </c>
      <c r="K17" s="2">
        <v>25291.89</v>
      </c>
      <c r="L17" s="2">
        <v>34089.29</v>
      </c>
      <c r="M17" s="3">
        <v>92.69</v>
      </c>
      <c r="N17" s="3">
        <v>110.5</v>
      </c>
      <c r="O17" s="2">
        <v>101.09601809954751</v>
      </c>
      <c r="Q17" s="2">
        <v>150000</v>
      </c>
      <c r="R17" s="2">
        <v>0</v>
      </c>
      <c r="S17" s="2">
        <v>14120.78</v>
      </c>
      <c r="T17" s="2">
        <v>0</v>
      </c>
      <c r="U17" s="2">
        <v>0</v>
      </c>
      <c r="V17" s="2">
        <f t="shared" si="2"/>
        <v>0</v>
      </c>
      <c r="X17" s="2">
        <f t="shared" si="3"/>
        <v>25291.89</v>
      </c>
      <c r="Y17" s="2">
        <f t="shared" si="4"/>
        <v>-138828.89000000001</v>
      </c>
      <c r="AA17" s="2">
        <f>_xlfn.XLOOKUP($A17,'[1]Cost Forecast'!$A:$A,'[1]Cost Forecast'!S:S)</f>
        <v>0</v>
      </c>
      <c r="AB17" s="2">
        <f>_xlfn.XLOOKUP($A17,'[1]Cost Forecast'!$A:$A,'[1]Cost Forecast'!T:T)</f>
        <v>0</v>
      </c>
      <c r="AC17" s="2">
        <f>_xlfn.XLOOKUP($A17,'[1]Cost Forecast'!$A:$A,'[1]Cost Forecast'!U:U)</f>
        <v>0</v>
      </c>
      <c r="AD17" s="2">
        <f>_xlfn.XLOOKUP($A17,'[1]Cost Forecast'!$A:$A,'[1]Cost Forecast'!V:V)</f>
        <v>0</v>
      </c>
      <c r="AE17" s="2">
        <f>_xlfn.XLOOKUP($A17,'[1]Cost Forecast'!$A:$A,'[1]Cost Forecast'!W:W)</f>
        <v>0</v>
      </c>
      <c r="AF17" s="2">
        <f>_xlfn.XLOOKUP($A17,'[1]Cost Forecast'!$A:$A,'[1]Cost Forecast'!X:X)</f>
        <v>0</v>
      </c>
      <c r="AG17" s="2">
        <f>_xlfn.XLOOKUP($A17,'[1]Cost Forecast'!$A:$A,'[1]Cost Forecast'!Y:Y)</f>
        <v>0</v>
      </c>
      <c r="AH17" s="2">
        <f>_xlfn.XLOOKUP($A17,'[1]Cost Forecast'!$A:$A,'[1]Cost Forecast'!Z:Z)</f>
        <v>0</v>
      </c>
      <c r="AI17" s="2">
        <f>_xlfn.XLOOKUP($A17,'[1]Cost Forecast'!$A:$A,'[1]Cost Forecast'!AA:AA)</f>
        <v>0</v>
      </c>
      <c r="AJ17" s="2">
        <f>_xlfn.XLOOKUP($A17,'[1]Cost Forecast'!$A:$A,'[1]Cost Forecast'!AB:AB)</f>
        <v>0</v>
      </c>
      <c r="AK17" s="2">
        <f>_xlfn.XLOOKUP($A17,'[1]Cost Forecast'!$A:$A,'[1]Cost Forecast'!AC:AC)</f>
        <v>0</v>
      </c>
      <c r="AL17" s="2">
        <f>_xlfn.XLOOKUP($A17,'[1]Cost Forecast'!$A:$A,'[1]Cost Forecast'!AD:AD)</f>
        <v>0</v>
      </c>
      <c r="AM17" s="8">
        <f t="shared" si="7"/>
        <v>25291.89</v>
      </c>
      <c r="AN17" s="9" t="s">
        <v>874</v>
      </c>
      <c r="AO17" s="9" t="s">
        <v>885</v>
      </c>
      <c r="AQ17" t="b">
        <f t="shared" si="5"/>
        <v>0</v>
      </c>
      <c r="AS17"/>
    </row>
    <row r="18" spans="1:45" x14ac:dyDescent="0.35">
      <c r="A18" s="4" t="s">
        <v>36</v>
      </c>
      <c r="B18" s="4" t="s">
        <v>37</v>
      </c>
      <c r="C18" s="3">
        <v>1</v>
      </c>
      <c r="D18" s="4" t="s">
        <v>38</v>
      </c>
      <c r="E18" s="3">
        <v>58.5</v>
      </c>
      <c r="F18" s="3">
        <f t="shared" si="0"/>
        <v>1.7094017094017096E-2</v>
      </c>
      <c r="G18" s="2">
        <v>205770.46</v>
      </c>
      <c r="H18" s="4" t="b">
        <f t="shared" si="6"/>
        <v>0</v>
      </c>
      <c r="I18" s="4" t="b">
        <f t="shared" si="8"/>
        <v>0</v>
      </c>
      <c r="K18" s="2">
        <v>5887.46</v>
      </c>
      <c r="L18" s="2">
        <v>146714.44</v>
      </c>
      <c r="M18" s="3">
        <v>1</v>
      </c>
      <c r="N18" s="3">
        <v>58.5</v>
      </c>
      <c r="O18" s="2">
        <v>100.64034188034189</v>
      </c>
      <c r="Q18" s="2">
        <v>5887.46</v>
      </c>
      <c r="R18" s="2">
        <v>199883</v>
      </c>
      <c r="S18" s="2">
        <v>0</v>
      </c>
      <c r="T18" s="2">
        <v>0</v>
      </c>
      <c r="U18" s="2">
        <v>0</v>
      </c>
      <c r="V18" s="2">
        <f t="shared" si="2"/>
        <v>0</v>
      </c>
      <c r="X18" s="2">
        <f t="shared" si="3"/>
        <v>5887.46</v>
      </c>
      <c r="Y18" s="2">
        <f t="shared" si="4"/>
        <v>-199883</v>
      </c>
      <c r="AA18" s="2">
        <f>_xlfn.XLOOKUP($A18,'[1]Cost Forecast'!$A:$A,'[1]Cost Forecast'!S:S)</f>
        <v>0</v>
      </c>
      <c r="AB18" s="2">
        <f>_xlfn.XLOOKUP($A18,'[1]Cost Forecast'!$A:$A,'[1]Cost Forecast'!T:T)</f>
        <v>199883</v>
      </c>
      <c r="AC18" s="2">
        <f>_xlfn.XLOOKUP($A18,'[1]Cost Forecast'!$A:$A,'[1]Cost Forecast'!U:U)</f>
        <v>49970.75</v>
      </c>
      <c r="AD18" s="2">
        <f>_xlfn.XLOOKUP($A18,'[1]Cost Forecast'!$A:$A,'[1]Cost Forecast'!V:V)</f>
        <v>0</v>
      </c>
      <c r="AE18" s="2">
        <f>_xlfn.XLOOKUP($A18,'[1]Cost Forecast'!$A:$A,'[1]Cost Forecast'!W:W)</f>
        <v>0</v>
      </c>
      <c r="AF18" s="2">
        <f>_xlfn.XLOOKUP($A18,'[1]Cost Forecast'!$A:$A,'[1]Cost Forecast'!X:X)</f>
        <v>0</v>
      </c>
      <c r="AG18" s="2">
        <f>_xlfn.XLOOKUP($A18,'[1]Cost Forecast'!$A:$A,'[1]Cost Forecast'!Y:Y)</f>
        <v>0</v>
      </c>
      <c r="AH18" s="2">
        <f>_xlfn.XLOOKUP($A18,'[1]Cost Forecast'!$A:$A,'[1]Cost Forecast'!Z:Z)</f>
        <v>0</v>
      </c>
      <c r="AI18" s="2">
        <f>_xlfn.XLOOKUP($A18,'[1]Cost Forecast'!$A:$A,'[1]Cost Forecast'!AA:AA)</f>
        <v>0</v>
      </c>
      <c r="AJ18" s="2">
        <f>_xlfn.XLOOKUP($A18,'[1]Cost Forecast'!$A:$A,'[1]Cost Forecast'!AB:AB)</f>
        <v>0</v>
      </c>
      <c r="AK18" s="2">
        <f>_xlfn.XLOOKUP($A18,'[1]Cost Forecast'!$A:$A,'[1]Cost Forecast'!AC:AC)</f>
        <v>0</v>
      </c>
      <c r="AL18" s="2">
        <f>_xlfn.XLOOKUP($A18,'[1]Cost Forecast'!$A:$A,'[1]Cost Forecast'!AD:AD)</f>
        <v>0</v>
      </c>
      <c r="AM18" s="8">
        <f t="shared" si="7"/>
        <v>255741.21</v>
      </c>
      <c r="AN18" s="9" t="s">
        <v>881</v>
      </c>
      <c r="AO18" s="9" t="s">
        <v>849</v>
      </c>
      <c r="AP18" t="s">
        <v>900</v>
      </c>
      <c r="AQ18" t="b">
        <f t="shared" si="5"/>
        <v>0</v>
      </c>
      <c r="AS18"/>
    </row>
    <row r="19" spans="1:45" x14ac:dyDescent="0.35">
      <c r="A19" s="4" t="s">
        <v>39</v>
      </c>
      <c r="B19" s="4" t="s">
        <v>40</v>
      </c>
      <c r="C19" s="3">
        <v>0</v>
      </c>
      <c r="D19" s="4" t="s">
        <v>38</v>
      </c>
      <c r="E19" s="3">
        <v>0</v>
      </c>
      <c r="F19" s="3">
        <f t="shared" si="0"/>
        <v>1</v>
      </c>
      <c r="G19" s="2">
        <v>2387.08</v>
      </c>
      <c r="H19" s="4" t="b">
        <f t="shared" si="6"/>
        <v>0</v>
      </c>
      <c r="I19" s="4" t="b">
        <f t="shared" si="8"/>
        <v>0</v>
      </c>
      <c r="K19" s="2">
        <v>0</v>
      </c>
      <c r="L19" s="2">
        <v>2387.08</v>
      </c>
      <c r="M19" s="3">
        <v>0</v>
      </c>
      <c r="N19" s="3">
        <v>0</v>
      </c>
      <c r="O19" s="2">
        <v>110</v>
      </c>
      <c r="Q19" s="2">
        <v>0</v>
      </c>
      <c r="R19" s="2">
        <v>2387.08</v>
      </c>
      <c r="S19" s="2">
        <v>0</v>
      </c>
      <c r="T19" s="2">
        <v>0</v>
      </c>
      <c r="U19" s="2">
        <v>0</v>
      </c>
      <c r="V19" s="2">
        <f t="shared" si="2"/>
        <v>0</v>
      </c>
      <c r="X19" s="2">
        <f t="shared" si="3"/>
        <v>0</v>
      </c>
      <c r="Y19" s="2">
        <f t="shared" si="4"/>
        <v>-2387.08</v>
      </c>
      <c r="AA19" s="2">
        <f>_xlfn.XLOOKUP($A19,'[1]Cost Forecast'!$A:$A,'[1]Cost Forecast'!S:S)</f>
        <v>0</v>
      </c>
      <c r="AB19" s="2">
        <f>_xlfn.XLOOKUP($A19,'[1]Cost Forecast'!$A:$A,'[1]Cost Forecast'!T:T)</f>
        <v>2387.08</v>
      </c>
      <c r="AC19" s="2">
        <f>_xlfn.XLOOKUP($A19,'[1]Cost Forecast'!$A:$A,'[1]Cost Forecast'!U:U)</f>
        <v>0</v>
      </c>
      <c r="AD19" s="2">
        <f>_xlfn.XLOOKUP($A19,'[1]Cost Forecast'!$A:$A,'[1]Cost Forecast'!V:V)</f>
        <v>0</v>
      </c>
      <c r="AE19" s="2">
        <f>_xlfn.XLOOKUP($A19,'[1]Cost Forecast'!$A:$A,'[1]Cost Forecast'!W:W)</f>
        <v>0</v>
      </c>
      <c r="AF19" s="2">
        <f>_xlfn.XLOOKUP($A19,'[1]Cost Forecast'!$A:$A,'[1]Cost Forecast'!X:X)</f>
        <v>0</v>
      </c>
      <c r="AG19" s="2">
        <f>_xlfn.XLOOKUP($A19,'[1]Cost Forecast'!$A:$A,'[1]Cost Forecast'!Y:Y)</f>
        <v>0</v>
      </c>
      <c r="AH19" s="2">
        <f>_xlfn.XLOOKUP($A19,'[1]Cost Forecast'!$A:$A,'[1]Cost Forecast'!Z:Z)</f>
        <v>0</v>
      </c>
      <c r="AI19" s="2">
        <f>_xlfn.XLOOKUP($A19,'[1]Cost Forecast'!$A:$A,'[1]Cost Forecast'!AA:AA)</f>
        <v>0</v>
      </c>
      <c r="AJ19" s="2">
        <f>_xlfn.XLOOKUP($A19,'[1]Cost Forecast'!$A:$A,'[1]Cost Forecast'!AB:AB)</f>
        <v>0</v>
      </c>
      <c r="AK19" s="2">
        <f>_xlfn.XLOOKUP($A19,'[1]Cost Forecast'!$A:$A,'[1]Cost Forecast'!AC:AC)</f>
        <v>0</v>
      </c>
      <c r="AL19" s="2">
        <f>_xlfn.XLOOKUP($A19,'[1]Cost Forecast'!$A:$A,'[1]Cost Forecast'!AD:AD)</f>
        <v>0</v>
      </c>
      <c r="AM19" s="8">
        <f t="shared" si="7"/>
        <v>2387.08</v>
      </c>
      <c r="AN19" s="9" t="s">
        <v>881</v>
      </c>
      <c r="AO19" s="9" t="s">
        <v>849</v>
      </c>
      <c r="AP19" t="s">
        <v>900</v>
      </c>
      <c r="AQ19" t="b">
        <f t="shared" si="5"/>
        <v>1</v>
      </c>
      <c r="AS19"/>
    </row>
    <row r="20" spans="1:45" x14ac:dyDescent="0.35">
      <c r="A20" s="4" t="s">
        <v>41</v>
      </c>
      <c r="B20" s="4" t="s">
        <v>42</v>
      </c>
      <c r="C20" s="3">
        <v>5000</v>
      </c>
      <c r="D20" s="4" t="s">
        <v>43</v>
      </c>
      <c r="E20" s="3">
        <v>565.41</v>
      </c>
      <c r="F20" s="3">
        <f t="shared" si="0"/>
        <v>8.8431403760103287</v>
      </c>
      <c r="G20" s="2">
        <v>60000</v>
      </c>
      <c r="H20" s="4" t="b">
        <f t="shared" si="6"/>
        <v>0</v>
      </c>
      <c r="I20" s="4" t="b">
        <f t="shared" si="8"/>
        <v>0</v>
      </c>
      <c r="K20" s="2">
        <v>57179.96</v>
      </c>
      <c r="L20" s="2">
        <v>64206.75</v>
      </c>
      <c r="M20" s="3">
        <v>1385.04</v>
      </c>
      <c r="N20" s="3">
        <v>540</v>
      </c>
      <c r="O20" s="2">
        <v>105.88881481481479</v>
      </c>
      <c r="Q20" s="2">
        <v>60000</v>
      </c>
      <c r="R20" s="2">
        <v>0</v>
      </c>
      <c r="S20" s="2">
        <v>0</v>
      </c>
      <c r="T20" s="2">
        <v>0</v>
      </c>
      <c r="U20" s="2">
        <v>0</v>
      </c>
      <c r="V20" s="2">
        <f t="shared" si="2"/>
        <v>0</v>
      </c>
      <c r="X20" s="2">
        <f t="shared" si="3"/>
        <v>100465.92106439505</v>
      </c>
      <c r="Y20" s="2">
        <f t="shared" si="4"/>
        <v>40465.92106439505</v>
      </c>
      <c r="AA20" s="2">
        <f>_xlfn.XLOOKUP($A20,'[1]Cost Forecast'!$A:$A,'[1]Cost Forecast'!S:S)</f>
        <v>0</v>
      </c>
      <c r="AB20" s="2">
        <f>_xlfn.XLOOKUP($A20,'[1]Cost Forecast'!$A:$A,'[1]Cost Forecast'!T:T)</f>
        <v>2820.0400000000009</v>
      </c>
      <c r="AC20" s="2">
        <f>_xlfn.XLOOKUP($A20,'[1]Cost Forecast'!$A:$A,'[1]Cost Forecast'!U:U)</f>
        <v>0</v>
      </c>
      <c r="AD20" s="2">
        <f>_xlfn.XLOOKUP($A20,'[1]Cost Forecast'!$A:$A,'[1]Cost Forecast'!V:V)</f>
        <v>0</v>
      </c>
      <c r="AE20" s="2">
        <f>_xlfn.XLOOKUP($A20,'[1]Cost Forecast'!$A:$A,'[1]Cost Forecast'!W:W)</f>
        <v>0</v>
      </c>
      <c r="AF20" s="2">
        <f>_xlfn.XLOOKUP($A20,'[1]Cost Forecast'!$A:$A,'[1]Cost Forecast'!X:X)</f>
        <v>0</v>
      </c>
      <c r="AG20" s="2">
        <f>_xlfn.XLOOKUP($A20,'[1]Cost Forecast'!$A:$A,'[1]Cost Forecast'!Y:Y)</f>
        <v>0</v>
      </c>
      <c r="AH20" s="2">
        <f>_xlfn.XLOOKUP($A20,'[1]Cost Forecast'!$A:$A,'[1]Cost Forecast'!Z:Z)</f>
        <v>0</v>
      </c>
      <c r="AI20" s="2">
        <f>_xlfn.XLOOKUP($A20,'[1]Cost Forecast'!$A:$A,'[1]Cost Forecast'!AA:AA)</f>
        <v>0</v>
      </c>
      <c r="AJ20" s="2">
        <f>_xlfn.XLOOKUP($A20,'[1]Cost Forecast'!$A:$A,'[1]Cost Forecast'!AB:AB)</f>
        <v>0</v>
      </c>
      <c r="AK20" s="2">
        <f>_xlfn.XLOOKUP($A20,'[1]Cost Forecast'!$A:$A,'[1]Cost Forecast'!AC:AC)</f>
        <v>0</v>
      </c>
      <c r="AL20" s="2">
        <f>_xlfn.XLOOKUP($A20,'[1]Cost Forecast'!$A:$A,'[1]Cost Forecast'!AD:AD)</f>
        <v>0</v>
      </c>
      <c r="AM20" s="8">
        <f t="shared" si="7"/>
        <v>60000</v>
      </c>
      <c r="AN20" s="9" t="s">
        <v>881</v>
      </c>
      <c r="AO20" s="9" t="s">
        <v>849</v>
      </c>
      <c r="AP20" t="s">
        <v>900</v>
      </c>
      <c r="AQ20" t="b">
        <f t="shared" si="5"/>
        <v>1</v>
      </c>
      <c r="AS20"/>
    </row>
    <row r="21" spans="1:45" x14ac:dyDescent="0.35">
      <c r="A21" s="4" t="s">
        <v>44</v>
      </c>
      <c r="B21" s="4" t="s">
        <v>45</v>
      </c>
      <c r="C21" s="3">
        <v>19</v>
      </c>
      <c r="D21" s="4" t="s">
        <v>5</v>
      </c>
      <c r="E21" s="3">
        <v>19</v>
      </c>
      <c r="F21" s="3">
        <f t="shared" si="0"/>
        <v>1</v>
      </c>
      <c r="G21" s="2">
        <v>1941.36</v>
      </c>
      <c r="H21" s="4" t="b">
        <f t="shared" si="6"/>
        <v>1</v>
      </c>
      <c r="I21" s="4" t="b">
        <f t="shared" si="8"/>
        <v>0</v>
      </c>
      <c r="K21" s="2">
        <v>1941.36</v>
      </c>
      <c r="L21" s="2">
        <v>1941.36</v>
      </c>
      <c r="M21" s="3">
        <v>19</v>
      </c>
      <c r="N21" s="3">
        <v>19</v>
      </c>
      <c r="O21" s="2">
        <v>102.17684210526311</v>
      </c>
      <c r="Q21" s="2">
        <v>1941.36</v>
      </c>
      <c r="R21" s="2">
        <v>0</v>
      </c>
      <c r="S21" s="2">
        <v>0</v>
      </c>
      <c r="T21" s="2">
        <v>0</v>
      </c>
      <c r="U21" s="2">
        <v>0</v>
      </c>
      <c r="V21" s="2">
        <f t="shared" si="2"/>
        <v>0</v>
      </c>
      <c r="X21" s="2">
        <f t="shared" si="3"/>
        <v>1941.36</v>
      </c>
      <c r="Y21" s="2">
        <f t="shared" si="4"/>
        <v>0</v>
      </c>
      <c r="AA21" s="2">
        <f>_xlfn.XLOOKUP($A21,'[1]Cost Forecast'!$A:$A,'[1]Cost Forecast'!S:S)</f>
        <v>0</v>
      </c>
      <c r="AB21" s="2">
        <f>_xlfn.XLOOKUP($A21,'[1]Cost Forecast'!$A:$A,'[1]Cost Forecast'!T:T)</f>
        <v>0</v>
      </c>
      <c r="AC21" s="2">
        <f>_xlfn.XLOOKUP($A21,'[1]Cost Forecast'!$A:$A,'[1]Cost Forecast'!U:U)</f>
        <v>0</v>
      </c>
      <c r="AD21" s="2">
        <f>_xlfn.XLOOKUP($A21,'[1]Cost Forecast'!$A:$A,'[1]Cost Forecast'!V:V)</f>
        <v>0</v>
      </c>
      <c r="AE21" s="2">
        <f>_xlfn.XLOOKUP($A21,'[1]Cost Forecast'!$A:$A,'[1]Cost Forecast'!W:W)</f>
        <v>0</v>
      </c>
      <c r="AF21" s="2">
        <f>_xlfn.XLOOKUP($A21,'[1]Cost Forecast'!$A:$A,'[1]Cost Forecast'!X:X)</f>
        <v>0</v>
      </c>
      <c r="AG21" s="2">
        <f>_xlfn.XLOOKUP($A21,'[1]Cost Forecast'!$A:$A,'[1]Cost Forecast'!Y:Y)</f>
        <v>0</v>
      </c>
      <c r="AH21" s="2">
        <f>_xlfn.XLOOKUP($A21,'[1]Cost Forecast'!$A:$A,'[1]Cost Forecast'!Z:Z)</f>
        <v>0</v>
      </c>
      <c r="AI21" s="2">
        <f>_xlfn.XLOOKUP($A21,'[1]Cost Forecast'!$A:$A,'[1]Cost Forecast'!AA:AA)</f>
        <v>0</v>
      </c>
      <c r="AJ21" s="2">
        <f>_xlfn.XLOOKUP($A21,'[1]Cost Forecast'!$A:$A,'[1]Cost Forecast'!AB:AB)</f>
        <v>0</v>
      </c>
      <c r="AK21" s="2">
        <f>_xlfn.XLOOKUP($A21,'[1]Cost Forecast'!$A:$A,'[1]Cost Forecast'!AC:AC)</f>
        <v>0</v>
      </c>
      <c r="AL21" s="2">
        <f>_xlfn.XLOOKUP($A21,'[1]Cost Forecast'!$A:$A,'[1]Cost Forecast'!AD:AD)</f>
        <v>0</v>
      </c>
      <c r="AM21" s="8">
        <f t="shared" si="7"/>
        <v>1941.36</v>
      </c>
      <c r="AN21" s="9" t="s">
        <v>881</v>
      </c>
      <c r="AO21" s="9" t="s">
        <v>849</v>
      </c>
      <c r="AP21" t="s">
        <v>900</v>
      </c>
      <c r="AQ21" t="b">
        <f t="shared" si="5"/>
        <v>1</v>
      </c>
      <c r="AS21"/>
    </row>
    <row r="22" spans="1:45" x14ac:dyDescent="0.35">
      <c r="A22" s="4" t="s">
        <v>46</v>
      </c>
      <c r="B22" s="4" t="s">
        <v>47</v>
      </c>
      <c r="C22" s="3">
        <v>57</v>
      </c>
      <c r="D22" s="4" t="s">
        <v>5</v>
      </c>
      <c r="E22" s="3">
        <v>57</v>
      </c>
      <c r="F22" s="3">
        <f t="shared" si="0"/>
        <v>1</v>
      </c>
      <c r="G22" s="2">
        <v>5968.61</v>
      </c>
      <c r="H22" s="4" t="b">
        <f t="shared" si="6"/>
        <v>1</v>
      </c>
      <c r="I22" s="4" t="b">
        <f t="shared" si="8"/>
        <v>0</v>
      </c>
      <c r="K22" s="2">
        <v>5968.61</v>
      </c>
      <c r="L22" s="2">
        <v>5968.61</v>
      </c>
      <c r="M22" s="3">
        <v>57</v>
      </c>
      <c r="N22" s="3">
        <v>57</v>
      </c>
      <c r="O22" s="2">
        <v>104.71245614035089</v>
      </c>
      <c r="Q22" s="2">
        <v>5968.61</v>
      </c>
      <c r="R22" s="2">
        <v>0</v>
      </c>
      <c r="S22" s="2">
        <v>0</v>
      </c>
      <c r="T22" s="2">
        <v>0</v>
      </c>
      <c r="U22" s="2">
        <v>0</v>
      </c>
      <c r="V22" s="2">
        <f t="shared" si="2"/>
        <v>0</v>
      </c>
      <c r="X22" s="2">
        <f t="shared" si="3"/>
        <v>5968.61</v>
      </c>
      <c r="Y22" s="2">
        <f t="shared" si="4"/>
        <v>0</v>
      </c>
      <c r="AA22" s="2">
        <f>_xlfn.XLOOKUP($A22,'[1]Cost Forecast'!$A:$A,'[1]Cost Forecast'!S:S)</f>
        <v>0</v>
      </c>
      <c r="AB22" s="2">
        <f>_xlfn.XLOOKUP($A22,'[1]Cost Forecast'!$A:$A,'[1]Cost Forecast'!T:T)</f>
        <v>0</v>
      </c>
      <c r="AC22" s="2">
        <f>_xlfn.XLOOKUP($A22,'[1]Cost Forecast'!$A:$A,'[1]Cost Forecast'!U:U)</f>
        <v>0</v>
      </c>
      <c r="AD22" s="2">
        <f>_xlfn.XLOOKUP($A22,'[1]Cost Forecast'!$A:$A,'[1]Cost Forecast'!V:V)</f>
        <v>0</v>
      </c>
      <c r="AE22" s="2">
        <f>_xlfn.XLOOKUP($A22,'[1]Cost Forecast'!$A:$A,'[1]Cost Forecast'!W:W)</f>
        <v>0</v>
      </c>
      <c r="AF22" s="2">
        <f>_xlfn.XLOOKUP($A22,'[1]Cost Forecast'!$A:$A,'[1]Cost Forecast'!X:X)</f>
        <v>0</v>
      </c>
      <c r="AG22" s="2">
        <f>_xlfn.XLOOKUP($A22,'[1]Cost Forecast'!$A:$A,'[1]Cost Forecast'!Y:Y)</f>
        <v>0</v>
      </c>
      <c r="AH22" s="2">
        <f>_xlfn.XLOOKUP($A22,'[1]Cost Forecast'!$A:$A,'[1]Cost Forecast'!Z:Z)</f>
        <v>0</v>
      </c>
      <c r="AI22" s="2">
        <f>_xlfn.XLOOKUP($A22,'[1]Cost Forecast'!$A:$A,'[1]Cost Forecast'!AA:AA)</f>
        <v>0</v>
      </c>
      <c r="AJ22" s="2">
        <f>_xlfn.XLOOKUP($A22,'[1]Cost Forecast'!$A:$A,'[1]Cost Forecast'!AB:AB)</f>
        <v>0</v>
      </c>
      <c r="AK22" s="2">
        <f>_xlfn.XLOOKUP($A22,'[1]Cost Forecast'!$A:$A,'[1]Cost Forecast'!AC:AC)</f>
        <v>0</v>
      </c>
      <c r="AL22" s="2">
        <f>_xlfn.XLOOKUP($A22,'[1]Cost Forecast'!$A:$A,'[1]Cost Forecast'!AD:AD)</f>
        <v>0</v>
      </c>
      <c r="AM22" s="8">
        <f t="shared" si="7"/>
        <v>5968.61</v>
      </c>
      <c r="AN22" s="9" t="s">
        <v>881</v>
      </c>
      <c r="AO22" s="9" t="s">
        <v>849</v>
      </c>
      <c r="AP22" t="s">
        <v>900</v>
      </c>
      <c r="AQ22" t="b">
        <f t="shared" si="5"/>
        <v>1</v>
      </c>
      <c r="AS22"/>
    </row>
    <row r="23" spans="1:45" x14ac:dyDescent="0.35">
      <c r="A23" s="4" t="s">
        <v>48</v>
      </c>
      <c r="B23" s="4" t="s">
        <v>49</v>
      </c>
      <c r="C23" s="3">
        <v>610</v>
      </c>
      <c r="D23" s="4" t="s">
        <v>5</v>
      </c>
      <c r="E23" s="3">
        <v>531.21</v>
      </c>
      <c r="F23" s="3">
        <f t="shared" si="0"/>
        <v>1.1483217559910393</v>
      </c>
      <c r="G23" s="2">
        <v>64306.79</v>
      </c>
      <c r="H23" s="4" t="b">
        <f t="shared" si="6"/>
        <v>0</v>
      </c>
      <c r="I23" s="4" t="b">
        <f t="shared" si="8"/>
        <v>0</v>
      </c>
      <c r="K23" s="2">
        <v>7156.91</v>
      </c>
      <c r="L23" s="2">
        <v>7156.91</v>
      </c>
      <c r="M23" s="3">
        <v>61</v>
      </c>
      <c r="N23" s="3">
        <v>61</v>
      </c>
      <c r="O23" s="2">
        <v>117.3263934426229</v>
      </c>
      <c r="Q23" s="2">
        <v>64306.79</v>
      </c>
      <c r="R23" s="2">
        <v>0</v>
      </c>
      <c r="S23" s="2">
        <v>0</v>
      </c>
      <c r="T23" s="2">
        <v>0</v>
      </c>
      <c r="U23" s="2">
        <v>0</v>
      </c>
      <c r="V23" s="2">
        <f t="shared" si="2"/>
        <v>0</v>
      </c>
      <c r="X23" s="2">
        <f t="shared" si="3"/>
        <v>63249.36811459015</v>
      </c>
      <c r="Y23" s="2">
        <f t="shared" si="4"/>
        <v>-1057.4218854098508</v>
      </c>
      <c r="AA23" s="2">
        <f>_xlfn.XLOOKUP($A23,'[1]Cost Forecast'!$A:$A,'[1]Cost Forecast'!S:S)</f>
        <v>57149.880000000005</v>
      </c>
      <c r="AB23" s="2">
        <f>_xlfn.XLOOKUP($A23,'[1]Cost Forecast'!$A:$A,'[1]Cost Forecast'!T:T)</f>
        <v>0</v>
      </c>
      <c r="AC23" s="2">
        <f>_xlfn.XLOOKUP($A23,'[1]Cost Forecast'!$A:$A,'[1]Cost Forecast'!U:U)</f>
        <v>0</v>
      </c>
      <c r="AD23" s="2">
        <f>_xlfn.XLOOKUP($A23,'[1]Cost Forecast'!$A:$A,'[1]Cost Forecast'!V:V)</f>
        <v>0</v>
      </c>
      <c r="AE23" s="2">
        <f>_xlfn.XLOOKUP($A23,'[1]Cost Forecast'!$A:$A,'[1]Cost Forecast'!W:W)</f>
        <v>0</v>
      </c>
      <c r="AF23" s="2">
        <f>_xlfn.XLOOKUP($A23,'[1]Cost Forecast'!$A:$A,'[1]Cost Forecast'!X:X)</f>
        <v>0</v>
      </c>
      <c r="AG23" s="2">
        <f>_xlfn.XLOOKUP($A23,'[1]Cost Forecast'!$A:$A,'[1]Cost Forecast'!Y:Y)</f>
        <v>0</v>
      </c>
      <c r="AH23" s="2">
        <f>_xlfn.XLOOKUP($A23,'[1]Cost Forecast'!$A:$A,'[1]Cost Forecast'!Z:Z)</f>
        <v>0</v>
      </c>
      <c r="AI23" s="2">
        <f>_xlfn.XLOOKUP($A23,'[1]Cost Forecast'!$A:$A,'[1]Cost Forecast'!AA:AA)</f>
        <v>0</v>
      </c>
      <c r="AJ23" s="2">
        <f>_xlfn.XLOOKUP($A23,'[1]Cost Forecast'!$A:$A,'[1]Cost Forecast'!AB:AB)</f>
        <v>0</v>
      </c>
      <c r="AK23" s="2">
        <f>_xlfn.XLOOKUP($A23,'[1]Cost Forecast'!$A:$A,'[1]Cost Forecast'!AC:AC)</f>
        <v>0</v>
      </c>
      <c r="AL23" s="2">
        <f>_xlfn.XLOOKUP($A23,'[1]Cost Forecast'!$A:$A,'[1]Cost Forecast'!AD:AD)</f>
        <v>0</v>
      </c>
      <c r="AM23" s="8">
        <f t="shared" si="7"/>
        <v>64306.790000000008</v>
      </c>
      <c r="AN23" s="9" t="s">
        <v>881</v>
      </c>
      <c r="AO23" s="9" t="s">
        <v>849</v>
      </c>
      <c r="AP23" t="s">
        <v>900</v>
      </c>
      <c r="AQ23" t="b">
        <f t="shared" si="5"/>
        <v>1</v>
      </c>
      <c r="AS23"/>
    </row>
    <row r="24" spans="1:45" x14ac:dyDescent="0.35">
      <c r="A24" s="4" t="s">
        <v>50</v>
      </c>
      <c r="B24" s="4" t="s">
        <v>51</v>
      </c>
      <c r="C24" s="3">
        <v>6.5</v>
      </c>
      <c r="D24" s="4" t="s">
        <v>5</v>
      </c>
      <c r="E24" s="3">
        <v>6.5</v>
      </c>
      <c r="F24" s="3">
        <f t="shared" si="0"/>
        <v>1</v>
      </c>
      <c r="G24" s="2">
        <v>64820.84</v>
      </c>
      <c r="H24" s="4" t="b">
        <f t="shared" si="6"/>
        <v>0</v>
      </c>
      <c r="I24" s="4" t="b">
        <f t="shared" si="8"/>
        <v>0</v>
      </c>
      <c r="K24" s="2">
        <v>796.41</v>
      </c>
      <c r="L24" s="2">
        <v>796.41</v>
      </c>
      <c r="M24" s="3">
        <v>6.5</v>
      </c>
      <c r="N24" s="3">
        <v>6.5</v>
      </c>
      <c r="O24" s="2">
        <v>122.5246153846154</v>
      </c>
      <c r="Q24" s="2">
        <v>796.41</v>
      </c>
      <c r="R24" s="2">
        <v>64024.43</v>
      </c>
      <c r="S24" s="2">
        <v>0</v>
      </c>
      <c r="T24" s="2">
        <v>0</v>
      </c>
      <c r="U24" s="2">
        <v>0</v>
      </c>
      <c r="V24" s="2">
        <f t="shared" si="2"/>
        <v>0</v>
      </c>
      <c r="X24" s="2">
        <f t="shared" si="3"/>
        <v>796.41</v>
      </c>
      <c r="Y24" s="2">
        <f t="shared" si="4"/>
        <v>-64024.429999999993</v>
      </c>
      <c r="AA24" s="2">
        <f>_xlfn.XLOOKUP($A24,'[1]Cost Forecast'!$A:$A,'[1]Cost Forecast'!S:S)</f>
        <v>0</v>
      </c>
      <c r="AB24" s="2">
        <f>_xlfn.XLOOKUP($A24,'[1]Cost Forecast'!$A:$A,'[1]Cost Forecast'!T:T)</f>
        <v>0</v>
      </c>
      <c r="AC24" s="2">
        <f>_xlfn.XLOOKUP($A24,'[1]Cost Forecast'!$A:$A,'[1]Cost Forecast'!U:U)</f>
        <v>32012.214999999997</v>
      </c>
      <c r="AD24" s="2">
        <f>_xlfn.XLOOKUP($A24,'[1]Cost Forecast'!$A:$A,'[1]Cost Forecast'!V:V)</f>
        <v>32012.214999999997</v>
      </c>
      <c r="AE24" s="2">
        <f>_xlfn.XLOOKUP($A24,'[1]Cost Forecast'!$A:$A,'[1]Cost Forecast'!W:W)</f>
        <v>0</v>
      </c>
      <c r="AF24" s="2">
        <f>_xlfn.XLOOKUP($A24,'[1]Cost Forecast'!$A:$A,'[1]Cost Forecast'!X:X)</f>
        <v>0</v>
      </c>
      <c r="AG24" s="2">
        <f>_xlfn.XLOOKUP($A24,'[1]Cost Forecast'!$A:$A,'[1]Cost Forecast'!Y:Y)</f>
        <v>0</v>
      </c>
      <c r="AH24" s="2">
        <f>_xlfn.XLOOKUP($A24,'[1]Cost Forecast'!$A:$A,'[1]Cost Forecast'!Z:Z)</f>
        <v>0</v>
      </c>
      <c r="AI24" s="2">
        <f>_xlfn.XLOOKUP($A24,'[1]Cost Forecast'!$A:$A,'[1]Cost Forecast'!AA:AA)</f>
        <v>0</v>
      </c>
      <c r="AJ24" s="2">
        <f>_xlfn.XLOOKUP($A24,'[1]Cost Forecast'!$A:$A,'[1]Cost Forecast'!AB:AB)</f>
        <v>0</v>
      </c>
      <c r="AK24" s="2">
        <f>_xlfn.XLOOKUP($A24,'[1]Cost Forecast'!$A:$A,'[1]Cost Forecast'!AC:AC)</f>
        <v>0</v>
      </c>
      <c r="AL24" s="2">
        <f>_xlfn.XLOOKUP($A24,'[1]Cost Forecast'!$A:$A,'[1]Cost Forecast'!AD:AD)</f>
        <v>0</v>
      </c>
      <c r="AM24" s="8">
        <f t="shared" si="7"/>
        <v>64820.84</v>
      </c>
      <c r="AN24" s="9" t="s">
        <v>881</v>
      </c>
      <c r="AO24" s="9" t="s">
        <v>849</v>
      </c>
      <c r="AP24" t="s">
        <v>900</v>
      </c>
      <c r="AQ24" t="b">
        <f t="shared" si="5"/>
        <v>1</v>
      </c>
      <c r="AS24"/>
    </row>
    <row r="25" spans="1:45" x14ac:dyDescent="0.35">
      <c r="A25" s="4" t="s">
        <v>52</v>
      </c>
      <c r="B25" s="4" t="s">
        <v>53</v>
      </c>
      <c r="C25" s="3">
        <v>5780</v>
      </c>
      <c r="D25" s="4" t="s">
        <v>13</v>
      </c>
      <c r="E25" s="3">
        <v>501.93</v>
      </c>
      <c r="F25" s="3">
        <f t="shared" si="0"/>
        <v>11.515549977088439</v>
      </c>
      <c r="G25" s="2">
        <v>76640</v>
      </c>
      <c r="H25" s="4" t="b">
        <f t="shared" si="6"/>
        <v>0</v>
      </c>
      <c r="I25" s="4" t="b">
        <f t="shared" si="8"/>
        <v>0</v>
      </c>
      <c r="K25" s="2">
        <v>21986.42</v>
      </c>
      <c r="L25" s="2">
        <v>22370.19</v>
      </c>
      <c r="M25" s="3">
        <v>187</v>
      </c>
      <c r="N25" s="3">
        <v>132.5</v>
      </c>
      <c r="O25" s="2">
        <v>119.53879245283019</v>
      </c>
      <c r="Q25" s="2">
        <v>60000</v>
      </c>
      <c r="R25" s="2">
        <v>0</v>
      </c>
      <c r="S25" s="2">
        <v>16640</v>
      </c>
      <c r="T25" s="2">
        <v>0</v>
      </c>
      <c r="U25" s="2">
        <v>0</v>
      </c>
      <c r="V25" s="2">
        <f t="shared" si="2"/>
        <v>0</v>
      </c>
      <c r="X25" s="2">
        <f t="shared" si="3"/>
        <v>80045.346192748053</v>
      </c>
      <c r="Y25" s="2">
        <f t="shared" si="4"/>
        <v>3405.346192748053</v>
      </c>
      <c r="AA25" s="2">
        <f>_xlfn.XLOOKUP($A25,'[1]Cost Forecast'!$A:$A,'[1]Cost Forecast'!S:S)</f>
        <v>0</v>
      </c>
      <c r="AB25" s="2">
        <f>_xlfn.XLOOKUP($A25,'[1]Cost Forecast'!$A:$A,'[1]Cost Forecast'!T:T)</f>
        <v>10930.716</v>
      </c>
      <c r="AC25" s="2">
        <f>_xlfn.XLOOKUP($A25,'[1]Cost Forecast'!$A:$A,'[1]Cost Forecast'!U:U)</f>
        <v>10930.716</v>
      </c>
      <c r="AD25" s="2">
        <f>_xlfn.XLOOKUP($A25,'[1]Cost Forecast'!$A:$A,'[1]Cost Forecast'!V:V)</f>
        <v>10930.716</v>
      </c>
      <c r="AE25" s="2">
        <f>_xlfn.XLOOKUP($A25,'[1]Cost Forecast'!$A:$A,'[1]Cost Forecast'!W:W)</f>
        <v>10930.716</v>
      </c>
      <c r="AF25" s="2">
        <f>_xlfn.XLOOKUP($A25,'[1]Cost Forecast'!$A:$A,'[1]Cost Forecast'!X:X)</f>
        <v>10930.716</v>
      </c>
      <c r="AG25" s="2">
        <f>_xlfn.XLOOKUP($A25,'[1]Cost Forecast'!$A:$A,'[1]Cost Forecast'!Y:Y)</f>
        <v>0</v>
      </c>
      <c r="AH25" s="2">
        <f>_xlfn.XLOOKUP($A25,'[1]Cost Forecast'!$A:$A,'[1]Cost Forecast'!Z:Z)</f>
        <v>0</v>
      </c>
      <c r="AI25" s="2">
        <f>_xlfn.XLOOKUP($A25,'[1]Cost Forecast'!$A:$A,'[1]Cost Forecast'!AA:AA)</f>
        <v>0</v>
      </c>
      <c r="AJ25" s="2">
        <f>_xlfn.XLOOKUP($A25,'[1]Cost Forecast'!$A:$A,'[1]Cost Forecast'!AB:AB)</f>
        <v>0</v>
      </c>
      <c r="AK25" s="2">
        <f>_xlfn.XLOOKUP($A25,'[1]Cost Forecast'!$A:$A,'[1]Cost Forecast'!AC:AC)</f>
        <v>0</v>
      </c>
      <c r="AL25" s="2">
        <f>_xlfn.XLOOKUP($A25,'[1]Cost Forecast'!$A:$A,'[1]Cost Forecast'!AD:AD)</f>
        <v>0</v>
      </c>
      <c r="AM25" s="8">
        <f t="shared" si="7"/>
        <v>76640</v>
      </c>
      <c r="AN25" s="9" t="s">
        <v>881</v>
      </c>
      <c r="AO25" s="9" t="s">
        <v>849</v>
      </c>
      <c r="AP25" t="s">
        <v>900</v>
      </c>
      <c r="AQ25" t="b">
        <f t="shared" si="5"/>
        <v>1</v>
      </c>
      <c r="AS25"/>
    </row>
    <row r="26" spans="1:45" x14ac:dyDescent="0.35">
      <c r="A26" s="4" t="s">
        <v>54</v>
      </c>
      <c r="B26" s="4" t="s">
        <v>55</v>
      </c>
      <c r="C26" s="3">
        <v>1</v>
      </c>
      <c r="D26" s="4" t="s">
        <v>38</v>
      </c>
      <c r="E26" s="3">
        <v>199.52</v>
      </c>
      <c r="F26" s="3">
        <f t="shared" si="0"/>
        <v>5.012028869286287E-3</v>
      </c>
      <c r="G26" s="2">
        <v>21947.23</v>
      </c>
      <c r="H26" s="4" t="b">
        <f t="shared" si="6"/>
        <v>0</v>
      </c>
      <c r="I26" s="4" t="b">
        <f t="shared" si="8"/>
        <v>0</v>
      </c>
      <c r="K26" s="2">
        <v>0</v>
      </c>
      <c r="L26" s="2">
        <v>0</v>
      </c>
      <c r="M26" s="3">
        <v>0</v>
      </c>
      <c r="N26" s="3">
        <v>0</v>
      </c>
      <c r="O26" s="2">
        <v>110</v>
      </c>
      <c r="Q26" s="2">
        <v>21947.23</v>
      </c>
      <c r="R26" s="2">
        <v>0</v>
      </c>
      <c r="S26" s="2">
        <v>0</v>
      </c>
      <c r="T26" s="2">
        <v>0</v>
      </c>
      <c r="U26" s="2">
        <v>0</v>
      </c>
      <c r="V26" s="2">
        <f t="shared" si="2"/>
        <v>0</v>
      </c>
      <c r="X26" s="2">
        <f t="shared" si="3"/>
        <v>21947.200000000001</v>
      </c>
      <c r="Y26" s="2">
        <f t="shared" si="4"/>
        <v>-2.9999999998835847E-2</v>
      </c>
      <c r="AA26" s="2">
        <f>_xlfn.XLOOKUP($A26,'[1]Cost Forecast'!$A:$A,'[1]Cost Forecast'!S:S)</f>
        <v>0</v>
      </c>
      <c r="AB26" s="2">
        <f>_xlfn.XLOOKUP($A26,'[1]Cost Forecast'!$A:$A,'[1]Cost Forecast'!T:T)</f>
        <v>0</v>
      </c>
      <c r="AC26" s="2">
        <f>_xlfn.XLOOKUP($A26,'[1]Cost Forecast'!$A:$A,'[1]Cost Forecast'!U:U)</f>
        <v>0</v>
      </c>
      <c r="AD26" s="2">
        <f>_xlfn.XLOOKUP($A26,'[1]Cost Forecast'!$A:$A,'[1]Cost Forecast'!V:V)</f>
        <v>0</v>
      </c>
      <c r="AE26" s="2">
        <f>_xlfn.XLOOKUP($A26,'[1]Cost Forecast'!$A:$A,'[1]Cost Forecast'!W:W)</f>
        <v>21947.23</v>
      </c>
      <c r="AF26" s="2">
        <f>_xlfn.XLOOKUP($A26,'[1]Cost Forecast'!$A:$A,'[1]Cost Forecast'!X:X)</f>
        <v>0</v>
      </c>
      <c r="AG26" s="2">
        <f>_xlfn.XLOOKUP($A26,'[1]Cost Forecast'!$A:$A,'[1]Cost Forecast'!Y:Y)</f>
        <v>0</v>
      </c>
      <c r="AH26" s="2">
        <f>_xlfn.XLOOKUP($A26,'[1]Cost Forecast'!$A:$A,'[1]Cost Forecast'!Z:Z)</f>
        <v>0</v>
      </c>
      <c r="AI26" s="2">
        <f>_xlfn.XLOOKUP($A26,'[1]Cost Forecast'!$A:$A,'[1]Cost Forecast'!AA:AA)</f>
        <v>0</v>
      </c>
      <c r="AJ26" s="2">
        <f>_xlfn.XLOOKUP($A26,'[1]Cost Forecast'!$A:$A,'[1]Cost Forecast'!AB:AB)</f>
        <v>0</v>
      </c>
      <c r="AK26" s="2">
        <f>_xlfn.XLOOKUP($A26,'[1]Cost Forecast'!$A:$A,'[1]Cost Forecast'!AC:AC)</f>
        <v>0</v>
      </c>
      <c r="AL26" s="2">
        <f>_xlfn.XLOOKUP($A26,'[1]Cost Forecast'!$A:$A,'[1]Cost Forecast'!AD:AD)</f>
        <v>0</v>
      </c>
      <c r="AM26" s="8">
        <f t="shared" si="7"/>
        <v>21947.23</v>
      </c>
      <c r="AN26" s="9" t="s">
        <v>881</v>
      </c>
      <c r="AO26" s="9" t="s">
        <v>849</v>
      </c>
      <c r="AP26" t="s">
        <v>900</v>
      </c>
      <c r="AQ26" t="b">
        <f t="shared" si="5"/>
        <v>1</v>
      </c>
      <c r="AS26"/>
    </row>
    <row r="27" spans="1:45" x14ac:dyDescent="0.35">
      <c r="A27" s="4" t="s">
        <v>56</v>
      </c>
      <c r="B27" s="4" t="s">
        <v>57</v>
      </c>
      <c r="C27" s="3">
        <v>1</v>
      </c>
      <c r="D27" s="4" t="s">
        <v>38</v>
      </c>
      <c r="E27" s="3">
        <v>1718.03</v>
      </c>
      <c r="F27" s="3">
        <f t="shared" si="0"/>
        <v>5.8206201288685299E-4</v>
      </c>
      <c r="G27" s="2">
        <v>185547.35</v>
      </c>
      <c r="H27" s="4" t="b">
        <f t="shared" si="6"/>
        <v>0</v>
      </c>
      <c r="I27" s="4" t="b">
        <f t="shared" si="8"/>
        <v>0</v>
      </c>
      <c r="K27" s="2">
        <v>0</v>
      </c>
      <c r="L27" s="2">
        <v>0</v>
      </c>
      <c r="M27" s="3">
        <v>0</v>
      </c>
      <c r="N27" s="3">
        <v>0</v>
      </c>
      <c r="O27" s="2">
        <v>110</v>
      </c>
      <c r="Q27" s="2">
        <v>185547.35</v>
      </c>
      <c r="R27" s="2">
        <v>0</v>
      </c>
      <c r="S27" s="2">
        <v>0</v>
      </c>
      <c r="T27" s="2">
        <v>0</v>
      </c>
      <c r="U27" s="2">
        <v>0</v>
      </c>
      <c r="V27" s="2">
        <f t="shared" si="2"/>
        <v>0</v>
      </c>
      <c r="X27" s="2">
        <f t="shared" si="3"/>
        <v>188983.3</v>
      </c>
      <c r="Y27" s="2">
        <f t="shared" si="4"/>
        <v>3435.9499999999825</v>
      </c>
      <c r="AA27" s="2">
        <f>_xlfn.XLOOKUP($A27,'[1]Cost Forecast'!$A:$A,'[1]Cost Forecast'!S:S)</f>
        <v>0</v>
      </c>
      <c r="AB27" s="2">
        <f>_xlfn.XLOOKUP($A27,'[1]Cost Forecast'!$A:$A,'[1]Cost Forecast'!T:T)</f>
        <v>185547.35</v>
      </c>
      <c r="AC27" s="2">
        <f>_xlfn.XLOOKUP($A27,'[1]Cost Forecast'!$A:$A,'[1]Cost Forecast'!U:U)</f>
        <v>0</v>
      </c>
      <c r="AD27" s="2">
        <f>_xlfn.XLOOKUP($A27,'[1]Cost Forecast'!$A:$A,'[1]Cost Forecast'!V:V)</f>
        <v>0</v>
      </c>
      <c r="AE27" s="2">
        <f>_xlfn.XLOOKUP($A27,'[1]Cost Forecast'!$A:$A,'[1]Cost Forecast'!W:W)</f>
        <v>0</v>
      </c>
      <c r="AF27" s="2">
        <f>_xlfn.XLOOKUP($A27,'[1]Cost Forecast'!$A:$A,'[1]Cost Forecast'!X:X)</f>
        <v>0</v>
      </c>
      <c r="AG27" s="2">
        <f>_xlfn.XLOOKUP($A27,'[1]Cost Forecast'!$A:$A,'[1]Cost Forecast'!Y:Y)</f>
        <v>0</v>
      </c>
      <c r="AH27" s="2">
        <f>_xlfn.XLOOKUP($A27,'[1]Cost Forecast'!$A:$A,'[1]Cost Forecast'!Z:Z)</f>
        <v>0</v>
      </c>
      <c r="AI27" s="2">
        <f>_xlfn.XLOOKUP($A27,'[1]Cost Forecast'!$A:$A,'[1]Cost Forecast'!AA:AA)</f>
        <v>0</v>
      </c>
      <c r="AJ27" s="2">
        <f>_xlfn.XLOOKUP($A27,'[1]Cost Forecast'!$A:$A,'[1]Cost Forecast'!AB:AB)</f>
        <v>0</v>
      </c>
      <c r="AK27" s="2">
        <f>_xlfn.XLOOKUP($A27,'[1]Cost Forecast'!$A:$A,'[1]Cost Forecast'!AC:AC)</f>
        <v>0</v>
      </c>
      <c r="AL27" s="2">
        <f>_xlfn.XLOOKUP($A27,'[1]Cost Forecast'!$A:$A,'[1]Cost Forecast'!AD:AD)</f>
        <v>0</v>
      </c>
      <c r="AM27" s="8">
        <f t="shared" si="7"/>
        <v>185547.35</v>
      </c>
      <c r="AN27" s="9" t="s">
        <v>881</v>
      </c>
      <c r="AO27" s="9" t="s">
        <v>849</v>
      </c>
      <c r="AP27" t="s">
        <v>900</v>
      </c>
      <c r="AQ27" t="b">
        <f t="shared" si="5"/>
        <v>1</v>
      </c>
      <c r="AS27"/>
    </row>
    <row r="28" spans="1:45" x14ac:dyDescent="0.35">
      <c r="A28" s="4" t="s">
        <v>58</v>
      </c>
      <c r="B28" s="4" t="s">
        <v>59</v>
      </c>
      <c r="C28" s="3">
        <v>1</v>
      </c>
      <c r="D28" s="4" t="s">
        <v>38</v>
      </c>
      <c r="E28" s="3">
        <v>196.33</v>
      </c>
      <c r="F28" s="3">
        <f t="shared" si="0"/>
        <v>5.0934650842968466E-3</v>
      </c>
      <c r="G28" s="2">
        <v>21203.360000000001</v>
      </c>
      <c r="H28" s="4" t="b">
        <f t="shared" si="6"/>
        <v>0</v>
      </c>
      <c r="I28" s="4" t="b">
        <f t="shared" si="8"/>
        <v>0</v>
      </c>
      <c r="K28" s="2">
        <v>0</v>
      </c>
      <c r="L28" s="2">
        <v>0</v>
      </c>
      <c r="M28" s="3">
        <v>0</v>
      </c>
      <c r="N28" s="3">
        <v>0</v>
      </c>
      <c r="O28" s="2">
        <v>110</v>
      </c>
      <c r="Q28" s="2">
        <v>21203.360000000001</v>
      </c>
      <c r="R28" s="2">
        <v>0</v>
      </c>
      <c r="S28" s="2">
        <v>0</v>
      </c>
      <c r="T28" s="2">
        <v>0</v>
      </c>
      <c r="U28" s="2">
        <v>0</v>
      </c>
      <c r="V28" s="2">
        <f t="shared" si="2"/>
        <v>0</v>
      </c>
      <c r="X28" s="2">
        <f t="shared" si="3"/>
        <v>21596.300000000003</v>
      </c>
      <c r="Y28" s="2">
        <f t="shared" si="4"/>
        <v>392.94000000000233</v>
      </c>
      <c r="AA28" s="2">
        <f>_xlfn.XLOOKUP($A28,'[1]Cost Forecast'!$A:$A,'[1]Cost Forecast'!S:S)</f>
        <v>0</v>
      </c>
      <c r="AB28" s="2">
        <f>_xlfn.XLOOKUP($A28,'[1]Cost Forecast'!$A:$A,'[1]Cost Forecast'!T:T)</f>
        <v>21203.360000000001</v>
      </c>
      <c r="AC28" s="2">
        <f>_xlfn.XLOOKUP($A28,'[1]Cost Forecast'!$A:$A,'[1]Cost Forecast'!U:U)</f>
        <v>0</v>
      </c>
      <c r="AD28" s="2">
        <f>_xlfn.XLOOKUP($A28,'[1]Cost Forecast'!$A:$A,'[1]Cost Forecast'!V:V)</f>
        <v>0</v>
      </c>
      <c r="AE28" s="2">
        <f>_xlfn.XLOOKUP($A28,'[1]Cost Forecast'!$A:$A,'[1]Cost Forecast'!W:W)</f>
        <v>0</v>
      </c>
      <c r="AF28" s="2">
        <f>_xlfn.XLOOKUP($A28,'[1]Cost Forecast'!$A:$A,'[1]Cost Forecast'!X:X)</f>
        <v>0</v>
      </c>
      <c r="AG28" s="2">
        <f>_xlfn.XLOOKUP($A28,'[1]Cost Forecast'!$A:$A,'[1]Cost Forecast'!Y:Y)</f>
        <v>0</v>
      </c>
      <c r="AH28" s="2">
        <f>_xlfn.XLOOKUP($A28,'[1]Cost Forecast'!$A:$A,'[1]Cost Forecast'!Z:Z)</f>
        <v>0</v>
      </c>
      <c r="AI28" s="2">
        <f>_xlfn.XLOOKUP($A28,'[1]Cost Forecast'!$A:$A,'[1]Cost Forecast'!AA:AA)</f>
        <v>0</v>
      </c>
      <c r="AJ28" s="2">
        <f>_xlfn.XLOOKUP($A28,'[1]Cost Forecast'!$A:$A,'[1]Cost Forecast'!AB:AB)</f>
        <v>0</v>
      </c>
      <c r="AK28" s="2">
        <f>_xlfn.XLOOKUP($A28,'[1]Cost Forecast'!$A:$A,'[1]Cost Forecast'!AC:AC)</f>
        <v>0</v>
      </c>
      <c r="AL28" s="2">
        <f>_xlfn.XLOOKUP($A28,'[1]Cost Forecast'!$A:$A,'[1]Cost Forecast'!AD:AD)</f>
        <v>0</v>
      </c>
      <c r="AM28" s="8">
        <f t="shared" si="7"/>
        <v>21203.360000000001</v>
      </c>
      <c r="AN28" s="9" t="s">
        <v>881</v>
      </c>
      <c r="AO28" s="9" t="s">
        <v>849</v>
      </c>
      <c r="AP28" t="s">
        <v>900</v>
      </c>
      <c r="AQ28" t="b">
        <f t="shared" si="5"/>
        <v>1</v>
      </c>
      <c r="AS28"/>
    </row>
    <row r="29" spans="1:45" x14ac:dyDescent="0.35">
      <c r="A29" s="4" t="s">
        <v>60</v>
      </c>
      <c r="B29" s="4" t="s">
        <v>61</v>
      </c>
      <c r="C29" s="3">
        <v>1</v>
      </c>
      <c r="D29" s="4" t="s">
        <v>38</v>
      </c>
      <c r="E29" s="3">
        <v>640.82000000000005</v>
      </c>
      <c r="F29" s="3">
        <f t="shared" si="0"/>
        <v>1.5605006085952372E-3</v>
      </c>
      <c r="G29" s="2">
        <v>69207.97</v>
      </c>
      <c r="H29" s="4" t="b">
        <f t="shared" si="6"/>
        <v>0</v>
      </c>
      <c r="I29" s="4" t="b">
        <f t="shared" si="8"/>
        <v>0</v>
      </c>
      <c r="K29" s="2">
        <v>0</v>
      </c>
      <c r="L29" s="2">
        <v>0</v>
      </c>
      <c r="M29" s="3">
        <v>0</v>
      </c>
      <c r="N29" s="3">
        <v>0</v>
      </c>
      <c r="O29" s="2">
        <v>110</v>
      </c>
      <c r="Q29" s="2">
        <v>69207.97</v>
      </c>
      <c r="R29" s="2">
        <v>0</v>
      </c>
      <c r="S29" s="2">
        <v>0</v>
      </c>
      <c r="T29" s="2">
        <v>0</v>
      </c>
      <c r="U29" s="2">
        <v>0</v>
      </c>
      <c r="V29" s="2">
        <f t="shared" si="2"/>
        <v>0</v>
      </c>
      <c r="X29" s="2">
        <f t="shared" si="3"/>
        <v>70490.200000000012</v>
      </c>
      <c r="Y29" s="2">
        <f t="shared" si="4"/>
        <v>1282.2300000000105</v>
      </c>
      <c r="AA29" s="2">
        <f>_xlfn.XLOOKUP($A29,'[1]Cost Forecast'!$A:$A,'[1]Cost Forecast'!S:S)</f>
        <v>0</v>
      </c>
      <c r="AB29" s="2">
        <f>_xlfn.XLOOKUP($A29,'[1]Cost Forecast'!$A:$A,'[1]Cost Forecast'!T:T)</f>
        <v>69207.97</v>
      </c>
      <c r="AC29" s="2">
        <f>_xlfn.XLOOKUP($A29,'[1]Cost Forecast'!$A:$A,'[1]Cost Forecast'!U:U)</f>
        <v>0</v>
      </c>
      <c r="AD29" s="2">
        <f>_xlfn.XLOOKUP($A29,'[1]Cost Forecast'!$A:$A,'[1]Cost Forecast'!V:V)</f>
        <v>0</v>
      </c>
      <c r="AE29" s="2">
        <f>_xlfn.XLOOKUP($A29,'[1]Cost Forecast'!$A:$A,'[1]Cost Forecast'!W:W)</f>
        <v>0</v>
      </c>
      <c r="AF29" s="2">
        <f>_xlfn.XLOOKUP($A29,'[1]Cost Forecast'!$A:$A,'[1]Cost Forecast'!X:X)</f>
        <v>0</v>
      </c>
      <c r="AG29" s="2">
        <f>_xlfn.XLOOKUP($A29,'[1]Cost Forecast'!$A:$A,'[1]Cost Forecast'!Y:Y)</f>
        <v>0</v>
      </c>
      <c r="AH29" s="2">
        <f>_xlfn.XLOOKUP($A29,'[1]Cost Forecast'!$A:$A,'[1]Cost Forecast'!Z:Z)</f>
        <v>0</v>
      </c>
      <c r="AI29" s="2">
        <f>_xlfn.XLOOKUP($A29,'[1]Cost Forecast'!$A:$A,'[1]Cost Forecast'!AA:AA)</f>
        <v>0</v>
      </c>
      <c r="AJ29" s="2">
        <f>_xlfn.XLOOKUP($A29,'[1]Cost Forecast'!$A:$A,'[1]Cost Forecast'!AB:AB)</f>
        <v>0</v>
      </c>
      <c r="AK29" s="2">
        <f>_xlfn.XLOOKUP($A29,'[1]Cost Forecast'!$A:$A,'[1]Cost Forecast'!AC:AC)</f>
        <v>0</v>
      </c>
      <c r="AL29" s="2">
        <f>_xlfn.XLOOKUP($A29,'[1]Cost Forecast'!$A:$A,'[1]Cost Forecast'!AD:AD)</f>
        <v>0</v>
      </c>
      <c r="AM29" s="8">
        <f t="shared" si="7"/>
        <v>69207.97</v>
      </c>
      <c r="AN29" s="9" t="s">
        <v>881</v>
      </c>
      <c r="AO29" s="9" t="s">
        <v>849</v>
      </c>
      <c r="AP29" t="s">
        <v>900</v>
      </c>
      <c r="AQ29" t="b">
        <f t="shared" si="5"/>
        <v>1</v>
      </c>
      <c r="AS29"/>
    </row>
    <row r="30" spans="1:45" x14ac:dyDescent="0.35">
      <c r="A30" s="4" t="s">
        <v>62</v>
      </c>
      <c r="B30" s="4" t="s">
        <v>63</v>
      </c>
      <c r="C30" s="3">
        <v>1</v>
      </c>
      <c r="D30" s="4" t="s">
        <v>10</v>
      </c>
      <c r="E30" s="3">
        <v>1118.83</v>
      </c>
      <c r="F30" s="3">
        <f t="shared" si="0"/>
        <v>8.9379083506877725E-4</v>
      </c>
      <c r="G30" s="2">
        <v>120833.26</v>
      </c>
      <c r="H30" s="4" t="b">
        <f t="shared" si="6"/>
        <v>0</v>
      </c>
      <c r="I30" s="4" t="b">
        <f t="shared" si="8"/>
        <v>0</v>
      </c>
      <c r="K30" s="2">
        <v>0</v>
      </c>
      <c r="L30" s="2">
        <v>0</v>
      </c>
      <c r="M30" s="3">
        <v>0</v>
      </c>
      <c r="N30" s="3">
        <v>0</v>
      </c>
      <c r="O30" s="2">
        <v>110</v>
      </c>
      <c r="Q30" s="2">
        <v>120833.26</v>
      </c>
      <c r="R30" s="2">
        <v>0</v>
      </c>
      <c r="S30" s="2">
        <v>0</v>
      </c>
      <c r="T30" s="2">
        <v>0</v>
      </c>
      <c r="U30" s="2">
        <v>0</v>
      </c>
      <c r="V30" s="2">
        <f t="shared" si="2"/>
        <v>0</v>
      </c>
      <c r="X30" s="2">
        <f t="shared" si="3"/>
        <v>123071.29999999999</v>
      </c>
      <c r="Y30" s="2">
        <f t="shared" si="4"/>
        <v>2238.0399999999936</v>
      </c>
      <c r="AA30" s="2">
        <f>_xlfn.XLOOKUP($A30,'[1]Cost Forecast'!$A:$A,'[1]Cost Forecast'!S:S)</f>
        <v>0</v>
      </c>
      <c r="AB30" s="2">
        <f>_xlfn.XLOOKUP($A30,'[1]Cost Forecast'!$A:$A,'[1]Cost Forecast'!T:T)</f>
        <v>0</v>
      </c>
      <c r="AC30" s="2">
        <f>_xlfn.XLOOKUP($A30,'[1]Cost Forecast'!$A:$A,'[1]Cost Forecast'!U:U)</f>
        <v>0</v>
      </c>
      <c r="AD30" s="2">
        <f>_xlfn.XLOOKUP($A30,'[1]Cost Forecast'!$A:$A,'[1]Cost Forecast'!V:V)</f>
        <v>0</v>
      </c>
      <c r="AE30" s="2">
        <f>_xlfn.XLOOKUP($A30,'[1]Cost Forecast'!$A:$A,'[1]Cost Forecast'!W:W)</f>
        <v>0</v>
      </c>
      <c r="AF30" s="2">
        <f>_xlfn.XLOOKUP($A30,'[1]Cost Forecast'!$A:$A,'[1]Cost Forecast'!X:X)</f>
        <v>0</v>
      </c>
      <c r="AG30" s="2">
        <f>_xlfn.XLOOKUP($A30,'[1]Cost Forecast'!$A:$A,'[1]Cost Forecast'!Y:Y)</f>
        <v>0</v>
      </c>
      <c r="AH30" s="2">
        <f>_xlfn.XLOOKUP($A30,'[1]Cost Forecast'!$A:$A,'[1]Cost Forecast'!Z:Z)</f>
        <v>0</v>
      </c>
      <c r="AI30" s="2">
        <f>_xlfn.XLOOKUP($A30,'[1]Cost Forecast'!$A:$A,'[1]Cost Forecast'!AA:AA)</f>
        <v>0</v>
      </c>
      <c r="AJ30" s="2">
        <f>_xlfn.XLOOKUP($A30,'[1]Cost Forecast'!$A:$A,'[1]Cost Forecast'!AB:AB)</f>
        <v>0</v>
      </c>
      <c r="AK30" s="2">
        <f>_xlfn.XLOOKUP($A30,'[1]Cost Forecast'!$A:$A,'[1]Cost Forecast'!AC:AC)</f>
        <v>0</v>
      </c>
      <c r="AL30" s="2">
        <f>_xlfn.XLOOKUP($A30,'[1]Cost Forecast'!$A:$A,'[1]Cost Forecast'!AD:AD)</f>
        <v>0</v>
      </c>
      <c r="AM30" s="8">
        <f t="shared" si="7"/>
        <v>0</v>
      </c>
      <c r="AN30" s="9" t="s">
        <v>881</v>
      </c>
      <c r="AO30" s="9" t="s">
        <v>849</v>
      </c>
      <c r="AP30" t="s">
        <v>900</v>
      </c>
      <c r="AQ30" t="b">
        <f t="shared" si="5"/>
        <v>0</v>
      </c>
      <c r="AS30"/>
    </row>
    <row r="31" spans="1:45" x14ac:dyDescent="0.35">
      <c r="A31" s="4" t="s">
        <v>64</v>
      </c>
      <c r="B31" s="4" t="s">
        <v>65</v>
      </c>
      <c r="C31" s="3">
        <v>1</v>
      </c>
      <c r="D31" s="4" t="s">
        <v>38</v>
      </c>
      <c r="E31" s="3">
        <v>2238.83</v>
      </c>
      <c r="F31" s="3">
        <f t="shared" si="0"/>
        <v>4.4666187249590191E-4</v>
      </c>
      <c r="G31" s="2">
        <v>241793.37</v>
      </c>
      <c r="H31" s="4" t="b">
        <f t="shared" si="6"/>
        <v>0</v>
      </c>
      <c r="I31" s="4" t="b">
        <f t="shared" si="8"/>
        <v>0</v>
      </c>
      <c r="K31" s="2">
        <v>0</v>
      </c>
      <c r="L31" s="2">
        <v>0</v>
      </c>
      <c r="M31" s="3">
        <v>0</v>
      </c>
      <c r="N31" s="3">
        <v>0</v>
      </c>
      <c r="O31" s="2">
        <v>110</v>
      </c>
      <c r="Q31" s="2">
        <v>241793.37</v>
      </c>
      <c r="R31" s="2">
        <v>0</v>
      </c>
      <c r="S31" s="2">
        <v>0</v>
      </c>
      <c r="T31" s="2">
        <v>0</v>
      </c>
      <c r="U31" s="2">
        <v>0</v>
      </c>
      <c r="V31" s="2">
        <f t="shared" si="2"/>
        <v>0</v>
      </c>
      <c r="X31" s="2">
        <f t="shared" si="3"/>
        <v>246271.3</v>
      </c>
      <c r="Y31" s="2">
        <f t="shared" si="4"/>
        <v>4477.929999999993</v>
      </c>
      <c r="AA31" s="2">
        <f>_xlfn.XLOOKUP($A31,'[1]Cost Forecast'!$A:$A,'[1]Cost Forecast'!S:S)</f>
        <v>0</v>
      </c>
      <c r="AB31" s="2">
        <f>_xlfn.XLOOKUP($A31,'[1]Cost Forecast'!$A:$A,'[1]Cost Forecast'!T:T)</f>
        <v>0</v>
      </c>
      <c r="AC31" s="2">
        <f>_xlfn.XLOOKUP($A31,'[1]Cost Forecast'!$A:$A,'[1]Cost Forecast'!U:U)</f>
        <v>0</v>
      </c>
      <c r="AD31" s="2">
        <f>_xlfn.XLOOKUP($A31,'[1]Cost Forecast'!$A:$A,'[1]Cost Forecast'!V:V)</f>
        <v>0</v>
      </c>
      <c r="AE31" s="2">
        <f>_xlfn.XLOOKUP($A31,'[1]Cost Forecast'!$A:$A,'[1]Cost Forecast'!W:W)</f>
        <v>0</v>
      </c>
      <c r="AF31" s="2">
        <f>_xlfn.XLOOKUP($A31,'[1]Cost Forecast'!$A:$A,'[1]Cost Forecast'!X:X)</f>
        <v>0</v>
      </c>
      <c r="AG31" s="2">
        <f>_xlfn.XLOOKUP($A31,'[1]Cost Forecast'!$A:$A,'[1]Cost Forecast'!Y:Y)</f>
        <v>0</v>
      </c>
      <c r="AH31" s="2">
        <f>_xlfn.XLOOKUP($A31,'[1]Cost Forecast'!$A:$A,'[1]Cost Forecast'!Z:Z)</f>
        <v>0</v>
      </c>
      <c r="AI31" s="2">
        <f>_xlfn.XLOOKUP($A31,'[1]Cost Forecast'!$A:$A,'[1]Cost Forecast'!AA:AA)</f>
        <v>0</v>
      </c>
      <c r="AJ31" s="2">
        <f>_xlfn.XLOOKUP($A31,'[1]Cost Forecast'!$A:$A,'[1]Cost Forecast'!AB:AB)</f>
        <v>0</v>
      </c>
      <c r="AK31" s="2">
        <f>_xlfn.XLOOKUP($A31,'[1]Cost Forecast'!$A:$A,'[1]Cost Forecast'!AC:AC)</f>
        <v>0</v>
      </c>
      <c r="AL31" s="2">
        <f>_xlfn.XLOOKUP($A31,'[1]Cost Forecast'!$A:$A,'[1]Cost Forecast'!AD:AD)</f>
        <v>0</v>
      </c>
      <c r="AM31" s="8">
        <f t="shared" si="7"/>
        <v>0</v>
      </c>
      <c r="AN31" s="9" t="s">
        <v>881</v>
      </c>
      <c r="AO31" s="9" t="s">
        <v>849</v>
      </c>
      <c r="AP31" t="s">
        <v>900</v>
      </c>
      <c r="AQ31" t="b">
        <f t="shared" si="5"/>
        <v>0</v>
      </c>
      <c r="AS31"/>
    </row>
    <row r="32" spans="1:45" x14ac:dyDescent="0.35">
      <c r="A32" s="4" t="s">
        <v>66</v>
      </c>
      <c r="B32" s="4" t="s">
        <v>67</v>
      </c>
      <c r="C32" s="3">
        <v>0</v>
      </c>
      <c r="D32" s="4" t="s">
        <v>38</v>
      </c>
      <c r="E32" s="3">
        <v>0</v>
      </c>
      <c r="F32" s="3">
        <f t="shared" si="0"/>
        <v>1</v>
      </c>
      <c r="G32" s="2">
        <v>2369.6799999999998</v>
      </c>
      <c r="H32" s="4" t="b">
        <f t="shared" si="6"/>
        <v>0</v>
      </c>
      <c r="I32" s="4" t="b">
        <f t="shared" si="8"/>
        <v>0</v>
      </c>
      <c r="K32" s="2">
        <v>0</v>
      </c>
      <c r="L32" s="2">
        <v>0</v>
      </c>
      <c r="M32" s="3">
        <v>0</v>
      </c>
      <c r="N32" s="3">
        <v>0</v>
      </c>
      <c r="O32" s="2">
        <v>110</v>
      </c>
      <c r="Q32" s="2">
        <v>0</v>
      </c>
      <c r="R32" s="2">
        <v>2369.6799999999998</v>
      </c>
      <c r="S32" s="2">
        <v>0</v>
      </c>
      <c r="T32" s="2">
        <v>0</v>
      </c>
      <c r="U32" s="2">
        <v>0</v>
      </c>
      <c r="V32" s="2">
        <f t="shared" si="2"/>
        <v>0</v>
      </c>
      <c r="X32" s="2">
        <f t="shared" si="3"/>
        <v>0</v>
      </c>
      <c r="Y32" s="2">
        <f t="shared" si="4"/>
        <v>-2369.6799999999998</v>
      </c>
      <c r="AA32" s="2">
        <f>_xlfn.XLOOKUP($A32,'[1]Cost Forecast'!$A:$A,'[1]Cost Forecast'!S:S)</f>
        <v>0</v>
      </c>
      <c r="AB32" s="2">
        <f>_xlfn.XLOOKUP($A32,'[1]Cost Forecast'!$A:$A,'[1]Cost Forecast'!T:T)</f>
        <v>2369.6799999999998</v>
      </c>
      <c r="AC32" s="2">
        <f>_xlfn.XLOOKUP($A32,'[1]Cost Forecast'!$A:$A,'[1]Cost Forecast'!U:U)</f>
        <v>0</v>
      </c>
      <c r="AD32" s="2">
        <f>_xlfn.XLOOKUP($A32,'[1]Cost Forecast'!$A:$A,'[1]Cost Forecast'!V:V)</f>
        <v>0</v>
      </c>
      <c r="AE32" s="2">
        <f>_xlfn.XLOOKUP($A32,'[1]Cost Forecast'!$A:$A,'[1]Cost Forecast'!W:W)</f>
        <v>0</v>
      </c>
      <c r="AF32" s="2">
        <f>_xlfn.XLOOKUP($A32,'[1]Cost Forecast'!$A:$A,'[1]Cost Forecast'!X:X)</f>
        <v>0</v>
      </c>
      <c r="AG32" s="2">
        <f>_xlfn.XLOOKUP($A32,'[1]Cost Forecast'!$A:$A,'[1]Cost Forecast'!Y:Y)</f>
        <v>0</v>
      </c>
      <c r="AH32" s="2">
        <f>_xlfn.XLOOKUP($A32,'[1]Cost Forecast'!$A:$A,'[1]Cost Forecast'!Z:Z)</f>
        <v>0</v>
      </c>
      <c r="AI32" s="2">
        <f>_xlfn.XLOOKUP($A32,'[1]Cost Forecast'!$A:$A,'[1]Cost Forecast'!AA:AA)</f>
        <v>0</v>
      </c>
      <c r="AJ32" s="2">
        <f>_xlfn.XLOOKUP($A32,'[1]Cost Forecast'!$A:$A,'[1]Cost Forecast'!AB:AB)</f>
        <v>0</v>
      </c>
      <c r="AK32" s="2">
        <f>_xlfn.XLOOKUP($A32,'[1]Cost Forecast'!$A:$A,'[1]Cost Forecast'!AC:AC)</f>
        <v>0</v>
      </c>
      <c r="AL32" s="2">
        <f>_xlfn.XLOOKUP($A32,'[1]Cost Forecast'!$A:$A,'[1]Cost Forecast'!AD:AD)</f>
        <v>0</v>
      </c>
      <c r="AM32" s="8">
        <f t="shared" si="7"/>
        <v>2369.6799999999998</v>
      </c>
      <c r="AN32" s="9" t="s">
        <v>881</v>
      </c>
      <c r="AO32" s="9" t="s">
        <v>849</v>
      </c>
      <c r="AP32" t="s">
        <v>900</v>
      </c>
      <c r="AQ32" t="b">
        <f t="shared" si="5"/>
        <v>1</v>
      </c>
      <c r="AS32"/>
    </row>
    <row r="33" spans="1:45" x14ac:dyDescent="0.35">
      <c r="A33" s="4" t="s">
        <v>68</v>
      </c>
      <c r="B33" s="4" t="s">
        <v>69</v>
      </c>
      <c r="C33" s="3">
        <v>1</v>
      </c>
      <c r="D33" s="4" t="s">
        <v>38</v>
      </c>
      <c r="E33" s="3">
        <v>227.82</v>
      </c>
      <c r="F33" s="3">
        <f t="shared" si="0"/>
        <v>4.3894302519532965E-3</v>
      </c>
      <c r="G33" s="2">
        <v>0</v>
      </c>
      <c r="H33" s="4" t="b">
        <f t="shared" si="6"/>
        <v>1</v>
      </c>
      <c r="I33" s="4" t="b">
        <f t="shared" si="8"/>
        <v>0</v>
      </c>
      <c r="K33" s="2">
        <v>0</v>
      </c>
      <c r="L33" s="2">
        <v>0</v>
      </c>
      <c r="M33" s="3">
        <v>0</v>
      </c>
      <c r="N33" s="3">
        <v>0</v>
      </c>
      <c r="O33" s="2">
        <v>110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f t="shared" si="2"/>
        <v>0</v>
      </c>
      <c r="X33" s="2">
        <f t="shared" si="3"/>
        <v>25060.2</v>
      </c>
      <c r="Y33" s="2">
        <f t="shared" si="4"/>
        <v>25060.2</v>
      </c>
      <c r="AA33" s="2">
        <f>_xlfn.XLOOKUP($A33,'[1]Cost Forecast'!$A:$A,'[1]Cost Forecast'!S:S)</f>
        <v>0</v>
      </c>
      <c r="AB33" s="2">
        <f>_xlfn.XLOOKUP($A33,'[1]Cost Forecast'!$A:$A,'[1]Cost Forecast'!T:T)</f>
        <v>0</v>
      </c>
      <c r="AC33" s="2">
        <f>_xlfn.XLOOKUP($A33,'[1]Cost Forecast'!$A:$A,'[1]Cost Forecast'!U:U)</f>
        <v>0</v>
      </c>
      <c r="AD33" s="2">
        <f>_xlfn.XLOOKUP($A33,'[1]Cost Forecast'!$A:$A,'[1]Cost Forecast'!V:V)</f>
        <v>0</v>
      </c>
      <c r="AE33" s="2">
        <f>_xlfn.XLOOKUP($A33,'[1]Cost Forecast'!$A:$A,'[1]Cost Forecast'!W:W)</f>
        <v>0</v>
      </c>
      <c r="AF33" s="2">
        <f>_xlfn.XLOOKUP($A33,'[1]Cost Forecast'!$A:$A,'[1]Cost Forecast'!X:X)</f>
        <v>0</v>
      </c>
      <c r="AG33" s="2">
        <f>_xlfn.XLOOKUP($A33,'[1]Cost Forecast'!$A:$A,'[1]Cost Forecast'!Y:Y)</f>
        <v>0</v>
      </c>
      <c r="AH33" s="2">
        <f>_xlfn.XLOOKUP($A33,'[1]Cost Forecast'!$A:$A,'[1]Cost Forecast'!Z:Z)</f>
        <v>0</v>
      </c>
      <c r="AI33" s="2">
        <f>_xlfn.XLOOKUP($A33,'[1]Cost Forecast'!$A:$A,'[1]Cost Forecast'!AA:AA)</f>
        <v>0</v>
      </c>
      <c r="AJ33" s="2">
        <f>_xlfn.XLOOKUP($A33,'[1]Cost Forecast'!$A:$A,'[1]Cost Forecast'!AB:AB)</f>
        <v>0</v>
      </c>
      <c r="AK33" s="2">
        <f>_xlfn.XLOOKUP($A33,'[1]Cost Forecast'!$A:$A,'[1]Cost Forecast'!AC:AC)</f>
        <v>0</v>
      </c>
      <c r="AL33" s="2">
        <f>_xlfn.XLOOKUP($A33,'[1]Cost Forecast'!$A:$A,'[1]Cost Forecast'!AD:AD)</f>
        <v>0</v>
      </c>
      <c r="AM33" s="8">
        <f t="shared" si="7"/>
        <v>0</v>
      </c>
      <c r="AN33" s="9" t="s">
        <v>881</v>
      </c>
      <c r="AO33" s="9" t="s">
        <v>849</v>
      </c>
      <c r="AP33" t="s">
        <v>900</v>
      </c>
      <c r="AQ33" t="b">
        <f t="shared" si="5"/>
        <v>1</v>
      </c>
      <c r="AS33"/>
    </row>
    <row r="34" spans="1:45" x14ac:dyDescent="0.35">
      <c r="A34" s="4" t="s">
        <v>70</v>
      </c>
      <c r="B34" s="4" t="s">
        <v>71</v>
      </c>
      <c r="C34" s="3">
        <v>16</v>
      </c>
      <c r="D34" s="4" t="s">
        <v>5</v>
      </c>
      <c r="E34" s="3">
        <v>35.28</v>
      </c>
      <c r="F34" s="3">
        <f t="shared" ref="F34:F65" si="9">IF(OR(E34=0,C34=0),1,C34/E34)</f>
        <v>0.45351473922902491</v>
      </c>
      <c r="G34" s="2">
        <v>3809.76</v>
      </c>
      <c r="H34" s="4" t="b">
        <f t="shared" si="6"/>
        <v>0</v>
      </c>
      <c r="I34" s="4" t="b">
        <f t="shared" si="8"/>
        <v>0</v>
      </c>
      <c r="K34" s="2">
        <v>0</v>
      </c>
      <c r="L34" s="2">
        <v>0</v>
      </c>
      <c r="M34" s="3">
        <v>0</v>
      </c>
      <c r="N34" s="3">
        <v>0</v>
      </c>
      <c r="O34" s="2">
        <v>110</v>
      </c>
      <c r="Q34" s="2">
        <v>3809.76</v>
      </c>
      <c r="R34" s="2">
        <v>0</v>
      </c>
      <c r="S34" s="2">
        <v>0</v>
      </c>
      <c r="T34" s="2">
        <v>0</v>
      </c>
      <c r="U34" s="2">
        <v>0</v>
      </c>
      <c r="V34" s="2">
        <f t="shared" ref="V34:V65" si="10">G34-SUM(Q34:U34)</f>
        <v>0</v>
      </c>
      <c r="X34" s="2">
        <f t="shared" ref="X34:X69" si="11">K34 + O34*((C34-M34)/F34)</f>
        <v>3880.8</v>
      </c>
      <c r="Y34" s="2">
        <f t="shared" ref="Y34:Y65" si="12">X34-G34</f>
        <v>71.039999999999964</v>
      </c>
      <c r="AA34" s="2">
        <f>_xlfn.XLOOKUP($A34,'[1]Cost Forecast'!$A:$A,'[1]Cost Forecast'!S:S)</f>
        <v>0</v>
      </c>
      <c r="AB34" s="2">
        <f>_xlfn.XLOOKUP($A34,'[1]Cost Forecast'!$A:$A,'[1]Cost Forecast'!T:T)</f>
        <v>0</v>
      </c>
      <c r="AC34" s="2">
        <f>_xlfn.XLOOKUP($A34,'[1]Cost Forecast'!$A:$A,'[1]Cost Forecast'!U:U)</f>
        <v>0</v>
      </c>
      <c r="AD34" s="2">
        <f>_xlfn.XLOOKUP($A34,'[1]Cost Forecast'!$A:$A,'[1]Cost Forecast'!V:V)</f>
        <v>0</v>
      </c>
      <c r="AE34" s="2">
        <f>_xlfn.XLOOKUP($A34,'[1]Cost Forecast'!$A:$A,'[1]Cost Forecast'!W:W)</f>
        <v>3809.76</v>
      </c>
      <c r="AF34" s="2">
        <f>_xlfn.XLOOKUP($A34,'[1]Cost Forecast'!$A:$A,'[1]Cost Forecast'!X:X)</f>
        <v>0</v>
      </c>
      <c r="AG34" s="2">
        <f>_xlfn.XLOOKUP($A34,'[1]Cost Forecast'!$A:$A,'[1]Cost Forecast'!Y:Y)</f>
        <v>0</v>
      </c>
      <c r="AH34" s="2">
        <f>_xlfn.XLOOKUP($A34,'[1]Cost Forecast'!$A:$A,'[1]Cost Forecast'!Z:Z)</f>
        <v>0</v>
      </c>
      <c r="AI34" s="2">
        <f>_xlfn.XLOOKUP($A34,'[1]Cost Forecast'!$A:$A,'[1]Cost Forecast'!AA:AA)</f>
        <v>0</v>
      </c>
      <c r="AJ34" s="2">
        <f>_xlfn.XLOOKUP($A34,'[1]Cost Forecast'!$A:$A,'[1]Cost Forecast'!AB:AB)</f>
        <v>0</v>
      </c>
      <c r="AK34" s="2">
        <f>_xlfn.XLOOKUP($A34,'[1]Cost Forecast'!$A:$A,'[1]Cost Forecast'!AC:AC)</f>
        <v>0</v>
      </c>
      <c r="AL34" s="2">
        <f>_xlfn.XLOOKUP($A34,'[1]Cost Forecast'!$A:$A,'[1]Cost Forecast'!AD:AD)</f>
        <v>0</v>
      </c>
      <c r="AM34" s="8">
        <f t="shared" si="7"/>
        <v>3809.76</v>
      </c>
      <c r="AN34" s="9" t="s">
        <v>881</v>
      </c>
      <c r="AO34" s="9" t="s">
        <v>849</v>
      </c>
      <c r="AP34" t="s">
        <v>900</v>
      </c>
      <c r="AQ34" t="b">
        <f t="shared" si="5"/>
        <v>1</v>
      </c>
      <c r="AS34"/>
    </row>
    <row r="35" spans="1:45" x14ac:dyDescent="0.35">
      <c r="A35" s="4" t="s">
        <v>72</v>
      </c>
      <c r="B35" s="4" t="s">
        <v>73</v>
      </c>
      <c r="C35" s="3">
        <v>1</v>
      </c>
      <c r="D35" s="4" t="s">
        <v>38</v>
      </c>
      <c r="E35" s="3">
        <v>1033.24</v>
      </c>
      <c r="F35" s="3">
        <f t="shared" si="9"/>
        <v>9.6782935232859742E-4</v>
      </c>
      <c r="G35" s="2">
        <v>111590.33</v>
      </c>
      <c r="H35" s="4" t="b">
        <f t="shared" si="6"/>
        <v>0</v>
      </c>
      <c r="I35" s="4" t="b">
        <f t="shared" si="8"/>
        <v>0</v>
      </c>
      <c r="K35" s="2">
        <v>0</v>
      </c>
      <c r="L35" s="2">
        <v>0</v>
      </c>
      <c r="M35" s="3">
        <v>0</v>
      </c>
      <c r="N35" s="3">
        <v>0</v>
      </c>
      <c r="O35" s="2">
        <v>110</v>
      </c>
      <c r="Q35" s="2">
        <v>111590.33</v>
      </c>
      <c r="R35" s="2">
        <v>0</v>
      </c>
      <c r="S35" s="2">
        <v>0</v>
      </c>
      <c r="T35" s="2">
        <v>0</v>
      </c>
      <c r="U35" s="2">
        <v>0</v>
      </c>
      <c r="V35" s="2">
        <f t="shared" si="10"/>
        <v>0</v>
      </c>
      <c r="X35" s="2">
        <f t="shared" si="11"/>
        <v>113656.4</v>
      </c>
      <c r="Y35" s="2">
        <f t="shared" si="12"/>
        <v>2066.0699999999924</v>
      </c>
      <c r="AA35" s="2">
        <f>_xlfn.XLOOKUP($A35,'[1]Cost Forecast'!$A:$A,'[1]Cost Forecast'!S:S)</f>
        <v>111590.33</v>
      </c>
      <c r="AB35" s="2">
        <f>_xlfn.XLOOKUP($A35,'[1]Cost Forecast'!$A:$A,'[1]Cost Forecast'!T:T)</f>
        <v>0</v>
      </c>
      <c r="AC35" s="2">
        <f>_xlfn.XLOOKUP($A35,'[1]Cost Forecast'!$A:$A,'[1]Cost Forecast'!U:U)</f>
        <v>0</v>
      </c>
      <c r="AD35" s="2">
        <f>_xlfn.XLOOKUP($A35,'[1]Cost Forecast'!$A:$A,'[1]Cost Forecast'!V:V)</f>
        <v>0</v>
      </c>
      <c r="AE35" s="2">
        <f>_xlfn.XLOOKUP($A35,'[1]Cost Forecast'!$A:$A,'[1]Cost Forecast'!W:W)</f>
        <v>0</v>
      </c>
      <c r="AF35" s="2">
        <f>_xlfn.XLOOKUP($A35,'[1]Cost Forecast'!$A:$A,'[1]Cost Forecast'!X:X)</f>
        <v>0</v>
      </c>
      <c r="AG35" s="2">
        <f>_xlfn.XLOOKUP($A35,'[1]Cost Forecast'!$A:$A,'[1]Cost Forecast'!Y:Y)</f>
        <v>0</v>
      </c>
      <c r="AH35" s="2">
        <f>_xlfn.XLOOKUP($A35,'[1]Cost Forecast'!$A:$A,'[1]Cost Forecast'!Z:Z)</f>
        <v>0</v>
      </c>
      <c r="AI35" s="2">
        <f>_xlfn.XLOOKUP($A35,'[1]Cost Forecast'!$A:$A,'[1]Cost Forecast'!AA:AA)</f>
        <v>0</v>
      </c>
      <c r="AJ35" s="2">
        <f>_xlfn.XLOOKUP($A35,'[1]Cost Forecast'!$A:$A,'[1]Cost Forecast'!AB:AB)</f>
        <v>0</v>
      </c>
      <c r="AK35" s="2">
        <f>_xlfn.XLOOKUP($A35,'[1]Cost Forecast'!$A:$A,'[1]Cost Forecast'!AC:AC)</f>
        <v>0</v>
      </c>
      <c r="AL35" s="2">
        <f>_xlfn.XLOOKUP($A35,'[1]Cost Forecast'!$A:$A,'[1]Cost Forecast'!AD:AD)</f>
        <v>0</v>
      </c>
      <c r="AM35" s="8">
        <f t="shared" si="7"/>
        <v>111590.33</v>
      </c>
      <c r="AN35" s="9" t="s">
        <v>881</v>
      </c>
      <c r="AO35" s="9" t="s">
        <v>849</v>
      </c>
      <c r="AP35" t="s">
        <v>900</v>
      </c>
      <c r="AQ35" t="b">
        <f t="shared" si="5"/>
        <v>1</v>
      </c>
      <c r="AS35"/>
    </row>
    <row r="36" spans="1:45" x14ac:dyDescent="0.35">
      <c r="A36" s="4" t="s">
        <v>74</v>
      </c>
      <c r="B36" s="4" t="s">
        <v>75</v>
      </c>
      <c r="C36" s="3">
        <v>56.74</v>
      </c>
      <c r="D36" s="4" t="s">
        <v>5</v>
      </c>
      <c r="E36" s="3">
        <v>30.5</v>
      </c>
      <c r="F36" s="3">
        <f t="shared" si="9"/>
        <v>1.8603278688524592</v>
      </c>
      <c r="G36" s="2">
        <v>9892.17</v>
      </c>
      <c r="H36" s="4" t="b">
        <f t="shared" si="6"/>
        <v>1</v>
      </c>
      <c r="I36" s="4" t="b">
        <f t="shared" si="8"/>
        <v>0</v>
      </c>
      <c r="K36" s="2">
        <v>9892.17</v>
      </c>
      <c r="L36" s="2">
        <v>9892.17</v>
      </c>
      <c r="M36" s="3">
        <v>56.74</v>
      </c>
      <c r="N36" s="3">
        <v>30.5</v>
      </c>
      <c r="O36" s="2">
        <v>104.82688524590159</v>
      </c>
      <c r="Q36" s="2">
        <v>3197.22</v>
      </c>
      <c r="R36" s="2">
        <v>0</v>
      </c>
      <c r="S36" s="2">
        <v>6694.95</v>
      </c>
      <c r="T36" s="2">
        <v>0</v>
      </c>
      <c r="U36" s="2">
        <v>0</v>
      </c>
      <c r="V36" s="2">
        <f t="shared" si="10"/>
        <v>0</v>
      </c>
      <c r="X36" s="2">
        <f t="shared" si="11"/>
        <v>9892.17</v>
      </c>
      <c r="Y36" s="2">
        <f t="shared" si="12"/>
        <v>0</v>
      </c>
      <c r="AA36" s="2">
        <f>_xlfn.XLOOKUP($A36,'[1]Cost Forecast'!$A:$A,'[1]Cost Forecast'!S:S)</f>
        <v>0</v>
      </c>
      <c r="AB36" s="2">
        <f>_xlfn.XLOOKUP($A36,'[1]Cost Forecast'!$A:$A,'[1]Cost Forecast'!T:T)</f>
        <v>0</v>
      </c>
      <c r="AC36" s="2">
        <f>_xlfn.XLOOKUP($A36,'[1]Cost Forecast'!$A:$A,'[1]Cost Forecast'!U:U)</f>
        <v>0</v>
      </c>
      <c r="AD36" s="2">
        <f>_xlfn.XLOOKUP($A36,'[1]Cost Forecast'!$A:$A,'[1]Cost Forecast'!V:V)</f>
        <v>0</v>
      </c>
      <c r="AE36" s="2">
        <f>_xlfn.XLOOKUP($A36,'[1]Cost Forecast'!$A:$A,'[1]Cost Forecast'!W:W)</f>
        <v>0</v>
      </c>
      <c r="AF36" s="2">
        <f>_xlfn.XLOOKUP($A36,'[1]Cost Forecast'!$A:$A,'[1]Cost Forecast'!X:X)</f>
        <v>0</v>
      </c>
      <c r="AG36" s="2">
        <f>_xlfn.XLOOKUP($A36,'[1]Cost Forecast'!$A:$A,'[1]Cost Forecast'!Y:Y)</f>
        <v>0</v>
      </c>
      <c r="AH36" s="2">
        <f>_xlfn.XLOOKUP($A36,'[1]Cost Forecast'!$A:$A,'[1]Cost Forecast'!Z:Z)</f>
        <v>0</v>
      </c>
      <c r="AI36" s="2">
        <f>_xlfn.XLOOKUP($A36,'[1]Cost Forecast'!$A:$A,'[1]Cost Forecast'!AA:AA)</f>
        <v>0</v>
      </c>
      <c r="AJ36" s="2">
        <f>_xlfn.XLOOKUP($A36,'[1]Cost Forecast'!$A:$A,'[1]Cost Forecast'!AB:AB)</f>
        <v>0</v>
      </c>
      <c r="AK36" s="2">
        <f>_xlfn.XLOOKUP($A36,'[1]Cost Forecast'!$A:$A,'[1]Cost Forecast'!AC:AC)</f>
        <v>0</v>
      </c>
      <c r="AL36" s="2">
        <f>_xlfn.XLOOKUP($A36,'[1]Cost Forecast'!$A:$A,'[1]Cost Forecast'!AD:AD)</f>
        <v>0</v>
      </c>
      <c r="AM36" s="8">
        <f t="shared" si="7"/>
        <v>9892.17</v>
      </c>
      <c r="AN36" s="9" t="s">
        <v>881</v>
      </c>
      <c r="AO36" s="9" t="s">
        <v>849</v>
      </c>
      <c r="AP36" t="s">
        <v>900</v>
      </c>
      <c r="AQ36" t="b">
        <f t="shared" si="5"/>
        <v>1</v>
      </c>
      <c r="AS36"/>
    </row>
    <row r="37" spans="1:45" x14ac:dyDescent="0.35">
      <c r="A37" s="4" t="s">
        <v>76</v>
      </c>
      <c r="B37" s="4" t="s">
        <v>77</v>
      </c>
      <c r="C37" s="3">
        <v>26</v>
      </c>
      <c r="D37" s="4" t="s">
        <v>5</v>
      </c>
      <c r="E37" s="3">
        <v>26</v>
      </c>
      <c r="F37" s="3">
        <f t="shared" si="9"/>
        <v>1</v>
      </c>
      <c r="G37" s="2">
        <v>2879.760000000002</v>
      </c>
      <c r="H37" s="4" t="b">
        <f t="shared" si="6"/>
        <v>0</v>
      </c>
      <c r="I37" s="4" t="b">
        <f t="shared" si="8"/>
        <v>0</v>
      </c>
      <c r="K37" s="2">
        <v>-30038.69</v>
      </c>
      <c r="L37" s="2">
        <v>-30038.69</v>
      </c>
      <c r="M37" s="3">
        <v>26</v>
      </c>
      <c r="N37" s="3">
        <v>26</v>
      </c>
      <c r="O37" s="2">
        <v>110.76</v>
      </c>
      <c r="Q37" s="2">
        <v>35798.21</v>
      </c>
      <c r="R37" s="2">
        <v>0</v>
      </c>
      <c r="S37" s="2">
        <v>-32918.449999999997</v>
      </c>
      <c r="T37" s="2">
        <v>0</v>
      </c>
      <c r="U37" s="2">
        <v>0</v>
      </c>
      <c r="V37" s="2">
        <f t="shared" si="10"/>
        <v>0</v>
      </c>
      <c r="X37" s="2">
        <f t="shared" si="11"/>
        <v>-30038.69</v>
      </c>
      <c r="Y37" s="2">
        <f t="shared" si="12"/>
        <v>-32918.449999999997</v>
      </c>
      <c r="AA37" s="2">
        <f>_xlfn.XLOOKUP($A37,'[1]Cost Forecast'!$A:$A,'[1]Cost Forecast'!S:S)</f>
        <v>32918.449999999997</v>
      </c>
      <c r="AB37" s="2">
        <f>_xlfn.XLOOKUP($A37,'[1]Cost Forecast'!$A:$A,'[1]Cost Forecast'!T:T)</f>
        <v>0</v>
      </c>
      <c r="AC37" s="2">
        <f>_xlfn.XLOOKUP($A37,'[1]Cost Forecast'!$A:$A,'[1]Cost Forecast'!U:U)</f>
        <v>0</v>
      </c>
      <c r="AD37" s="2">
        <f>_xlfn.XLOOKUP($A37,'[1]Cost Forecast'!$A:$A,'[1]Cost Forecast'!V:V)</f>
        <v>0</v>
      </c>
      <c r="AE37" s="2">
        <f>_xlfn.XLOOKUP($A37,'[1]Cost Forecast'!$A:$A,'[1]Cost Forecast'!W:W)</f>
        <v>0</v>
      </c>
      <c r="AF37" s="2">
        <f>_xlfn.XLOOKUP($A37,'[1]Cost Forecast'!$A:$A,'[1]Cost Forecast'!X:X)</f>
        <v>0</v>
      </c>
      <c r="AG37" s="2">
        <f>_xlfn.XLOOKUP($A37,'[1]Cost Forecast'!$A:$A,'[1]Cost Forecast'!Y:Y)</f>
        <v>0</v>
      </c>
      <c r="AH37" s="2">
        <f>_xlfn.XLOOKUP($A37,'[1]Cost Forecast'!$A:$A,'[1]Cost Forecast'!Z:Z)</f>
        <v>0</v>
      </c>
      <c r="AI37" s="2">
        <f>_xlfn.XLOOKUP($A37,'[1]Cost Forecast'!$A:$A,'[1]Cost Forecast'!AA:AA)</f>
        <v>0</v>
      </c>
      <c r="AJ37" s="2">
        <f>_xlfn.XLOOKUP($A37,'[1]Cost Forecast'!$A:$A,'[1]Cost Forecast'!AB:AB)</f>
        <v>0</v>
      </c>
      <c r="AK37" s="2">
        <f>_xlfn.XLOOKUP($A37,'[1]Cost Forecast'!$A:$A,'[1]Cost Forecast'!AC:AC)</f>
        <v>0</v>
      </c>
      <c r="AL37" s="2">
        <f>_xlfn.XLOOKUP($A37,'[1]Cost Forecast'!$A:$A,'[1]Cost Forecast'!AD:AD)</f>
        <v>0</v>
      </c>
      <c r="AM37" s="8">
        <f t="shared" si="7"/>
        <v>2879.7599999999984</v>
      </c>
      <c r="AN37" s="9" t="s">
        <v>881</v>
      </c>
      <c r="AO37" s="9" t="s">
        <v>849</v>
      </c>
      <c r="AP37" t="s">
        <v>900</v>
      </c>
      <c r="AQ37" t="b">
        <f t="shared" si="5"/>
        <v>1</v>
      </c>
      <c r="AS37"/>
    </row>
    <row r="38" spans="1:45" x14ac:dyDescent="0.35">
      <c r="A38" s="4" t="s">
        <v>78</v>
      </c>
      <c r="B38" s="4" t="s">
        <v>79</v>
      </c>
      <c r="C38" s="3">
        <v>600</v>
      </c>
      <c r="D38" s="4" t="s">
        <v>5</v>
      </c>
      <c r="E38" s="3">
        <v>359.66</v>
      </c>
      <c r="F38" s="3">
        <f t="shared" si="9"/>
        <v>1.6682422287716174</v>
      </c>
      <c r="G38" s="2">
        <v>557295.88</v>
      </c>
      <c r="H38" s="4" t="b">
        <f t="shared" si="6"/>
        <v>0</v>
      </c>
      <c r="I38" s="4" t="b">
        <f t="shared" si="8"/>
        <v>0</v>
      </c>
      <c r="K38" s="2">
        <v>4726.71</v>
      </c>
      <c r="L38" s="2">
        <v>4726.71</v>
      </c>
      <c r="M38" s="3">
        <v>42.5</v>
      </c>
      <c r="N38" s="3">
        <v>42.5</v>
      </c>
      <c r="O38" s="2">
        <v>111.2167058823529</v>
      </c>
      <c r="Q38" s="2">
        <v>40000</v>
      </c>
      <c r="R38" s="2">
        <v>517295.88</v>
      </c>
      <c r="S38" s="2">
        <v>0</v>
      </c>
      <c r="T38" s="2">
        <v>0</v>
      </c>
      <c r="U38" s="2">
        <v>0</v>
      </c>
      <c r="V38" s="2">
        <f t="shared" si="10"/>
        <v>0</v>
      </c>
      <c r="X38" s="2">
        <f t="shared" si="11"/>
        <v>41893.56290664705</v>
      </c>
      <c r="Y38" s="2">
        <f t="shared" si="12"/>
        <v>-515402.31709335296</v>
      </c>
      <c r="AA38" s="2">
        <f>_xlfn.XLOOKUP($A38,'[1]Cost Forecast'!$A:$A,'[1]Cost Forecast'!S:S)</f>
        <v>552569.17000000004</v>
      </c>
      <c r="AB38" s="2">
        <f>_xlfn.XLOOKUP($A38,'[1]Cost Forecast'!$A:$A,'[1]Cost Forecast'!T:T)</f>
        <v>0</v>
      </c>
      <c r="AC38" s="2">
        <f>_xlfn.XLOOKUP($A38,'[1]Cost Forecast'!$A:$A,'[1]Cost Forecast'!U:U)</f>
        <v>0</v>
      </c>
      <c r="AD38" s="2">
        <f>_xlfn.XLOOKUP($A38,'[1]Cost Forecast'!$A:$A,'[1]Cost Forecast'!V:V)</f>
        <v>0</v>
      </c>
      <c r="AE38" s="2">
        <f>_xlfn.XLOOKUP($A38,'[1]Cost Forecast'!$A:$A,'[1]Cost Forecast'!W:W)</f>
        <v>0</v>
      </c>
      <c r="AF38" s="2">
        <f>_xlfn.XLOOKUP($A38,'[1]Cost Forecast'!$A:$A,'[1]Cost Forecast'!X:X)</f>
        <v>0</v>
      </c>
      <c r="AG38" s="2">
        <f>_xlfn.XLOOKUP($A38,'[1]Cost Forecast'!$A:$A,'[1]Cost Forecast'!Y:Y)</f>
        <v>0</v>
      </c>
      <c r="AH38" s="2">
        <f>_xlfn.XLOOKUP($A38,'[1]Cost Forecast'!$A:$A,'[1]Cost Forecast'!Z:Z)</f>
        <v>0</v>
      </c>
      <c r="AI38" s="2">
        <f>_xlfn.XLOOKUP($A38,'[1]Cost Forecast'!$A:$A,'[1]Cost Forecast'!AA:AA)</f>
        <v>0</v>
      </c>
      <c r="AJ38" s="2">
        <f>_xlfn.XLOOKUP($A38,'[1]Cost Forecast'!$A:$A,'[1]Cost Forecast'!AB:AB)</f>
        <v>0</v>
      </c>
      <c r="AK38" s="2">
        <f>_xlfn.XLOOKUP($A38,'[1]Cost Forecast'!$A:$A,'[1]Cost Forecast'!AC:AC)</f>
        <v>0</v>
      </c>
      <c r="AL38" s="2">
        <f>_xlfn.XLOOKUP($A38,'[1]Cost Forecast'!$A:$A,'[1]Cost Forecast'!AD:AD)</f>
        <v>0</v>
      </c>
      <c r="AM38" s="8">
        <f t="shared" si="7"/>
        <v>557295.88</v>
      </c>
      <c r="AN38" s="9" t="s">
        <v>881</v>
      </c>
      <c r="AO38" s="9" t="s">
        <v>849</v>
      </c>
      <c r="AP38" t="s">
        <v>900</v>
      </c>
      <c r="AQ38" t="b">
        <f t="shared" si="5"/>
        <v>1</v>
      </c>
      <c r="AS38"/>
    </row>
    <row r="39" spans="1:45" x14ac:dyDescent="0.35">
      <c r="A39" s="4" t="s">
        <v>80</v>
      </c>
      <c r="B39" s="4" t="s">
        <v>81</v>
      </c>
      <c r="C39" s="3">
        <v>74.5</v>
      </c>
      <c r="D39" s="4" t="s">
        <v>5</v>
      </c>
      <c r="E39" s="3">
        <v>74.5</v>
      </c>
      <c r="F39" s="3">
        <f t="shared" si="9"/>
        <v>1</v>
      </c>
      <c r="G39" s="2">
        <v>7582.95</v>
      </c>
      <c r="H39" s="4" t="b">
        <f t="shared" si="6"/>
        <v>1</v>
      </c>
      <c r="I39" s="4" t="b">
        <f t="shared" si="8"/>
        <v>0</v>
      </c>
      <c r="K39" s="2">
        <v>7582.95</v>
      </c>
      <c r="L39" s="2">
        <v>7582.95</v>
      </c>
      <c r="M39" s="3">
        <v>74.5</v>
      </c>
      <c r="N39" s="3">
        <v>74.5</v>
      </c>
      <c r="O39" s="2">
        <v>101.7845637583893</v>
      </c>
      <c r="Q39" s="2">
        <v>7582.95</v>
      </c>
      <c r="R39" s="2">
        <v>0</v>
      </c>
      <c r="S39" s="2">
        <v>0</v>
      </c>
      <c r="T39" s="2">
        <v>0</v>
      </c>
      <c r="U39" s="2">
        <v>0</v>
      </c>
      <c r="V39" s="2">
        <f t="shared" si="10"/>
        <v>0</v>
      </c>
      <c r="X39" s="2">
        <f t="shared" si="11"/>
        <v>7582.95</v>
      </c>
      <c r="Y39" s="2">
        <f t="shared" si="12"/>
        <v>0</v>
      </c>
      <c r="AA39" s="2">
        <f>_xlfn.XLOOKUP($A39,'[1]Cost Forecast'!$A:$A,'[1]Cost Forecast'!S:S)</f>
        <v>0</v>
      </c>
      <c r="AB39" s="2">
        <f>_xlfn.XLOOKUP($A39,'[1]Cost Forecast'!$A:$A,'[1]Cost Forecast'!T:T)</f>
        <v>0</v>
      </c>
      <c r="AC39" s="2">
        <f>_xlfn.XLOOKUP($A39,'[1]Cost Forecast'!$A:$A,'[1]Cost Forecast'!U:U)</f>
        <v>0</v>
      </c>
      <c r="AD39" s="2">
        <f>_xlfn.XLOOKUP($A39,'[1]Cost Forecast'!$A:$A,'[1]Cost Forecast'!V:V)</f>
        <v>0</v>
      </c>
      <c r="AE39" s="2">
        <f>_xlfn.XLOOKUP($A39,'[1]Cost Forecast'!$A:$A,'[1]Cost Forecast'!W:W)</f>
        <v>0</v>
      </c>
      <c r="AF39" s="2">
        <f>_xlfn.XLOOKUP($A39,'[1]Cost Forecast'!$A:$A,'[1]Cost Forecast'!X:X)</f>
        <v>0</v>
      </c>
      <c r="AG39" s="2">
        <f>_xlfn.XLOOKUP($A39,'[1]Cost Forecast'!$A:$A,'[1]Cost Forecast'!Y:Y)</f>
        <v>0</v>
      </c>
      <c r="AH39" s="2">
        <f>_xlfn.XLOOKUP($A39,'[1]Cost Forecast'!$A:$A,'[1]Cost Forecast'!Z:Z)</f>
        <v>0</v>
      </c>
      <c r="AI39" s="2">
        <f>_xlfn.XLOOKUP($A39,'[1]Cost Forecast'!$A:$A,'[1]Cost Forecast'!AA:AA)</f>
        <v>0</v>
      </c>
      <c r="AJ39" s="2">
        <f>_xlfn.XLOOKUP($A39,'[1]Cost Forecast'!$A:$A,'[1]Cost Forecast'!AB:AB)</f>
        <v>0</v>
      </c>
      <c r="AK39" s="2">
        <f>_xlfn.XLOOKUP($A39,'[1]Cost Forecast'!$A:$A,'[1]Cost Forecast'!AC:AC)</f>
        <v>0</v>
      </c>
      <c r="AL39" s="2">
        <f>_xlfn.XLOOKUP($A39,'[1]Cost Forecast'!$A:$A,'[1]Cost Forecast'!AD:AD)</f>
        <v>0</v>
      </c>
      <c r="AM39" s="8">
        <f t="shared" si="7"/>
        <v>7582.95</v>
      </c>
      <c r="AN39" s="9" t="s">
        <v>881</v>
      </c>
      <c r="AO39" s="9" t="s">
        <v>849</v>
      </c>
      <c r="AP39" t="s">
        <v>900</v>
      </c>
      <c r="AQ39" t="b">
        <f t="shared" si="5"/>
        <v>1</v>
      </c>
      <c r="AS39"/>
    </row>
    <row r="40" spans="1:45" x14ac:dyDescent="0.35">
      <c r="A40" s="4" t="s">
        <v>82</v>
      </c>
      <c r="B40" s="4" t="s">
        <v>83</v>
      </c>
      <c r="C40" s="3">
        <v>0</v>
      </c>
      <c r="D40" s="4" t="s">
        <v>38</v>
      </c>
      <c r="E40" s="3">
        <v>0</v>
      </c>
      <c r="F40" s="3">
        <f t="shared" si="9"/>
        <v>1</v>
      </c>
      <c r="G40" s="2">
        <v>38953</v>
      </c>
      <c r="H40" s="4" t="b">
        <f t="shared" si="6"/>
        <v>0</v>
      </c>
      <c r="I40" s="4" t="b">
        <f t="shared" si="8"/>
        <v>0</v>
      </c>
      <c r="K40" s="2">
        <v>0</v>
      </c>
      <c r="L40" s="2">
        <v>38953</v>
      </c>
      <c r="M40" s="3">
        <v>0</v>
      </c>
      <c r="N40" s="3">
        <v>0</v>
      </c>
      <c r="O40" s="2">
        <v>110</v>
      </c>
      <c r="Q40" s="2">
        <v>0</v>
      </c>
      <c r="R40" s="2">
        <v>38953</v>
      </c>
      <c r="S40" s="2">
        <v>0</v>
      </c>
      <c r="T40" s="2">
        <v>0</v>
      </c>
      <c r="U40" s="2">
        <v>0</v>
      </c>
      <c r="V40" s="2">
        <f t="shared" si="10"/>
        <v>0</v>
      </c>
      <c r="X40" s="2">
        <f t="shared" si="11"/>
        <v>0</v>
      </c>
      <c r="Y40" s="2">
        <f t="shared" si="12"/>
        <v>-38953</v>
      </c>
      <c r="AA40" s="2">
        <f>_xlfn.XLOOKUP($A40,'[1]Cost Forecast'!$A:$A,'[1]Cost Forecast'!S:S)</f>
        <v>38953</v>
      </c>
      <c r="AB40" s="2">
        <f>_xlfn.XLOOKUP($A40,'[1]Cost Forecast'!$A:$A,'[1]Cost Forecast'!T:T)</f>
        <v>0</v>
      </c>
      <c r="AC40" s="2">
        <f>_xlfn.XLOOKUP($A40,'[1]Cost Forecast'!$A:$A,'[1]Cost Forecast'!U:U)</f>
        <v>0</v>
      </c>
      <c r="AD40" s="2">
        <f>_xlfn.XLOOKUP($A40,'[1]Cost Forecast'!$A:$A,'[1]Cost Forecast'!V:V)</f>
        <v>0</v>
      </c>
      <c r="AE40" s="2">
        <f>_xlfn.XLOOKUP($A40,'[1]Cost Forecast'!$A:$A,'[1]Cost Forecast'!W:W)</f>
        <v>0</v>
      </c>
      <c r="AF40" s="2">
        <f>_xlfn.XLOOKUP($A40,'[1]Cost Forecast'!$A:$A,'[1]Cost Forecast'!X:X)</f>
        <v>0</v>
      </c>
      <c r="AG40" s="2">
        <f>_xlfn.XLOOKUP($A40,'[1]Cost Forecast'!$A:$A,'[1]Cost Forecast'!Y:Y)</f>
        <v>0</v>
      </c>
      <c r="AH40" s="2">
        <f>_xlfn.XLOOKUP($A40,'[1]Cost Forecast'!$A:$A,'[1]Cost Forecast'!Z:Z)</f>
        <v>0</v>
      </c>
      <c r="AI40" s="2">
        <f>_xlfn.XLOOKUP($A40,'[1]Cost Forecast'!$A:$A,'[1]Cost Forecast'!AA:AA)</f>
        <v>0</v>
      </c>
      <c r="AJ40" s="2">
        <f>_xlfn.XLOOKUP($A40,'[1]Cost Forecast'!$A:$A,'[1]Cost Forecast'!AB:AB)</f>
        <v>0</v>
      </c>
      <c r="AK40" s="2">
        <f>_xlfn.XLOOKUP($A40,'[1]Cost Forecast'!$A:$A,'[1]Cost Forecast'!AC:AC)</f>
        <v>0</v>
      </c>
      <c r="AL40" s="2">
        <f>_xlfn.XLOOKUP($A40,'[1]Cost Forecast'!$A:$A,'[1]Cost Forecast'!AD:AD)</f>
        <v>0</v>
      </c>
      <c r="AM40" s="8">
        <f t="shared" si="7"/>
        <v>38953</v>
      </c>
      <c r="AN40" s="9" t="s">
        <v>881</v>
      </c>
      <c r="AO40" s="9" t="s">
        <v>849</v>
      </c>
      <c r="AP40" t="s">
        <v>900</v>
      </c>
      <c r="AQ40" t="b">
        <f t="shared" si="5"/>
        <v>1</v>
      </c>
      <c r="AS40"/>
    </row>
    <row r="41" spans="1:45" x14ac:dyDescent="0.35">
      <c r="A41" s="4" t="s">
        <v>84</v>
      </c>
      <c r="B41" s="4" t="s">
        <v>85</v>
      </c>
      <c r="C41" s="3">
        <v>0</v>
      </c>
      <c r="D41" s="4" t="s">
        <v>38</v>
      </c>
      <c r="E41" s="3">
        <v>0</v>
      </c>
      <c r="F41" s="3">
        <f t="shared" si="9"/>
        <v>1</v>
      </c>
      <c r="G41" s="2">
        <v>5922.43</v>
      </c>
      <c r="H41" s="4" t="b">
        <f t="shared" si="6"/>
        <v>0</v>
      </c>
      <c r="I41" s="4" t="b">
        <f t="shared" si="8"/>
        <v>0</v>
      </c>
      <c r="K41" s="2">
        <v>0</v>
      </c>
      <c r="L41" s="2">
        <v>0</v>
      </c>
      <c r="M41" s="3">
        <v>0</v>
      </c>
      <c r="N41" s="3">
        <v>0</v>
      </c>
      <c r="O41" s="2">
        <v>110</v>
      </c>
      <c r="Q41" s="2">
        <v>0</v>
      </c>
      <c r="R41" s="2">
        <v>5922.43</v>
      </c>
      <c r="S41" s="2">
        <v>0</v>
      </c>
      <c r="T41" s="2">
        <v>0</v>
      </c>
      <c r="U41" s="2">
        <v>0</v>
      </c>
      <c r="V41" s="2">
        <f t="shared" si="10"/>
        <v>0</v>
      </c>
      <c r="X41" s="2">
        <f t="shared" si="11"/>
        <v>0</v>
      </c>
      <c r="Y41" s="2">
        <f t="shared" si="12"/>
        <v>-5922.43</v>
      </c>
      <c r="AA41" s="2">
        <f>_xlfn.XLOOKUP($A41,'[1]Cost Forecast'!$A:$A,'[1]Cost Forecast'!S:S)</f>
        <v>5922.43</v>
      </c>
      <c r="AB41" s="2">
        <f>_xlfn.XLOOKUP($A41,'[1]Cost Forecast'!$A:$A,'[1]Cost Forecast'!T:T)</f>
        <v>0</v>
      </c>
      <c r="AC41" s="2">
        <f>_xlfn.XLOOKUP($A41,'[1]Cost Forecast'!$A:$A,'[1]Cost Forecast'!U:U)</f>
        <v>0</v>
      </c>
      <c r="AD41" s="2">
        <f>_xlfn.XLOOKUP($A41,'[1]Cost Forecast'!$A:$A,'[1]Cost Forecast'!V:V)</f>
        <v>0</v>
      </c>
      <c r="AE41" s="2">
        <f>_xlfn.XLOOKUP($A41,'[1]Cost Forecast'!$A:$A,'[1]Cost Forecast'!W:W)</f>
        <v>0</v>
      </c>
      <c r="AF41" s="2">
        <f>_xlfn.XLOOKUP($A41,'[1]Cost Forecast'!$A:$A,'[1]Cost Forecast'!X:X)</f>
        <v>0</v>
      </c>
      <c r="AG41" s="2">
        <f>_xlfn.XLOOKUP($A41,'[1]Cost Forecast'!$A:$A,'[1]Cost Forecast'!Y:Y)</f>
        <v>0</v>
      </c>
      <c r="AH41" s="2">
        <f>_xlfn.XLOOKUP($A41,'[1]Cost Forecast'!$A:$A,'[1]Cost Forecast'!Z:Z)</f>
        <v>0</v>
      </c>
      <c r="AI41" s="2">
        <f>_xlfn.XLOOKUP($A41,'[1]Cost Forecast'!$A:$A,'[1]Cost Forecast'!AA:AA)</f>
        <v>0</v>
      </c>
      <c r="AJ41" s="2">
        <f>_xlfn.XLOOKUP($A41,'[1]Cost Forecast'!$A:$A,'[1]Cost Forecast'!AB:AB)</f>
        <v>0</v>
      </c>
      <c r="AK41" s="2">
        <f>_xlfn.XLOOKUP($A41,'[1]Cost Forecast'!$A:$A,'[1]Cost Forecast'!AC:AC)</f>
        <v>0</v>
      </c>
      <c r="AL41" s="2">
        <f>_xlfn.XLOOKUP($A41,'[1]Cost Forecast'!$A:$A,'[1]Cost Forecast'!AD:AD)</f>
        <v>0</v>
      </c>
      <c r="AM41" s="8">
        <f t="shared" si="7"/>
        <v>5922.43</v>
      </c>
      <c r="AN41" s="9" t="s">
        <v>881</v>
      </c>
      <c r="AO41" s="9" t="s">
        <v>849</v>
      </c>
      <c r="AP41" t="s">
        <v>900</v>
      </c>
      <c r="AQ41" t="b">
        <f t="shared" si="5"/>
        <v>1</v>
      </c>
      <c r="AS41"/>
    </row>
    <row r="42" spans="1:45" x14ac:dyDescent="0.35">
      <c r="A42" s="4" t="s">
        <v>86</v>
      </c>
      <c r="B42" s="4" t="s">
        <v>87</v>
      </c>
      <c r="C42" s="3">
        <v>0</v>
      </c>
      <c r="D42" s="4" t="s">
        <v>38</v>
      </c>
      <c r="E42" s="3">
        <v>0</v>
      </c>
      <c r="F42" s="3">
        <f t="shared" si="9"/>
        <v>1</v>
      </c>
      <c r="G42" s="2">
        <v>10923.98</v>
      </c>
      <c r="H42" s="4" t="b">
        <f t="shared" si="6"/>
        <v>0</v>
      </c>
      <c r="I42" s="4" t="b">
        <f t="shared" si="8"/>
        <v>0</v>
      </c>
      <c r="K42" s="2">
        <v>0</v>
      </c>
      <c r="L42" s="2">
        <v>0</v>
      </c>
      <c r="M42" s="3">
        <v>0</v>
      </c>
      <c r="N42" s="3">
        <v>0</v>
      </c>
      <c r="O42" s="2">
        <v>110</v>
      </c>
      <c r="Q42" s="2">
        <v>0</v>
      </c>
      <c r="R42" s="2">
        <v>10923.98</v>
      </c>
      <c r="S42" s="2">
        <v>0</v>
      </c>
      <c r="T42" s="2">
        <v>0</v>
      </c>
      <c r="U42" s="2">
        <v>0</v>
      </c>
      <c r="V42" s="2">
        <f t="shared" si="10"/>
        <v>0</v>
      </c>
      <c r="X42" s="2">
        <f t="shared" si="11"/>
        <v>0</v>
      </c>
      <c r="Y42" s="2">
        <f t="shared" si="12"/>
        <v>-10923.98</v>
      </c>
      <c r="AA42" s="2">
        <f>_xlfn.XLOOKUP($A42,'[1]Cost Forecast'!$A:$A,'[1]Cost Forecast'!S:S)</f>
        <v>10923.98</v>
      </c>
      <c r="AB42" s="2">
        <f>_xlfn.XLOOKUP($A42,'[1]Cost Forecast'!$A:$A,'[1]Cost Forecast'!T:T)</f>
        <v>0</v>
      </c>
      <c r="AC42" s="2">
        <f>_xlfn.XLOOKUP($A42,'[1]Cost Forecast'!$A:$A,'[1]Cost Forecast'!U:U)</f>
        <v>0</v>
      </c>
      <c r="AD42" s="2">
        <f>_xlfn.XLOOKUP($A42,'[1]Cost Forecast'!$A:$A,'[1]Cost Forecast'!V:V)</f>
        <v>0</v>
      </c>
      <c r="AE42" s="2">
        <f>_xlfn.XLOOKUP($A42,'[1]Cost Forecast'!$A:$A,'[1]Cost Forecast'!W:W)</f>
        <v>0</v>
      </c>
      <c r="AF42" s="2">
        <f>_xlfn.XLOOKUP($A42,'[1]Cost Forecast'!$A:$A,'[1]Cost Forecast'!X:X)</f>
        <v>0</v>
      </c>
      <c r="AG42" s="2">
        <f>_xlfn.XLOOKUP($A42,'[1]Cost Forecast'!$A:$A,'[1]Cost Forecast'!Y:Y)</f>
        <v>0</v>
      </c>
      <c r="AH42" s="2">
        <f>_xlfn.XLOOKUP($A42,'[1]Cost Forecast'!$A:$A,'[1]Cost Forecast'!Z:Z)</f>
        <v>0</v>
      </c>
      <c r="AI42" s="2">
        <f>_xlfn.XLOOKUP($A42,'[1]Cost Forecast'!$A:$A,'[1]Cost Forecast'!AA:AA)</f>
        <v>0</v>
      </c>
      <c r="AJ42" s="2">
        <f>_xlfn.XLOOKUP($A42,'[1]Cost Forecast'!$A:$A,'[1]Cost Forecast'!AB:AB)</f>
        <v>0</v>
      </c>
      <c r="AK42" s="2">
        <f>_xlfn.XLOOKUP($A42,'[1]Cost Forecast'!$A:$A,'[1]Cost Forecast'!AC:AC)</f>
        <v>0</v>
      </c>
      <c r="AL42" s="2">
        <f>_xlfn.XLOOKUP($A42,'[1]Cost Forecast'!$A:$A,'[1]Cost Forecast'!AD:AD)</f>
        <v>0</v>
      </c>
      <c r="AM42" s="8">
        <f t="shared" si="7"/>
        <v>10923.98</v>
      </c>
      <c r="AN42" s="9" t="s">
        <v>881</v>
      </c>
      <c r="AO42" s="9" t="s">
        <v>849</v>
      </c>
      <c r="AP42" t="s">
        <v>900</v>
      </c>
      <c r="AQ42" t="b">
        <f t="shared" si="5"/>
        <v>1</v>
      </c>
      <c r="AS42"/>
    </row>
    <row r="43" spans="1:45" x14ac:dyDescent="0.35">
      <c r="A43" s="4" t="s">
        <v>88</v>
      </c>
      <c r="B43" s="4" t="s">
        <v>89</v>
      </c>
      <c r="C43" s="3">
        <v>2</v>
      </c>
      <c r="D43" s="4" t="s">
        <v>10</v>
      </c>
      <c r="E43" s="3">
        <v>2</v>
      </c>
      <c r="F43" s="3">
        <f t="shared" si="9"/>
        <v>1</v>
      </c>
      <c r="G43" s="2">
        <v>0</v>
      </c>
      <c r="H43" s="4" t="b">
        <f t="shared" si="6"/>
        <v>0</v>
      </c>
      <c r="I43" s="4" t="b">
        <f t="shared" si="8"/>
        <v>0</v>
      </c>
      <c r="K43" s="2">
        <v>213.43</v>
      </c>
      <c r="L43" s="2">
        <v>213.43</v>
      </c>
      <c r="M43" s="3">
        <v>2</v>
      </c>
      <c r="N43" s="3">
        <v>2</v>
      </c>
      <c r="O43" s="2">
        <v>106.715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f t="shared" si="10"/>
        <v>0</v>
      </c>
      <c r="X43" s="2">
        <f t="shared" si="11"/>
        <v>213.43</v>
      </c>
      <c r="Y43" s="2">
        <f t="shared" si="12"/>
        <v>213.43</v>
      </c>
      <c r="AA43" s="2">
        <f>_xlfn.XLOOKUP($A43,'[1]Cost Forecast'!$A:$A,'[1]Cost Forecast'!S:S)</f>
        <v>-213.43</v>
      </c>
      <c r="AB43" s="2">
        <f>_xlfn.XLOOKUP($A43,'[1]Cost Forecast'!$A:$A,'[1]Cost Forecast'!T:T)</f>
        <v>0</v>
      </c>
      <c r="AC43" s="2">
        <f>_xlfn.XLOOKUP($A43,'[1]Cost Forecast'!$A:$A,'[1]Cost Forecast'!U:U)</f>
        <v>0</v>
      </c>
      <c r="AD43" s="2">
        <f>_xlfn.XLOOKUP($A43,'[1]Cost Forecast'!$A:$A,'[1]Cost Forecast'!V:V)</f>
        <v>0</v>
      </c>
      <c r="AE43" s="2">
        <f>_xlfn.XLOOKUP($A43,'[1]Cost Forecast'!$A:$A,'[1]Cost Forecast'!W:W)</f>
        <v>0</v>
      </c>
      <c r="AF43" s="2">
        <f>_xlfn.XLOOKUP($A43,'[1]Cost Forecast'!$A:$A,'[1]Cost Forecast'!X:X)</f>
        <v>0</v>
      </c>
      <c r="AG43" s="2">
        <f>_xlfn.XLOOKUP($A43,'[1]Cost Forecast'!$A:$A,'[1]Cost Forecast'!Y:Y)</f>
        <v>0</v>
      </c>
      <c r="AH43" s="2">
        <f>_xlfn.XLOOKUP($A43,'[1]Cost Forecast'!$A:$A,'[1]Cost Forecast'!Z:Z)</f>
        <v>0</v>
      </c>
      <c r="AI43" s="2">
        <f>_xlfn.XLOOKUP($A43,'[1]Cost Forecast'!$A:$A,'[1]Cost Forecast'!AA:AA)</f>
        <v>0</v>
      </c>
      <c r="AJ43" s="2">
        <f>_xlfn.XLOOKUP($A43,'[1]Cost Forecast'!$A:$A,'[1]Cost Forecast'!AB:AB)</f>
        <v>0</v>
      </c>
      <c r="AK43" s="2">
        <f>_xlfn.XLOOKUP($A43,'[1]Cost Forecast'!$A:$A,'[1]Cost Forecast'!AC:AC)</f>
        <v>0</v>
      </c>
      <c r="AL43" s="2">
        <f>_xlfn.XLOOKUP($A43,'[1]Cost Forecast'!$A:$A,'[1]Cost Forecast'!AD:AD)</f>
        <v>0</v>
      </c>
      <c r="AM43" s="8">
        <f t="shared" si="7"/>
        <v>0</v>
      </c>
      <c r="AN43" s="9" t="s">
        <v>881</v>
      </c>
      <c r="AO43" s="9" t="s">
        <v>849</v>
      </c>
      <c r="AP43" t="s">
        <v>900</v>
      </c>
      <c r="AQ43" t="b">
        <f t="shared" si="5"/>
        <v>1</v>
      </c>
      <c r="AS43"/>
    </row>
    <row r="44" spans="1:45" x14ac:dyDescent="0.35">
      <c r="A44" s="4" t="s">
        <v>90</v>
      </c>
      <c r="B44" s="4" t="s">
        <v>91</v>
      </c>
      <c r="C44" s="3">
        <v>0</v>
      </c>
      <c r="D44" s="4" t="s">
        <v>38</v>
      </c>
      <c r="E44" s="3">
        <v>0</v>
      </c>
      <c r="F44" s="3">
        <f t="shared" si="9"/>
        <v>1</v>
      </c>
      <c r="G44" s="2">
        <v>60248.81</v>
      </c>
      <c r="H44" s="4" t="b">
        <f t="shared" si="6"/>
        <v>0</v>
      </c>
      <c r="I44" s="4" t="b">
        <f t="shared" si="8"/>
        <v>0</v>
      </c>
      <c r="K44" s="2">
        <v>0</v>
      </c>
      <c r="L44" s="2">
        <v>60248.81</v>
      </c>
      <c r="M44" s="3">
        <v>0</v>
      </c>
      <c r="N44" s="3">
        <v>0</v>
      </c>
      <c r="O44" s="2">
        <v>110</v>
      </c>
      <c r="Q44" s="2">
        <v>0</v>
      </c>
      <c r="R44" s="2">
        <v>60248.81</v>
      </c>
      <c r="S44" s="2">
        <v>0</v>
      </c>
      <c r="T44" s="2">
        <v>0</v>
      </c>
      <c r="U44" s="2">
        <v>0</v>
      </c>
      <c r="V44" s="2">
        <f t="shared" si="10"/>
        <v>0</v>
      </c>
      <c r="X44" s="2">
        <f t="shared" si="11"/>
        <v>0</v>
      </c>
      <c r="Y44" s="2">
        <f t="shared" si="12"/>
        <v>-60248.81</v>
      </c>
      <c r="AA44" s="2">
        <f>_xlfn.XLOOKUP($A44,'[1]Cost Forecast'!$A:$A,'[1]Cost Forecast'!S:S)</f>
        <v>60248.81</v>
      </c>
      <c r="AB44" s="2">
        <f>_xlfn.XLOOKUP($A44,'[1]Cost Forecast'!$A:$A,'[1]Cost Forecast'!T:T)</f>
        <v>0</v>
      </c>
      <c r="AC44" s="2">
        <f>_xlfn.XLOOKUP($A44,'[1]Cost Forecast'!$A:$A,'[1]Cost Forecast'!U:U)</f>
        <v>0</v>
      </c>
      <c r="AD44" s="2">
        <f>_xlfn.XLOOKUP($A44,'[1]Cost Forecast'!$A:$A,'[1]Cost Forecast'!V:V)</f>
        <v>0</v>
      </c>
      <c r="AE44" s="2">
        <f>_xlfn.XLOOKUP($A44,'[1]Cost Forecast'!$A:$A,'[1]Cost Forecast'!W:W)</f>
        <v>0</v>
      </c>
      <c r="AF44" s="2">
        <f>_xlfn.XLOOKUP($A44,'[1]Cost Forecast'!$A:$A,'[1]Cost Forecast'!X:X)</f>
        <v>0</v>
      </c>
      <c r="AG44" s="2">
        <f>_xlfn.XLOOKUP($A44,'[1]Cost Forecast'!$A:$A,'[1]Cost Forecast'!Y:Y)</f>
        <v>0</v>
      </c>
      <c r="AH44" s="2">
        <f>_xlfn.XLOOKUP($A44,'[1]Cost Forecast'!$A:$A,'[1]Cost Forecast'!Z:Z)</f>
        <v>0</v>
      </c>
      <c r="AI44" s="2">
        <f>_xlfn.XLOOKUP($A44,'[1]Cost Forecast'!$A:$A,'[1]Cost Forecast'!AA:AA)</f>
        <v>0</v>
      </c>
      <c r="AJ44" s="2">
        <f>_xlfn.XLOOKUP($A44,'[1]Cost Forecast'!$A:$A,'[1]Cost Forecast'!AB:AB)</f>
        <v>0</v>
      </c>
      <c r="AK44" s="2">
        <f>_xlfn.XLOOKUP($A44,'[1]Cost Forecast'!$A:$A,'[1]Cost Forecast'!AC:AC)</f>
        <v>0</v>
      </c>
      <c r="AL44" s="2">
        <f>_xlfn.XLOOKUP($A44,'[1]Cost Forecast'!$A:$A,'[1]Cost Forecast'!AD:AD)</f>
        <v>0</v>
      </c>
      <c r="AM44" s="8">
        <f t="shared" si="7"/>
        <v>60248.81</v>
      </c>
      <c r="AN44" s="9" t="s">
        <v>881</v>
      </c>
      <c r="AO44" s="9" t="s">
        <v>849</v>
      </c>
      <c r="AP44" t="s">
        <v>900</v>
      </c>
      <c r="AQ44" t="b">
        <f t="shared" si="5"/>
        <v>1</v>
      </c>
      <c r="AS44"/>
    </row>
    <row r="45" spans="1:45" x14ac:dyDescent="0.35">
      <c r="A45" s="4" t="s">
        <v>92</v>
      </c>
      <c r="B45" s="4" t="s">
        <v>93</v>
      </c>
      <c r="C45" s="3">
        <v>0</v>
      </c>
      <c r="D45" s="4" t="s">
        <v>38</v>
      </c>
      <c r="E45" s="3">
        <v>0</v>
      </c>
      <c r="F45" s="3">
        <f t="shared" si="9"/>
        <v>1</v>
      </c>
      <c r="G45" s="2">
        <v>4500</v>
      </c>
      <c r="H45" s="4" t="b">
        <f t="shared" si="6"/>
        <v>0</v>
      </c>
      <c r="I45" s="4" t="b">
        <f t="shared" si="8"/>
        <v>0</v>
      </c>
      <c r="K45" s="2">
        <v>0</v>
      </c>
      <c r="L45" s="2">
        <v>0</v>
      </c>
      <c r="M45" s="3">
        <v>0</v>
      </c>
      <c r="N45" s="3">
        <v>0</v>
      </c>
      <c r="O45" s="2">
        <v>110</v>
      </c>
      <c r="Q45" s="2">
        <v>0</v>
      </c>
      <c r="R45" s="2">
        <v>0</v>
      </c>
      <c r="S45" s="2">
        <v>4500</v>
      </c>
      <c r="T45" s="2">
        <v>0</v>
      </c>
      <c r="U45" s="2">
        <v>0</v>
      </c>
      <c r="V45" s="2">
        <f t="shared" si="10"/>
        <v>0</v>
      </c>
      <c r="X45" s="2">
        <f t="shared" si="11"/>
        <v>0</v>
      </c>
      <c r="Y45" s="2">
        <f t="shared" si="12"/>
        <v>-4500</v>
      </c>
      <c r="AA45" s="2">
        <f>_xlfn.XLOOKUP($A45,'[1]Cost Forecast'!$A:$A,'[1]Cost Forecast'!S:S)</f>
        <v>4500</v>
      </c>
      <c r="AB45" s="2">
        <f>_xlfn.XLOOKUP($A45,'[1]Cost Forecast'!$A:$A,'[1]Cost Forecast'!T:T)</f>
        <v>0</v>
      </c>
      <c r="AC45" s="2">
        <f>_xlfn.XLOOKUP($A45,'[1]Cost Forecast'!$A:$A,'[1]Cost Forecast'!U:U)</f>
        <v>0</v>
      </c>
      <c r="AD45" s="2">
        <f>_xlfn.XLOOKUP($A45,'[1]Cost Forecast'!$A:$A,'[1]Cost Forecast'!V:V)</f>
        <v>0</v>
      </c>
      <c r="AE45" s="2">
        <f>_xlfn.XLOOKUP($A45,'[1]Cost Forecast'!$A:$A,'[1]Cost Forecast'!W:W)</f>
        <v>0</v>
      </c>
      <c r="AF45" s="2">
        <f>_xlfn.XLOOKUP($A45,'[1]Cost Forecast'!$A:$A,'[1]Cost Forecast'!X:X)</f>
        <v>0</v>
      </c>
      <c r="AG45" s="2">
        <f>_xlfn.XLOOKUP($A45,'[1]Cost Forecast'!$A:$A,'[1]Cost Forecast'!Y:Y)</f>
        <v>0</v>
      </c>
      <c r="AH45" s="2">
        <f>_xlfn.XLOOKUP($A45,'[1]Cost Forecast'!$A:$A,'[1]Cost Forecast'!Z:Z)</f>
        <v>0</v>
      </c>
      <c r="AI45" s="2">
        <f>_xlfn.XLOOKUP($A45,'[1]Cost Forecast'!$A:$A,'[1]Cost Forecast'!AA:AA)</f>
        <v>0</v>
      </c>
      <c r="AJ45" s="2">
        <f>_xlfn.XLOOKUP($A45,'[1]Cost Forecast'!$A:$A,'[1]Cost Forecast'!AB:AB)</f>
        <v>0</v>
      </c>
      <c r="AK45" s="2">
        <f>_xlfn.XLOOKUP($A45,'[1]Cost Forecast'!$A:$A,'[1]Cost Forecast'!AC:AC)</f>
        <v>0</v>
      </c>
      <c r="AL45" s="2">
        <f>_xlfn.XLOOKUP($A45,'[1]Cost Forecast'!$A:$A,'[1]Cost Forecast'!AD:AD)</f>
        <v>0</v>
      </c>
      <c r="AM45" s="8">
        <f t="shared" si="7"/>
        <v>4500</v>
      </c>
      <c r="AN45" s="9" t="s">
        <v>881</v>
      </c>
      <c r="AO45" s="9" t="s">
        <v>849</v>
      </c>
      <c r="AP45" t="s">
        <v>900</v>
      </c>
      <c r="AQ45" t="b">
        <f t="shared" si="5"/>
        <v>1</v>
      </c>
      <c r="AS45"/>
    </row>
    <row r="46" spans="1:45" x14ac:dyDescent="0.35">
      <c r="A46" s="4" t="s">
        <v>94</v>
      </c>
      <c r="B46" s="4" t="s">
        <v>95</v>
      </c>
      <c r="C46" s="3">
        <v>0</v>
      </c>
      <c r="D46" s="4" t="s">
        <v>38</v>
      </c>
      <c r="E46" s="3">
        <v>0</v>
      </c>
      <c r="F46" s="3">
        <f t="shared" si="9"/>
        <v>1</v>
      </c>
      <c r="G46" s="2">
        <v>75690.92</v>
      </c>
      <c r="H46" s="4" t="b">
        <f t="shared" si="6"/>
        <v>0</v>
      </c>
      <c r="I46" s="4" t="b">
        <f t="shared" si="8"/>
        <v>0</v>
      </c>
      <c r="K46" s="2">
        <v>0</v>
      </c>
      <c r="L46" s="2">
        <v>75690.92</v>
      </c>
      <c r="M46" s="3">
        <v>0</v>
      </c>
      <c r="N46" s="3">
        <v>0</v>
      </c>
      <c r="O46" s="2">
        <v>110</v>
      </c>
      <c r="Q46" s="2">
        <v>0</v>
      </c>
      <c r="R46" s="2">
        <v>75690.92</v>
      </c>
      <c r="S46" s="2">
        <v>0</v>
      </c>
      <c r="T46" s="2">
        <v>0</v>
      </c>
      <c r="U46" s="2">
        <v>0</v>
      </c>
      <c r="V46" s="2">
        <f t="shared" si="10"/>
        <v>0</v>
      </c>
      <c r="X46" s="2">
        <f t="shared" si="11"/>
        <v>0</v>
      </c>
      <c r="Y46" s="2">
        <f t="shared" si="12"/>
        <v>-75690.92</v>
      </c>
      <c r="AA46" s="2">
        <f>_xlfn.XLOOKUP($A46,'[1]Cost Forecast'!$A:$A,'[1]Cost Forecast'!S:S)</f>
        <v>75690.92</v>
      </c>
      <c r="AB46" s="2">
        <f>_xlfn.XLOOKUP($A46,'[1]Cost Forecast'!$A:$A,'[1]Cost Forecast'!T:T)</f>
        <v>0</v>
      </c>
      <c r="AC46" s="2">
        <f>_xlfn.XLOOKUP($A46,'[1]Cost Forecast'!$A:$A,'[1]Cost Forecast'!U:U)</f>
        <v>0</v>
      </c>
      <c r="AD46" s="2">
        <f>_xlfn.XLOOKUP($A46,'[1]Cost Forecast'!$A:$A,'[1]Cost Forecast'!V:V)</f>
        <v>0</v>
      </c>
      <c r="AE46" s="2">
        <f>_xlfn.XLOOKUP($A46,'[1]Cost Forecast'!$A:$A,'[1]Cost Forecast'!W:W)</f>
        <v>0</v>
      </c>
      <c r="AF46" s="2">
        <f>_xlfn.XLOOKUP($A46,'[1]Cost Forecast'!$A:$A,'[1]Cost Forecast'!X:X)</f>
        <v>0</v>
      </c>
      <c r="AG46" s="2">
        <f>_xlfn.XLOOKUP($A46,'[1]Cost Forecast'!$A:$A,'[1]Cost Forecast'!Y:Y)</f>
        <v>0</v>
      </c>
      <c r="AH46" s="2">
        <f>_xlfn.XLOOKUP($A46,'[1]Cost Forecast'!$A:$A,'[1]Cost Forecast'!Z:Z)</f>
        <v>0</v>
      </c>
      <c r="AI46" s="2">
        <f>_xlfn.XLOOKUP($A46,'[1]Cost Forecast'!$A:$A,'[1]Cost Forecast'!AA:AA)</f>
        <v>0</v>
      </c>
      <c r="AJ46" s="2">
        <f>_xlfn.XLOOKUP($A46,'[1]Cost Forecast'!$A:$A,'[1]Cost Forecast'!AB:AB)</f>
        <v>0</v>
      </c>
      <c r="AK46" s="2">
        <f>_xlfn.XLOOKUP($A46,'[1]Cost Forecast'!$A:$A,'[1]Cost Forecast'!AC:AC)</f>
        <v>0</v>
      </c>
      <c r="AL46" s="2">
        <f>_xlfn.XLOOKUP($A46,'[1]Cost Forecast'!$A:$A,'[1]Cost Forecast'!AD:AD)</f>
        <v>0</v>
      </c>
      <c r="AM46" s="8">
        <f t="shared" si="7"/>
        <v>75690.92</v>
      </c>
      <c r="AN46" s="9" t="s">
        <v>881</v>
      </c>
      <c r="AO46" s="9" t="s">
        <v>849</v>
      </c>
      <c r="AP46" t="s">
        <v>900</v>
      </c>
      <c r="AQ46" t="b">
        <f t="shared" si="5"/>
        <v>1</v>
      </c>
      <c r="AS46"/>
    </row>
    <row r="47" spans="1:45" x14ac:dyDescent="0.35">
      <c r="A47" s="4" t="s">
        <v>96</v>
      </c>
      <c r="B47" s="4" t="s">
        <v>97</v>
      </c>
      <c r="C47" s="3">
        <v>0</v>
      </c>
      <c r="D47" s="4" t="s">
        <v>10</v>
      </c>
      <c r="E47" s="3">
        <v>0</v>
      </c>
      <c r="F47" s="3">
        <f t="shared" si="9"/>
        <v>1</v>
      </c>
      <c r="G47" s="2">
        <v>0</v>
      </c>
      <c r="H47" s="4" t="b">
        <f t="shared" si="6"/>
        <v>1</v>
      </c>
      <c r="I47" s="4" t="b">
        <f t="shared" si="8"/>
        <v>0</v>
      </c>
      <c r="K47" s="2">
        <v>0</v>
      </c>
      <c r="L47" s="2">
        <v>0</v>
      </c>
      <c r="M47" s="3">
        <v>0</v>
      </c>
      <c r="N47" s="3">
        <v>0</v>
      </c>
      <c r="O47" s="2">
        <v>110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f t="shared" si="10"/>
        <v>0</v>
      </c>
      <c r="X47" s="2">
        <f t="shared" si="11"/>
        <v>0</v>
      </c>
      <c r="Y47" s="2">
        <f t="shared" si="12"/>
        <v>0</v>
      </c>
      <c r="AA47" s="2">
        <f>_xlfn.XLOOKUP($A47,'[1]Cost Forecast'!$A:$A,'[1]Cost Forecast'!S:S)</f>
        <v>0</v>
      </c>
      <c r="AB47" s="2">
        <f>_xlfn.XLOOKUP($A47,'[1]Cost Forecast'!$A:$A,'[1]Cost Forecast'!T:T)</f>
        <v>0</v>
      </c>
      <c r="AC47" s="2">
        <f>_xlfn.XLOOKUP($A47,'[1]Cost Forecast'!$A:$A,'[1]Cost Forecast'!U:U)</f>
        <v>0</v>
      </c>
      <c r="AD47" s="2">
        <f>_xlfn.XLOOKUP($A47,'[1]Cost Forecast'!$A:$A,'[1]Cost Forecast'!V:V)</f>
        <v>0</v>
      </c>
      <c r="AE47" s="2">
        <f>_xlfn.XLOOKUP($A47,'[1]Cost Forecast'!$A:$A,'[1]Cost Forecast'!W:W)</f>
        <v>0</v>
      </c>
      <c r="AF47" s="2">
        <f>_xlfn.XLOOKUP($A47,'[1]Cost Forecast'!$A:$A,'[1]Cost Forecast'!X:X)</f>
        <v>0</v>
      </c>
      <c r="AG47" s="2">
        <f>_xlfn.XLOOKUP($A47,'[1]Cost Forecast'!$A:$A,'[1]Cost Forecast'!Y:Y)</f>
        <v>0</v>
      </c>
      <c r="AH47" s="2">
        <f>_xlfn.XLOOKUP($A47,'[1]Cost Forecast'!$A:$A,'[1]Cost Forecast'!Z:Z)</f>
        <v>0</v>
      </c>
      <c r="AI47" s="2">
        <f>_xlfn.XLOOKUP($A47,'[1]Cost Forecast'!$A:$A,'[1]Cost Forecast'!AA:AA)</f>
        <v>0</v>
      </c>
      <c r="AJ47" s="2">
        <f>_xlfn.XLOOKUP($A47,'[1]Cost Forecast'!$A:$A,'[1]Cost Forecast'!AB:AB)</f>
        <v>0</v>
      </c>
      <c r="AK47" s="2">
        <f>_xlfn.XLOOKUP($A47,'[1]Cost Forecast'!$A:$A,'[1]Cost Forecast'!AC:AC)</f>
        <v>0</v>
      </c>
      <c r="AL47" s="2">
        <f>_xlfn.XLOOKUP($A47,'[1]Cost Forecast'!$A:$A,'[1]Cost Forecast'!AD:AD)</f>
        <v>0</v>
      </c>
      <c r="AM47" s="8">
        <f t="shared" si="7"/>
        <v>0</v>
      </c>
      <c r="AN47" s="9" t="s">
        <v>881</v>
      </c>
      <c r="AO47" s="9" t="s">
        <v>849</v>
      </c>
      <c r="AP47" t="s">
        <v>900</v>
      </c>
      <c r="AQ47" t="b">
        <f t="shared" si="5"/>
        <v>1</v>
      </c>
      <c r="AS47"/>
    </row>
    <row r="48" spans="1:45" x14ac:dyDescent="0.35">
      <c r="A48" s="4" t="s">
        <v>98</v>
      </c>
      <c r="B48" s="4" t="s">
        <v>99</v>
      </c>
      <c r="C48" s="3">
        <v>0</v>
      </c>
      <c r="D48" s="4" t="s">
        <v>38</v>
      </c>
      <c r="E48" s="3">
        <v>0</v>
      </c>
      <c r="F48" s="3">
        <f t="shared" si="9"/>
        <v>1</v>
      </c>
      <c r="G48" s="2">
        <v>154900.73000000001</v>
      </c>
      <c r="H48" s="4" t="b">
        <f t="shared" si="6"/>
        <v>0</v>
      </c>
      <c r="I48" s="4" t="b">
        <f t="shared" si="8"/>
        <v>0</v>
      </c>
      <c r="K48" s="2">
        <v>0</v>
      </c>
      <c r="L48" s="2">
        <v>0</v>
      </c>
      <c r="M48" s="3">
        <v>0</v>
      </c>
      <c r="N48" s="3">
        <v>0</v>
      </c>
      <c r="O48" s="2">
        <v>110</v>
      </c>
      <c r="Q48" s="2">
        <v>0</v>
      </c>
      <c r="R48" s="2">
        <v>154900.73000000001</v>
      </c>
      <c r="S48" s="2">
        <v>0</v>
      </c>
      <c r="T48" s="2">
        <v>0</v>
      </c>
      <c r="U48" s="2">
        <v>0</v>
      </c>
      <c r="V48" s="2">
        <f t="shared" si="10"/>
        <v>0</v>
      </c>
      <c r="X48" s="2">
        <f t="shared" si="11"/>
        <v>0</v>
      </c>
      <c r="Y48" s="2">
        <f t="shared" si="12"/>
        <v>-154900.73000000001</v>
      </c>
      <c r="AA48" s="2">
        <f>_xlfn.XLOOKUP($A48,'[1]Cost Forecast'!$A:$A,'[1]Cost Forecast'!S:S)</f>
        <v>154900.73000000001</v>
      </c>
      <c r="AB48" s="2">
        <f>_xlfn.XLOOKUP($A48,'[1]Cost Forecast'!$A:$A,'[1]Cost Forecast'!T:T)</f>
        <v>0</v>
      </c>
      <c r="AC48" s="2">
        <f>_xlfn.XLOOKUP($A48,'[1]Cost Forecast'!$A:$A,'[1]Cost Forecast'!U:U)</f>
        <v>0</v>
      </c>
      <c r="AD48" s="2">
        <f>_xlfn.XLOOKUP($A48,'[1]Cost Forecast'!$A:$A,'[1]Cost Forecast'!V:V)</f>
        <v>0</v>
      </c>
      <c r="AE48" s="2">
        <f>_xlfn.XLOOKUP($A48,'[1]Cost Forecast'!$A:$A,'[1]Cost Forecast'!W:W)</f>
        <v>0</v>
      </c>
      <c r="AF48" s="2">
        <f>_xlfn.XLOOKUP($A48,'[1]Cost Forecast'!$A:$A,'[1]Cost Forecast'!X:X)</f>
        <v>0</v>
      </c>
      <c r="AG48" s="2">
        <f>_xlfn.XLOOKUP($A48,'[1]Cost Forecast'!$A:$A,'[1]Cost Forecast'!Y:Y)</f>
        <v>0</v>
      </c>
      <c r="AH48" s="2">
        <f>_xlfn.XLOOKUP($A48,'[1]Cost Forecast'!$A:$A,'[1]Cost Forecast'!Z:Z)</f>
        <v>0</v>
      </c>
      <c r="AI48" s="2">
        <f>_xlfn.XLOOKUP($A48,'[1]Cost Forecast'!$A:$A,'[1]Cost Forecast'!AA:AA)</f>
        <v>0</v>
      </c>
      <c r="AJ48" s="2">
        <f>_xlfn.XLOOKUP($A48,'[1]Cost Forecast'!$A:$A,'[1]Cost Forecast'!AB:AB)</f>
        <v>0</v>
      </c>
      <c r="AK48" s="2">
        <f>_xlfn.XLOOKUP($A48,'[1]Cost Forecast'!$A:$A,'[1]Cost Forecast'!AC:AC)</f>
        <v>0</v>
      </c>
      <c r="AL48" s="2">
        <f>_xlfn.XLOOKUP($A48,'[1]Cost Forecast'!$A:$A,'[1]Cost Forecast'!AD:AD)</f>
        <v>0</v>
      </c>
      <c r="AM48" s="8">
        <f t="shared" si="7"/>
        <v>154900.73000000001</v>
      </c>
      <c r="AN48" s="9" t="s">
        <v>881</v>
      </c>
      <c r="AO48" s="9" t="s">
        <v>849</v>
      </c>
      <c r="AP48" t="s">
        <v>900</v>
      </c>
      <c r="AQ48" t="b">
        <f t="shared" si="5"/>
        <v>1</v>
      </c>
      <c r="AS48"/>
    </row>
    <row r="49" spans="1:45" x14ac:dyDescent="0.35">
      <c r="A49" s="4" t="s">
        <v>100</v>
      </c>
      <c r="B49" s="4" t="s">
        <v>101</v>
      </c>
      <c r="C49" s="3">
        <v>0</v>
      </c>
      <c r="D49" s="4" t="s">
        <v>38</v>
      </c>
      <c r="E49" s="3">
        <v>0</v>
      </c>
      <c r="F49" s="3">
        <f t="shared" si="9"/>
        <v>1</v>
      </c>
      <c r="G49" s="2">
        <v>70919.490000000005</v>
      </c>
      <c r="H49" s="4" t="b">
        <f t="shared" si="6"/>
        <v>0</v>
      </c>
      <c r="I49" s="4" t="b">
        <f t="shared" si="8"/>
        <v>0</v>
      </c>
      <c r="K49" s="2">
        <v>0</v>
      </c>
      <c r="L49" s="2">
        <v>0</v>
      </c>
      <c r="M49" s="3">
        <v>0</v>
      </c>
      <c r="N49" s="3">
        <v>0</v>
      </c>
      <c r="O49" s="2">
        <v>110</v>
      </c>
      <c r="Q49" s="2">
        <v>0</v>
      </c>
      <c r="R49" s="2">
        <v>70919.490000000005</v>
      </c>
      <c r="S49" s="2">
        <v>0</v>
      </c>
      <c r="T49" s="2">
        <v>0</v>
      </c>
      <c r="U49" s="2">
        <v>0</v>
      </c>
      <c r="V49" s="2">
        <f t="shared" si="10"/>
        <v>0</v>
      </c>
      <c r="X49" s="2">
        <f t="shared" si="11"/>
        <v>0</v>
      </c>
      <c r="Y49" s="2">
        <f t="shared" si="12"/>
        <v>-70919.490000000005</v>
      </c>
      <c r="AA49" s="2">
        <f>_xlfn.XLOOKUP($A49,'[1]Cost Forecast'!$A:$A,'[1]Cost Forecast'!S:S)</f>
        <v>70919.490000000005</v>
      </c>
      <c r="AB49" s="2">
        <f>_xlfn.XLOOKUP($A49,'[1]Cost Forecast'!$A:$A,'[1]Cost Forecast'!T:T)</f>
        <v>0</v>
      </c>
      <c r="AC49" s="2">
        <f>_xlfn.XLOOKUP($A49,'[1]Cost Forecast'!$A:$A,'[1]Cost Forecast'!U:U)</f>
        <v>0</v>
      </c>
      <c r="AD49" s="2">
        <f>_xlfn.XLOOKUP($A49,'[1]Cost Forecast'!$A:$A,'[1]Cost Forecast'!V:V)</f>
        <v>0</v>
      </c>
      <c r="AE49" s="2">
        <f>_xlfn.XLOOKUP($A49,'[1]Cost Forecast'!$A:$A,'[1]Cost Forecast'!W:W)</f>
        <v>0</v>
      </c>
      <c r="AF49" s="2">
        <f>_xlfn.XLOOKUP($A49,'[1]Cost Forecast'!$A:$A,'[1]Cost Forecast'!X:X)</f>
        <v>0</v>
      </c>
      <c r="AG49" s="2">
        <f>_xlfn.XLOOKUP($A49,'[1]Cost Forecast'!$A:$A,'[1]Cost Forecast'!Y:Y)</f>
        <v>0</v>
      </c>
      <c r="AH49" s="2">
        <f>_xlfn.XLOOKUP($A49,'[1]Cost Forecast'!$A:$A,'[1]Cost Forecast'!Z:Z)</f>
        <v>0</v>
      </c>
      <c r="AI49" s="2">
        <f>_xlfn.XLOOKUP($A49,'[1]Cost Forecast'!$A:$A,'[1]Cost Forecast'!AA:AA)</f>
        <v>0</v>
      </c>
      <c r="AJ49" s="2">
        <f>_xlfn.XLOOKUP($A49,'[1]Cost Forecast'!$A:$A,'[1]Cost Forecast'!AB:AB)</f>
        <v>0</v>
      </c>
      <c r="AK49" s="2">
        <f>_xlfn.XLOOKUP($A49,'[1]Cost Forecast'!$A:$A,'[1]Cost Forecast'!AC:AC)</f>
        <v>0</v>
      </c>
      <c r="AL49" s="2">
        <f>_xlfn.XLOOKUP($A49,'[1]Cost Forecast'!$A:$A,'[1]Cost Forecast'!AD:AD)</f>
        <v>0</v>
      </c>
      <c r="AM49" s="8">
        <f t="shared" si="7"/>
        <v>70919.490000000005</v>
      </c>
      <c r="AN49" s="9" t="s">
        <v>881</v>
      </c>
      <c r="AO49" s="9" t="s">
        <v>849</v>
      </c>
      <c r="AP49" t="s">
        <v>900</v>
      </c>
      <c r="AQ49" t="b">
        <f t="shared" si="5"/>
        <v>1</v>
      </c>
      <c r="AS49"/>
    </row>
    <row r="50" spans="1:45" x14ac:dyDescent="0.35">
      <c r="A50" s="4" t="s">
        <v>102</v>
      </c>
      <c r="B50" s="4" t="s">
        <v>103</v>
      </c>
      <c r="C50" s="3">
        <v>0</v>
      </c>
      <c r="D50" s="4" t="s">
        <v>10</v>
      </c>
      <c r="E50" s="3">
        <v>0</v>
      </c>
      <c r="F50" s="3">
        <f t="shared" si="9"/>
        <v>1</v>
      </c>
      <c r="G50" s="2">
        <v>225393.38</v>
      </c>
      <c r="H50" s="4" t="b">
        <f t="shared" si="6"/>
        <v>0</v>
      </c>
      <c r="I50" s="4" t="b">
        <f t="shared" si="8"/>
        <v>0</v>
      </c>
      <c r="K50" s="2">
        <v>0</v>
      </c>
      <c r="L50" s="2">
        <v>0</v>
      </c>
      <c r="M50" s="3">
        <v>0</v>
      </c>
      <c r="N50" s="3">
        <v>0</v>
      </c>
      <c r="O50" s="2">
        <v>110</v>
      </c>
      <c r="Q50" s="2">
        <v>12847.88</v>
      </c>
      <c r="R50" s="2">
        <v>212545.5</v>
      </c>
      <c r="S50" s="2">
        <v>0</v>
      </c>
      <c r="T50" s="2">
        <v>0</v>
      </c>
      <c r="U50" s="2">
        <v>0</v>
      </c>
      <c r="V50" s="2">
        <f t="shared" si="10"/>
        <v>0</v>
      </c>
      <c r="X50" s="2">
        <f t="shared" si="11"/>
        <v>0</v>
      </c>
      <c r="Y50" s="2">
        <f t="shared" si="12"/>
        <v>-225393.38</v>
      </c>
      <c r="AA50" s="2">
        <f>_xlfn.XLOOKUP($A50,'[1]Cost Forecast'!$A:$A,'[1]Cost Forecast'!S:S)</f>
        <v>225393.38</v>
      </c>
      <c r="AB50" s="2">
        <f>_xlfn.XLOOKUP($A50,'[1]Cost Forecast'!$A:$A,'[1]Cost Forecast'!T:T)</f>
        <v>0</v>
      </c>
      <c r="AC50" s="2">
        <f>_xlfn.XLOOKUP($A50,'[1]Cost Forecast'!$A:$A,'[1]Cost Forecast'!U:U)</f>
        <v>0</v>
      </c>
      <c r="AD50" s="2">
        <f>_xlfn.XLOOKUP($A50,'[1]Cost Forecast'!$A:$A,'[1]Cost Forecast'!V:V)</f>
        <v>0</v>
      </c>
      <c r="AE50" s="2">
        <f>_xlfn.XLOOKUP($A50,'[1]Cost Forecast'!$A:$A,'[1]Cost Forecast'!W:W)</f>
        <v>0</v>
      </c>
      <c r="AF50" s="2">
        <f>_xlfn.XLOOKUP($A50,'[1]Cost Forecast'!$A:$A,'[1]Cost Forecast'!X:X)</f>
        <v>0</v>
      </c>
      <c r="AG50" s="2">
        <f>_xlfn.XLOOKUP($A50,'[1]Cost Forecast'!$A:$A,'[1]Cost Forecast'!Y:Y)</f>
        <v>0</v>
      </c>
      <c r="AH50" s="2">
        <f>_xlfn.XLOOKUP($A50,'[1]Cost Forecast'!$A:$A,'[1]Cost Forecast'!Z:Z)</f>
        <v>0</v>
      </c>
      <c r="AI50" s="2">
        <f>_xlfn.XLOOKUP($A50,'[1]Cost Forecast'!$A:$A,'[1]Cost Forecast'!AA:AA)</f>
        <v>0</v>
      </c>
      <c r="AJ50" s="2">
        <f>_xlfn.XLOOKUP($A50,'[1]Cost Forecast'!$A:$A,'[1]Cost Forecast'!AB:AB)</f>
        <v>0</v>
      </c>
      <c r="AK50" s="2">
        <f>_xlfn.XLOOKUP($A50,'[1]Cost Forecast'!$A:$A,'[1]Cost Forecast'!AC:AC)</f>
        <v>0</v>
      </c>
      <c r="AL50" s="2">
        <f>_xlfn.XLOOKUP($A50,'[1]Cost Forecast'!$A:$A,'[1]Cost Forecast'!AD:AD)</f>
        <v>0</v>
      </c>
      <c r="AM50" s="8">
        <f t="shared" si="7"/>
        <v>225393.38</v>
      </c>
      <c r="AN50" s="9" t="s">
        <v>881</v>
      </c>
      <c r="AO50" s="9" t="s">
        <v>849</v>
      </c>
      <c r="AP50" t="s">
        <v>900</v>
      </c>
      <c r="AQ50" t="b">
        <f t="shared" si="5"/>
        <v>1</v>
      </c>
      <c r="AS50"/>
    </row>
    <row r="51" spans="1:45" x14ac:dyDescent="0.35">
      <c r="A51" s="4" t="s">
        <v>104</v>
      </c>
      <c r="B51" s="4" t="s">
        <v>105</v>
      </c>
      <c r="C51" s="3">
        <v>0</v>
      </c>
      <c r="D51" s="4" t="s">
        <v>38</v>
      </c>
      <c r="E51" s="3">
        <v>0</v>
      </c>
      <c r="F51" s="3">
        <f t="shared" si="9"/>
        <v>1</v>
      </c>
      <c r="G51" s="2">
        <v>9430.5300000000007</v>
      </c>
      <c r="H51" s="4" t="b">
        <f t="shared" si="6"/>
        <v>0</v>
      </c>
      <c r="I51" s="4" t="b">
        <f t="shared" si="8"/>
        <v>0</v>
      </c>
      <c r="K51" s="2">
        <v>0</v>
      </c>
      <c r="L51" s="2">
        <v>0</v>
      </c>
      <c r="M51" s="3">
        <v>0</v>
      </c>
      <c r="N51" s="3">
        <v>0</v>
      </c>
      <c r="O51" s="2">
        <v>110</v>
      </c>
      <c r="Q51" s="2">
        <v>0</v>
      </c>
      <c r="R51" s="2">
        <v>9430.5300000000007</v>
      </c>
      <c r="S51" s="2">
        <v>0</v>
      </c>
      <c r="T51" s="2">
        <v>0</v>
      </c>
      <c r="U51" s="2">
        <v>0</v>
      </c>
      <c r="V51" s="2">
        <f t="shared" si="10"/>
        <v>0</v>
      </c>
      <c r="X51" s="2">
        <f t="shared" si="11"/>
        <v>0</v>
      </c>
      <c r="Y51" s="2">
        <f t="shared" si="12"/>
        <v>-9430.5300000000007</v>
      </c>
      <c r="AA51" s="2">
        <f>_xlfn.XLOOKUP($A51,'[1]Cost Forecast'!$A:$A,'[1]Cost Forecast'!S:S)</f>
        <v>9430.5300000000007</v>
      </c>
      <c r="AB51" s="2">
        <f>_xlfn.XLOOKUP($A51,'[1]Cost Forecast'!$A:$A,'[1]Cost Forecast'!T:T)</f>
        <v>0</v>
      </c>
      <c r="AC51" s="2">
        <f>_xlfn.XLOOKUP($A51,'[1]Cost Forecast'!$A:$A,'[1]Cost Forecast'!U:U)</f>
        <v>0</v>
      </c>
      <c r="AD51" s="2">
        <f>_xlfn.XLOOKUP($A51,'[1]Cost Forecast'!$A:$A,'[1]Cost Forecast'!V:V)</f>
        <v>0</v>
      </c>
      <c r="AE51" s="2">
        <f>_xlfn.XLOOKUP($A51,'[1]Cost Forecast'!$A:$A,'[1]Cost Forecast'!W:W)</f>
        <v>0</v>
      </c>
      <c r="AF51" s="2">
        <f>_xlfn.XLOOKUP($A51,'[1]Cost Forecast'!$A:$A,'[1]Cost Forecast'!X:X)</f>
        <v>0</v>
      </c>
      <c r="AG51" s="2">
        <f>_xlfn.XLOOKUP($A51,'[1]Cost Forecast'!$A:$A,'[1]Cost Forecast'!Y:Y)</f>
        <v>0</v>
      </c>
      <c r="AH51" s="2">
        <f>_xlfn.XLOOKUP($A51,'[1]Cost Forecast'!$A:$A,'[1]Cost Forecast'!Z:Z)</f>
        <v>0</v>
      </c>
      <c r="AI51" s="2">
        <f>_xlfn.XLOOKUP($A51,'[1]Cost Forecast'!$A:$A,'[1]Cost Forecast'!AA:AA)</f>
        <v>0</v>
      </c>
      <c r="AJ51" s="2">
        <f>_xlfn.XLOOKUP($A51,'[1]Cost Forecast'!$A:$A,'[1]Cost Forecast'!AB:AB)</f>
        <v>0</v>
      </c>
      <c r="AK51" s="2">
        <f>_xlfn.XLOOKUP($A51,'[1]Cost Forecast'!$A:$A,'[1]Cost Forecast'!AC:AC)</f>
        <v>0</v>
      </c>
      <c r="AL51" s="2">
        <f>_xlfn.XLOOKUP($A51,'[1]Cost Forecast'!$A:$A,'[1]Cost Forecast'!AD:AD)</f>
        <v>0</v>
      </c>
      <c r="AM51" s="8">
        <f t="shared" si="7"/>
        <v>9430.5300000000007</v>
      </c>
      <c r="AN51" s="9" t="s">
        <v>881</v>
      </c>
      <c r="AO51" s="9" t="s">
        <v>849</v>
      </c>
      <c r="AP51" t="s">
        <v>900</v>
      </c>
      <c r="AQ51" t="b">
        <f t="shared" si="5"/>
        <v>1</v>
      </c>
      <c r="AS51"/>
    </row>
    <row r="52" spans="1:45" x14ac:dyDescent="0.35">
      <c r="A52" s="4" t="s">
        <v>106</v>
      </c>
      <c r="B52" s="4" t="s">
        <v>107</v>
      </c>
      <c r="C52" s="3">
        <v>0</v>
      </c>
      <c r="D52" s="4" t="s">
        <v>10</v>
      </c>
      <c r="E52" s="3">
        <v>0</v>
      </c>
      <c r="F52" s="3">
        <f t="shared" si="9"/>
        <v>1</v>
      </c>
      <c r="G52" s="2">
        <v>125820.09</v>
      </c>
      <c r="H52" s="4" t="b">
        <f t="shared" si="6"/>
        <v>0</v>
      </c>
      <c r="I52" s="4" t="b">
        <f t="shared" si="8"/>
        <v>0</v>
      </c>
      <c r="K52" s="2">
        <v>0</v>
      </c>
      <c r="L52" s="2">
        <v>0</v>
      </c>
      <c r="M52" s="3">
        <v>0</v>
      </c>
      <c r="N52" s="3">
        <v>0</v>
      </c>
      <c r="O52" s="2">
        <v>110</v>
      </c>
      <c r="Q52" s="2">
        <v>125820.09</v>
      </c>
      <c r="R52" s="2">
        <v>0</v>
      </c>
      <c r="S52" s="2">
        <v>0</v>
      </c>
      <c r="T52" s="2">
        <v>0</v>
      </c>
      <c r="U52" s="2">
        <v>0</v>
      </c>
      <c r="V52" s="2">
        <f t="shared" si="10"/>
        <v>0</v>
      </c>
      <c r="X52" s="2">
        <f t="shared" si="11"/>
        <v>0</v>
      </c>
      <c r="Y52" s="2">
        <f t="shared" si="12"/>
        <v>-125820.09</v>
      </c>
      <c r="AA52" s="2">
        <f>_xlfn.XLOOKUP($A52,'[1]Cost Forecast'!$A:$A,'[1]Cost Forecast'!S:S)</f>
        <v>124115.59999999999</v>
      </c>
      <c r="AB52" s="2">
        <f>_xlfn.XLOOKUP($A52,'[1]Cost Forecast'!$A:$A,'[1]Cost Forecast'!T:T)</f>
        <v>0</v>
      </c>
      <c r="AC52" s="2">
        <f>_xlfn.XLOOKUP($A52,'[1]Cost Forecast'!$A:$A,'[1]Cost Forecast'!U:U)</f>
        <v>0</v>
      </c>
      <c r="AD52" s="2">
        <f>_xlfn.XLOOKUP($A52,'[1]Cost Forecast'!$A:$A,'[1]Cost Forecast'!V:V)</f>
        <v>0</v>
      </c>
      <c r="AE52" s="2">
        <f>_xlfn.XLOOKUP($A52,'[1]Cost Forecast'!$A:$A,'[1]Cost Forecast'!W:W)</f>
        <v>0</v>
      </c>
      <c r="AF52" s="2">
        <f>_xlfn.XLOOKUP($A52,'[1]Cost Forecast'!$A:$A,'[1]Cost Forecast'!X:X)</f>
        <v>0</v>
      </c>
      <c r="AG52" s="2">
        <f>_xlfn.XLOOKUP($A52,'[1]Cost Forecast'!$A:$A,'[1]Cost Forecast'!Y:Y)</f>
        <v>0</v>
      </c>
      <c r="AH52" s="2">
        <f>_xlfn.XLOOKUP($A52,'[1]Cost Forecast'!$A:$A,'[1]Cost Forecast'!Z:Z)</f>
        <v>0</v>
      </c>
      <c r="AI52" s="2">
        <f>_xlfn.XLOOKUP($A52,'[1]Cost Forecast'!$A:$A,'[1]Cost Forecast'!AA:AA)</f>
        <v>0</v>
      </c>
      <c r="AJ52" s="2">
        <f>_xlfn.XLOOKUP($A52,'[1]Cost Forecast'!$A:$A,'[1]Cost Forecast'!AB:AB)</f>
        <v>0</v>
      </c>
      <c r="AK52" s="2">
        <f>_xlfn.XLOOKUP($A52,'[1]Cost Forecast'!$A:$A,'[1]Cost Forecast'!AC:AC)</f>
        <v>0</v>
      </c>
      <c r="AL52" s="2">
        <f>_xlfn.XLOOKUP($A52,'[1]Cost Forecast'!$A:$A,'[1]Cost Forecast'!AD:AD)</f>
        <v>0</v>
      </c>
      <c r="AM52" s="8">
        <f t="shared" si="7"/>
        <v>124115.59999999999</v>
      </c>
      <c r="AN52" s="9" t="s">
        <v>881</v>
      </c>
      <c r="AO52" s="9" t="s">
        <v>849</v>
      </c>
      <c r="AP52" t="s">
        <v>900</v>
      </c>
      <c r="AQ52" t="b">
        <f t="shared" si="5"/>
        <v>0</v>
      </c>
      <c r="AS52"/>
    </row>
    <row r="53" spans="1:45" x14ac:dyDescent="0.35">
      <c r="A53" s="4" t="s">
        <v>108</v>
      </c>
      <c r="B53" s="4" t="s">
        <v>109</v>
      </c>
      <c r="C53" s="3">
        <v>0</v>
      </c>
      <c r="D53" s="4" t="s">
        <v>10</v>
      </c>
      <c r="E53" s="3">
        <v>0</v>
      </c>
      <c r="F53" s="3">
        <f t="shared" si="9"/>
        <v>1</v>
      </c>
      <c r="G53" s="2">
        <v>204711.04000000001</v>
      </c>
      <c r="H53" s="4" t="b">
        <f t="shared" si="6"/>
        <v>0</v>
      </c>
      <c r="I53" s="4" t="b">
        <f t="shared" si="8"/>
        <v>0</v>
      </c>
      <c r="K53" s="2">
        <v>0</v>
      </c>
      <c r="L53" s="2">
        <v>0</v>
      </c>
      <c r="M53" s="3">
        <v>0</v>
      </c>
      <c r="N53" s="3">
        <v>0</v>
      </c>
      <c r="O53" s="2">
        <v>110</v>
      </c>
      <c r="Q53" s="2">
        <v>204711.04000000001</v>
      </c>
      <c r="R53" s="2">
        <v>0</v>
      </c>
      <c r="S53" s="2">
        <v>0</v>
      </c>
      <c r="T53" s="2">
        <v>0</v>
      </c>
      <c r="U53" s="2">
        <v>0</v>
      </c>
      <c r="V53" s="2">
        <f t="shared" si="10"/>
        <v>0</v>
      </c>
      <c r="X53" s="2">
        <f t="shared" si="11"/>
        <v>0</v>
      </c>
      <c r="Y53" s="2">
        <f t="shared" si="12"/>
        <v>-204711.04000000001</v>
      </c>
      <c r="AA53" s="2">
        <f>_xlfn.XLOOKUP($A53,'[1]Cost Forecast'!$A:$A,'[1]Cost Forecast'!S:S)</f>
        <v>204711.04000000001</v>
      </c>
      <c r="AB53" s="2">
        <f>_xlfn.XLOOKUP($A53,'[1]Cost Forecast'!$A:$A,'[1]Cost Forecast'!T:T)</f>
        <v>0</v>
      </c>
      <c r="AC53" s="2">
        <f>_xlfn.XLOOKUP($A53,'[1]Cost Forecast'!$A:$A,'[1]Cost Forecast'!U:U)</f>
        <v>0</v>
      </c>
      <c r="AD53" s="2">
        <f>_xlfn.XLOOKUP($A53,'[1]Cost Forecast'!$A:$A,'[1]Cost Forecast'!V:V)</f>
        <v>0</v>
      </c>
      <c r="AE53" s="2">
        <f>_xlfn.XLOOKUP($A53,'[1]Cost Forecast'!$A:$A,'[1]Cost Forecast'!W:W)</f>
        <v>0</v>
      </c>
      <c r="AF53" s="2">
        <f>_xlfn.XLOOKUP($A53,'[1]Cost Forecast'!$A:$A,'[1]Cost Forecast'!X:X)</f>
        <v>0</v>
      </c>
      <c r="AG53" s="2">
        <f>_xlfn.XLOOKUP($A53,'[1]Cost Forecast'!$A:$A,'[1]Cost Forecast'!Y:Y)</f>
        <v>0</v>
      </c>
      <c r="AH53" s="2">
        <f>_xlfn.XLOOKUP($A53,'[1]Cost Forecast'!$A:$A,'[1]Cost Forecast'!Z:Z)</f>
        <v>0</v>
      </c>
      <c r="AI53" s="2">
        <f>_xlfn.XLOOKUP($A53,'[1]Cost Forecast'!$A:$A,'[1]Cost Forecast'!AA:AA)</f>
        <v>0</v>
      </c>
      <c r="AJ53" s="2">
        <f>_xlfn.XLOOKUP($A53,'[1]Cost Forecast'!$A:$A,'[1]Cost Forecast'!AB:AB)</f>
        <v>0</v>
      </c>
      <c r="AK53" s="2">
        <f>_xlfn.XLOOKUP($A53,'[1]Cost Forecast'!$A:$A,'[1]Cost Forecast'!AC:AC)</f>
        <v>0</v>
      </c>
      <c r="AL53" s="2">
        <f>_xlfn.XLOOKUP($A53,'[1]Cost Forecast'!$A:$A,'[1]Cost Forecast'!AD:AD)</f>
        <v>0</v>
      </c>
      <c r="AM53" s="8">
        <f t="shared" si="7"/>
        <v>204711.04000000001</v>
      </c>
      <c r="AN53" s="9" t="s">
        <v>881</v>
      </c>
      <c r="AO53" s="9" t="s">
        <v>849</v>
      </c>
      <c r="AP53" t="s">
        <v>900</v>
      </c>
      <c r="AQ53" t="b">
        <f t="shared" si="5"/>
        <v>1</v>
      </c>
      <c r="AS53"/>
    </row>
    <row r="54" spans="1:45" x14ac:dyDescent="0.35">
      <c r="A54" s="4" t="s">
        <v>110</v>
      </c>
      <c r="B54" s="4" t="s">
        <v>111</v>
      </c>
      <c r="C54" s="3">
        <v>54.5</v>
      </c>
      <c r="D54" s="4" t="s">
        <v>38</v>
      </c>
      <c r="E54" s="3">
        <v>54.5</v>
      </c>
      <c r="F54" s="3">
        <f t="shared" si="9"/>
        <v>1</v>
      </c>
      <c r="G54" s="2">
        <v>7586.21</v>
      </c>
      <c r="H54" s="4" t="b">
        <f t="shared" si="6"/>
        <v>1</v>
      </c>
      <c r="I54" s="4" t="b">
        <f t="shared" si="8"/>
        <v>0</v>
      </c>
      <c r="K54" s="2">
        <v>7586.21</v>
      </c>
      <c r="L54" s="2">
        <v>7586.21</v>
      </c>
      <c r="M54" s="3">
        <v>54.5</v>
      </c>
      <c r="N54" s="3">
        <v>54.5</v>
      </c>
      <c r="O54" s="2">
        <v>139.19651376146791</v>
      </c>
      <c r="Q54" s="2">
        <v>7586.21</v>
      </c>
      <c r="R54" s="2">
        <v>0</v>
      </c>
      <c r="S54" s="2">
        <v>0</v>
      </c>
      <c r="T54" s="2">
        <v>0</v>
      </c>
      <c r="U54" s="2">
        <v>0</v>
      </c>
      <c r="V54" s="2">
        <f t="shared" si="10"/>
        <v>0</v>
      </c>
      <c r="X54" s="2">
        <f t="shared" si="11"/>
        <v>7586.21</v>
      </c>
      <c r="Y54" s="2">
        <f t="shared" si="12"/>
        <v>0</v>
      </c>
      <c r="AA54" s="2">
        <f>_xlfn.XLOOKUP($A54,'[1]Cost Forecast'!$A:$A,'[1]Cost Forecast'!S:S)</f>
        <v>0</v>
      </c>
      <c r="AB54" s="2">
        <f>_xlfn.XLOOKUP($A54,'[1]Cost Forecast'!$A:$A,'[1]Cost Forecast'!T:T)</f>
        <v>0</v>
      </c>
      <c r="AC54" s="2">
        <f>_xlfn.XLOOKUP($A54,'[1]Cost Forecast'!$A:$A,'[1]Cost Forecast'!U:U)</f>
        <v>0</v>
      </c>
      <c r="AD54" s="2">
        <f>_xlfn.XLOOKUP($A54,'[1]Cost Forecast'!$A:$A,'[1]Cost Forecast'!V:V)</f>
        <v>0</v>
      </c>
      <c r="AE54" s="2">
        <f>_xlfn.XLOOKUP($A54,'[1]Cost Forecast'!$A:$A,'[1]Cost Forecast'!W:W)</f>
        <v>0</v>
      </c>
      <c r="AF54" s="2">
        <f>_xlfn.XLOOKUP($A54,'[1]Cost Forecast'!$A:$A,'[1]Cost Forecast'!X:X)</f>
        <v>0</v>
      </c>
      <c r="AG54" s="2">
        <f>_xlfn.XLOOKUP($A54,'[1]Cost Forecast'!$A:$A,'[1]Cost Forecast'!Y:Y)</f>
        <v>0</v>
      </c>
      <c r="AH54" s="2">
        <f>_xlfn.XLOOKUP($A54,'[1]Cost Forecast'!$A:$A,'[1]Cost Forecast'!Z:Z)</f>
        <v>0</v>
      </c>
      <c r="AI54" s="2">
        <f>_xlfn.XLOOKUP($A54,'[1]Cost Forecast'!$A:$A,'[1]Cost Forecast'!AA:AA)</f>
        <v>0</v>
      </c>
      <c r="AJ54" s="2">
        <f>_xlfn.XLOOKUP($A54,'[1]Cost Forecast'!$A:$A,'[1]Cost Forecast'!AB:AB)</f>
        <v>0</v>
      </c>
      <c r="AK54" s="2">
        <f>_xlfn.XLOOKUP($A54,'[1]Cost Forecast'!$A:$A,'[1]Cost Forecast'!AC:AC)</f>
        <v>0</v>
      </c>
      <c r="AL54" s="2">
        <f>_xlfn.XLOOKUP($A54,'[1]Cost Forecast'!$A:$A,'[1]Cost Forecast'!AD:AD)</f>
        <v>0</v>
      </c>
      <c r="AM54" s="8">
        <f t="shared" si="7"/>
        <v>7586.21</v>
      </c>
      <c r="AN54" s="9" t="s">
        <v>881</v>
      </c>
      <c r="AO54" s="9" t="s">
        <v>849</v>
      </c>
      <c r="AP54" t="s">
        <v>900</v>
      </c>
      <c r="AQ54" t="b">
        <f t="shared" si="5"/>
        <v>1</v>
      </c>
      <c r="AS54"/>
    </row>
    <row r="55" spans="1:45" x14ac:dyDescent="0.35">
      <c r="A55" s="4" t="s">
        <v>112</v>
      </c>
      <c r="B55" s="4" t="s">
        <v>113</v>
      </c>
      <c r="C55" s="3">
        <v>0</v>
      </c>
      <c r="D55" s="4" t="s">
        <v>10</v>
      </c>
      <c r="E55" s="3">
        <v>0</v>
      </c>
      <c r="F55" s="3">
        <f t="shared" si="9"/>
        <v>1</v>
      </c>
      <c r="G55" s="2">
        <v>0</v>
      </c>
      <c r="H55" s="4" t="b">
        <f t="shared" si="6"/>
        <v>1</v>
      </c>
      <c r="I55" s="4" t="b">
        <f t="shared" si="8"/>
        <v>0</v>
      </c>
      <c r="K55" s="2">
        <v>0</v>
      </c>
      <c r="L55" s="2">
        <v>10811.29</v>
      </c>
      <c r="M55" s="3">
        <v>0</v>
      </c>
      <c r="N55" s="3">
        <v>0</v>
      </c>
      <c r="O55" s="2">
        <v>110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f t="shared" si="10"/>
        <v>0</v>
      </c>
      <c r="X55" s="2">
        <f t="shared" si="11"/>
        <v>0</v>
      </c>
      <c r="Y55" s="2">
        <f t="shared" si="12"/>
        <v>0</v>
      </c>
      <c r="AA55" s="2">
        <f>_xlfn.XLOOKUP($A55,'[1]Cost Forecast'!$A:$A,'[1]Cost Forecast'!S:S)</f>
        <v>0</v>
      </c>
      <c r="AB55" s="2">
        <f>_xlfn.XLOOKUP($A55,'[1]Cost Forecast'!$A:$A,'[1]Cost Forecast'!T:T)</f>
        <v>0</v>
      </c>
      <c r="AC55" s="2">
        <f>_xlfn.XLOOKUP($A55,'[1]Cost Forecast'!$A:$A,'[1]Cost Forecast'!U:U)</f>
        <v>0</v>
      </c>
      <c r="AD55" s="2">
        <f>_xlfn.XLOOKUP($A55,'[1]Cost Forecast'!$A:$A,'[1]Cost Forecast'!V:V)</f>
        <v>0</v>
      </c>
      <c r="AE55" s="2">
        <f>_xlfn.XLOOKUP($A55,'[1]Cost Forecast'!$A:$A,'[1]Cost Forecast'!W:W)</f>
        <v>0</v>
      </c>
      <c r="AF55" s="2">
        <f>_xlfn.XLOOKUP($A55,'[1]Cost Forecast'!$A:$A,'[1]Cost Forecast'!X:X)</f>
        <v>0</v>
      </c>
      <c r="AG55" s="2">
        <f>_xlfn.XLOOKUP($A55,'[1]Cost Forecast'!$A:$A,'[1]Cost Forecast'!Y:Y)</f>
        <v>0</v>
      </c>
      <c r="AH55" s="2">
        <f>_xlfn.XLOOKUP($A55,'[1]Cost Forecast'!$A:$A,'[1]Cost Forecast'!Z:Z)</f>
        <v>0</v>
      </c>
      <c r="AI55" s="2">
        <f>_xlfn.XLOOKUP($A55,'[1]Cost Forecast'!$A:$A,'[1]Cost Forecast'!AA:AA)</f>
        <v>0</v>
      </c>
      <c r="AJ55" s="2">
        <f>_xlfn.XLOOKUP($A55,'[1]Cost Forecast'!$A:$A,'[1]Cost Forecast'!AB:AB)</f>
        <v>0</v>
      </c>
      <c r="AK55" s="2">
        <f>_xlfn.XLOOKUP($A55,'[1]Cost Forecast'!$A:$A,'[1]Cost Forecast'!AC:AC)</f>
        <v>0</v>
      </c>
      <c r="AL55" s="2">
        <f>_xlfn.XLOOKUP($A55,'[1]Cost Forecast'!$A:$A,'[1]Cost Forecast'!AD:AD)</f>
        <v>0</v>
      </c>
      <c r="AM55" s="8">
        <f t="shared" si="7"/>
        <v>0</v>
      </c>
      <c r="AN55" s="9" t="s">
        <v>881</v>
      </c>
      <c r="AO55" s="9" t="s">
        <v>849</v>
      </c>
      <c r="AP55" t="s">
        <v>900</v>
      </c>
      <c r="AQ55" t="b">
        <f t="shared" si="5"/>
        <v>1</v>
      </c>
      <c r="AS55"/>
    </row>
    <row r="56" spans="1:45" x14ac:dyDescent="0.35">
      <c r="A56" s="4" t="s">
        <v>114</v>
      </c>
      <c r="B56" s="4" t="s">
        <v>115</v>
      </c>
      <c r="C56" s="3">
        <v>0</v>
      </c>
      <c r="D56" s="4" t="s">
        <v>10</v>
      </c>
      <c r="E56" s="3">
        <v>0</v>
      </c>
      <c r="F56" s="3">
        <f t="shared" si="9"/>
        <v>1</v>
      </c>
      <c r="G56" s="2">
        <v>94993.600000000006</v>
      </c>
      <c r="H56" s="4" t="b">
        <f t="shared" si="6"/>
        <v>0</v>
      </c>
      <c r="I56" s="4" t="b">
        <f t="shared" si="8"/>
        <v>0</v>
      </c>
      <c r="K56" s="2">
        <v>0</v>
      </c>
      <c r="L56" s="2">
        <v>0</v>
      </c>
      <c r="M56" s="3">
        <v>0</v>
      </c>
      <c r="N56" s="3">
        <v>0</v>
      </c>
      <c r="O56" s="2">
        <v>110</v>
      </c>
      <c r="Q56" s="2">
        <v>0</v>
      </c>
      <c r="R56" s="2">
        <v>94993.600000000006</v>
      </c>
      <c r="S56" s="2">
        <v>0</v>
      </c>
      <c r="T56" s="2">
        <v>0</v>
      </c>
      <c r="U56" s="2">
        <v>0</v>
      </c>
      <c r="V56" s="2">
        <f t="shared" si="10"/>
        <v>0</v>
      </c>
      <c r="X56" s="2">
        <f t="shared" si="11"/>
        <v>0</v>
      </c>
      <c r="Y56" s="2">
        <f t="shared" si="12"/>
        <v>-94993.600000000006</v>
      </c>
      <c r="AA56" s="2">
        <f>_xlfn.XLOOKUP($A56,'[1]Cost Forecast'!$A:$A,'[1]Cost Forecast'!S:S)</f>
        <v>94993.600000000006</v>
      </c>
      <c r="AB56" s="2">
        <f>_xlfn.XLOOKUP($A56,'[1]Cost Forecast'!$A:$A,'[1]Cost Forecast'!T:T)</f>
        <v>0</v>
      </c>
      <c r="AC56" s="2">
        <f>_xlfn.XLOOKUP($A56,'[1]Cost Forecast'!$A:$A,'[1]Cost Forecast'!U:U)</f>
        <v>0</v>
      </c>
      <c r="AD56" s="2">
        <f>_xlfn.XLOOKUP($A56,'[1]Cost Forecast'!$A:$A,'[1]Cost Forecast'!V:V)</f>
        <v>0</v>
      </c>
      <c r="AE56" s="2">
        <f>_xlfn.XLOOKUP($A56,'[1]Cost Forecast'!$A:$A,'[1]Cost Forecast'!W:W)</f>
        <v>0</v>
      </c>
      <c r="AF56" s="2">
        <f>_xlfn.XLOOKUP($A56,'[1]Cost Forecast'!$A:$A,'[1]Cost Forecast'!X:X)</f>
        <v>0</v>
      </c>
      <c r="AG56" s="2">
        <f>_xlfn.XLOOKUP($A56,'[1]Cost Forecast'!$A:$A,'[1]Cost Forecast'!Y:Y)</f>
        <v>0</v>
      </c>
      <c r="AH56" s="2">
        <f>_xlfn.XLOOKUP($A56,'[1]Cost Forecast'!$A:$A,'[1]Cost Forecast'!Z:Z)</f>
        <v>0</v>
      </c>
      <c r="AI56" s="2">
        <f>_xlfn.XLOOKUP($A56,'[1]Cost Forecast'!$A:$A,'[1]Cost Forecast'!AA:AA)</f>
        <v>0</v>
      </c>
      <c r="AJ56" s="2">
        <f>_xlfn.XLOOKUP($A56,'[1]Cost Forecast'!$A:$A,'[1]Cost Forecast'!AB:AB)</f>
        <v>0</v>
      </c>
      <c r="AK56" s="2">
        <f>_xlfn.XLOOKUP($A56,'[1]Cost Forecast'!$A:$A,'[1]Cost Forecast'!AC:AC)</f>
        <v>0</v>
      </c>
      <c r="AL56" s="2">
        <f>_xlfn.XLOOKUP($A56,'[1]Cost Forecast'!$A:$A,'[1]Cost Forecast'!AD:AD)</f>
        <v>0</v>
      </c>
      <c r="AM56" s="8">
        <f t="shared" si="7"/>
        <v>94993.600000000006</v>
      </c>
      <c r="AN56" s="9" t="s">
        <v>881</v>
      </c>
      <c r="AO56" s="9" t="s">
        <v>849</v>
      </c>
      <c r="AP56" t="s">
        <v>900</v>
      </c>
      <c r="AQ56" t="b">
        <f t="shared" si="5"/>
        <v>1</v>
      </c>
      <c r="AS56"/>
    </row>
    <row r="57" spans="1:45" x14ac:dyDescent="0.35">
      <c r="A57" s="4" t="s">
        <v>116</v>
      </c>
      <c r="B57" s="4" t="s">
        <v>117</v>
      </c>
      <c r="C57" s="3">
        <v>0</v>
      </c>
      <c r="D57" s="4" t="s">
        <v>10</v>
      </c>
      <c r="E57" s="3">
        <v>0</v>
      </c>
      <c r="F57" s="3">
        <f t="shared" si="9"/>
        <v>1</v>
      </c>
      <c r="G57" s="2">
        <v>0</v>
      </c>
      <c r="H57" s="4" t="b">
        <f t="shared" si="6"/>
        <v>1</v>
      </c>
      <c r="I57" s="4" t="b">
        <f t="shared" si="8"/>
        <v>0</v>
      </c>
      <c r="K57" s="2">
        <v>0</v>
      </c>
      <c r="L57" s="2">
        <v>0</v>
      </c>
      <c r="M57" s="3">
        <v>0</v>
      </c>
      <c r="N57" s="3">
        <v>0</v>
      </c>
      <c r="O57" s="2">
        <v>110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f t="shared" si="10"/>
        <v>0</v>
      </c>
      <c r="X57" s="2">
        <f t="shared" si="11"/>
        <v>0</v>
      </c>
      <c r="Y57" s="2">
        <f t="shared" si="12"/>
        <v>0</v>
      </c>
      <c r="AA57" s="2">
        <f>_xlfn.XLOOKUP($A57,'[1]Cost Forecast'!$A:$A,'[1]Cost Forecast'!S:S)</f>
        <v>0</v>
      </c>
      <c r="AB57" s="2">
        <f>_xlfn.XLOOKUP($A57,'[1]Cost Forecast'!$A:$A,'[1]Cost Forecast'!T:T)</f>
        <v>0</v>
      </c>
      <c r="AC57" s="2">
        <f>_xlfn.XLOOKUP($A57,'[1]Cost Forecast'!$A:$A,'[1]Cost Forecast'!U:U)</f>
        <v>0</v>
      </c>
      <c r="AD57" s="2">
        <f>_xlfn.XLOOKUP($A57,'[1]Cost Forecast'!$A:$A,'[1]Cost Forecast'!V:V)</f>
        <v>0</v>
      </c>
      <c r="AE57" s="2">
        <f>_xlfn.XLOOKUP($A57,'[1]Cost Forecast'!$A:$A,'[1]Cost Forecast'!W:W)</f>
        <v>0</v>
      </c>
      <c r="AF57" s="2">
        <f>_xlfn.XLOOKUP($A57,'[1]Cost Forecast'!$A:$A,'[1]Cost Forecast'!X:X)</f>
        <v>0</v>
      </c>
      <c r="AG57" s="2">
        <f>_xlfn.XLOOKUP($A57,'[1]Cost Forecast'!$A:$A,'[1]Cost Forecast'!Y:Y)</f>
        <v>0</v>
      </c>
      <c r="AH57" s="2">
        <f>_xlfn.XLOOKUP($A57,'[1]Cost Forecast'!$A:$A,'[1]Cost Forecast'!Z:Z)</f>
        <v>0</v>
      </c>
      <c r="AI57" s="2">
        <f>_xlfn.XLOOKUP($A57,'[1]Cost Forecast'!$A:$A,'[1]Cost Forecast'!AA:AA)</f>
        <v>0</v>
      </c>
      <c r="AJ57" s="2">
        <f>_xlfn.XLOOKUP($A57,'[1]Cost Forecast'!$A:$A,'[1]Cost Forecast'!AB:AB)</f>
        <v>0</v>
      </c>
      <c r="AK57" s="2">
        <f>_xlfn.XLOOKUP($A57,'[1]Cost Forecast'!$A:$A,'[1]Cost Forecast'!AC:AC)</f>
        <v>0</v>
      </c>
      <c r="AL57" s="2">
        <f>_xlfn.XLOOKUP($A57,'[1]Cost Forecast'!$A:$A,'[1]Cost Forecast'!AD:AD)</f>
        <v>0</v>
      </c>
      <c r="AM57" s="8">
        <f t="shared" si="7"/>
        <v>0</v>
      </c>
      <c r="AN57" s="9" t="s">
        <v>881</v>
      </c>
      <c r="AO57" s="9" t="s">
        <v>849</v>
      </c>
      <c r="AP57" t="s">
        <v>900</v>
      </c>
      <c r="AQ57" t="b">
        <f t="shared" si="5"/>
        <v>1</v>
      </c>
      <c r="AS57"/>
    </row>
    <row r="58" spans="1:45" x14ac:dyDescent="0.35">
      <c r="A58" s="4" t="s">
        <v>118</v>
      </c>
      <c r="B58" s="4" t="s">
        <v>119</v>
      </c>
      <c r="C58" s="3">
        <v>16</v>
      </c>
      <c r="D58" s="4" t="s">
        <v>10</v>
      </c>
      <c r="E58" s="3">
        <v>16</v>
      </c>
      <c r="F58" s="3">
        <f t="shared" si="9"/>
        <v>1</v>
      </c>
      <c r="G58" s="2">
        <v>1612.44</v>
      </c>
      <c r="H58" s="4" t="b">
        <f t="shared" si="6"/>
        <v>1</v>
      </c>
      <c r="I58" s="4" t="b">
        <f t="shared" si="8"/>
        <v>0</v>
      </c>
      <c r="K58" s="2">
        <v>1612.44</v>
      </c>
      <c r="L58" s="2">
        <v>1612.44</v>
      </c>
      <c r="M58" s="3">
        <v>16</v>
      </c>
      <c r="N58" s="3">
        <v>16</v>
      </c>
      <c r="O58" s="2">
        <v>100.7775</v>
      </c>
      <c r="Q58" s="2">
        <v>1612.44</v>
      </c>
      <c r="R58" s="2">
        <v>0</v>
      </c>
      <c r="S58" s="2">
        <v>0</v>
      </c>
      <c r="T58" s="2">
        <v>0</v>
      </c>
      <c r="U58" s="2">
        <v>0</v>
      </c>
      <c r="V58" s="2">
        <f t="shared" si="10"/>
        <v>0</v>
      </c>
      <c r="X58" s="2">
        <f t="shared" si="11"/>
        <v>1612.44</v>
      </c>
      <c r="Y58" s="2">
        <f t="shared" si="12"/>
        <v>0</v>
      </c>
      <c r="AA58" s="2">
        <f>_xlfn.XLOOKUP($A58,'[1]Cost Forecast'!$A:$A,'[1]Cost Forecast'!S:S)</f>
        <v>0</v>
      </c>
      <c r="AB58" s="2">
        <f>_xlfn.XLOOKUP($A58,'[1]Cost Forecast'!$A:$A,'[1]Cost Forecast'!T:T)</f>
        <v>0</v>
      </c>
      <c r="AC58" s="2">
        <f>_xlfn.XLOOKUP($A58,'[1]Cost Forecast'!$A:$A,'[1]Cost Forecast'!U:U)</f>
        <v>0</v>
      </c>
      <c r="AD58" s="2">
        <f>_xlfn.XLOOKUP($A58,'[1]Cost Forecast'!$A:$A,'[1]Cost Forecast'!V:V)</f>
        <v>0</v>
      </c>
      <c r="AE58" s="2">
        <f>_xlfn.XLOOKUP($A58,'[1]Cost Forecast'!$A:$A,'[1]Cost Forecast'!W:W)</f>
        <v>0</v>
      </c>
      <c r="AF58" s="2">
        <f>_xlfn.XLOOKUP($A58,'[1]Cost Forecast'!$A:$A,'[1]Cost Forecast'!X:X)</f>
        <v>0</v>
      </c>
      <c r="AG58" s="2">
        <f>_xlfn.XLOOKUP($A58,'[1]Cost Forecast'!$A:$A,'[1]Cost Forecast'!Y:Y)</f>
        <v>0</v>
      </c>
      <c r="AH58" s="2">
        <f>_xlfn.XLOOKUP($A58,'[1]Cost Forecast'!$A:$A,'[1]Cost Forecast'!Z:Z)</f>
        <v>0</v>
      </c>
      <c r="AI58" s="2">
        <f>_xlfn.XLOOKUP($A58,'[1]Cost Forecast'!$A:$A,'[1]Cost Forecast'!AA:AA)</f>
        <v>0</v>
      </c>
      <c r="AJ58" s="2">
        <f>_xlfn.XLOOKUP($A58,'[1]Cost Forecast'!$A:$A,'[1]Cost Forecast'!AB:AB)</f>
        <v>0</v>
      </c>
      <c r="AK58" s="2">
        <f>_xlfn.XLOOKUP($A58,'[1]Cost Forecast'!$A:$A,'[1]Cost Forecast'!AC:AC)</f>
        <v>0</v>
      </c>
      <c r="AL58" s="2">
        <f>_xlfn.XLOOKUP($A58,'[1]Cost Forecast'!$A:$A,'[1]Cost Forecast'!AD:AD)</f>
        <v>0</v>
      </c>
      <c r="AM58" s="8">
        <f t="shared" si="7"/>
        <v>1612.44</v>
      </c>
      <c r="AN58" s="9" t="s">
        <v>881</v>
      </c>
      <c r="AO58" s="9" t="s">
        <v>849</v>
      </c>
      <c r="AP58" t="s">
        <v>900</v>
      </c>
      <c r="AQ58" t="b">
        <f t="shared" si="5"/>
        <v>1</v>
      </c>
      <c r="AS58"/>
    </row>
    <row r="59" spans="1:45" x14ac:dyDescent="0.35">
      <c r="A59" s="4" t="s">
        <v>120</v>
      </c>
      <c r="B59" s="4" t="s">
        <v>121</v>
      </c>
      <c r="C59" s="3">
        <v>0</v>
      </c>
      <c r="D59" s="4" t="s">
        <v>10</v>
      </c>
      <c r="E59" s="3">
        <v>0</v>
      </c>
      <c r="F59" s="3">
        <f t="shared" si="9"/>
        <v>1</v>
      </c>
      <c r="G59" s="2">
        <v>0</v>
      </c>
      <c r="H59" s="4" t="b">
        <f t="shared" si="6"/>
        <v>1</v>
      </c>
      <c r="I59" s="4" t="b">
        <f t="shared" si="8"/>
        <v>0</v>
      </c>
      <c r="K59" s="2">
        <v>0</v>
      </c>
      <c r="L59" s="2">
        <v>0</v>
      </c>
      <c r="M59" s="3">
        <v>0</v>
      </c>
      <c r="N59" s="3">
        <v>0</v>
      </c>
      <c r="O59" s="2">
        <v>110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f t="shared" si="10"/>
        <v>0</v>
      </c>
      <c r="X59" s="2">
        <f t="shared" si="11"/>
        <v>0</v>
      </c>
      <c r="Y59" s="2">
        <f t="shared" si="12"/>
        <v>0</v>
      </c>
      <c r="AA59" s="2">
        <f>_xlfn.XLOOKUP($A59,'[1]Cost Forecast'!$A:$A,'[1]Cost Forecast'!S:S)</f>
        <v>0</v>
      </c>
      <c r="AB59" s="2">
        <f>_xlfn.XLOOKUP($A59,'[1]Cost Forecast'!$A:$A,'[1]Cost Forecast'!T:T)</f>
        <v>0</v>
      </c>
      <c r="AC59" s="2">
        <f>_xlfn.XLOOKUP($A59,'[1]Cost Forecast'!$A:$A,'[1]Cost Forecast'!U:U)</f>
        <v>0</v>
      </c>
      <c r="AD59" s="2">
        <f>_xlfn.XLOOKUP($A59,'[1]Cost Forecast'!$A:$A,'[1]Cost Forecast'!V:V)</f>
        <v>0</v>
      </c>
      <c r="AE59" s="2">
        <f>_xlfn.XLOOKUP($A59,'[1]Cost Forecast'!$A:$A,'[1]Cost Forecast'!W:W)</f>
        <v>0</v>
      </c>
      <c r="AF59" s="2">
        <f>_xlfn.XLOOKUP($A59,'[1]Cost Forecast'!$A:$A,'[1]Cost Forecast'!X:X)</f>
        <v>0</v>
      </c>
      <c r="AG59" s="2">
        <f>_xlfn.XLOOKUP($A59,'[1]Cost Forecast'!$A:$A,'[1]Cost Forecast'!Y:Y)</f>
        <v>0</v>
      </c>
      <c r="AH59" s="2">
        <f>_xlfn.XLOOKUP($A59,'[1]Cost Forecast'!$A:$A,'[1]Cost Forecast'!Z:Z)</f>
        <v>0</v>
      </c>
      <c r="AI59" s="2">
        <f>_xlfn.XLOOKUP($A59,'[1]Cost Forecast'!$A:$A,'[1]Cost Forecast'!AA:AA)</f>
        <v>0</v>
      </c>
      <c r="AJ59" s="2">
        <f>_xlfn.XLOOKUP($A59,'[1]Cost Forecast'!$A:$A,'[1]Cost Forecast'!AB:AB)</f>
        <v>0</v>
      </c>
      <c r="AK59" s="2">
        <f>_xlfn.XLOOKUP($A59,'[1]Cost Forecast'!$A:$A,'[1]Cost Forecast'!AC:AC)</f>
        <v>0</v>
      </c>
      <c r="AL59" s="2">
        <f>_xlfn.XLOOKUP($A59,'[1]Cost Forecast'!$A:$A,'[1]Cost Forecast'!AD:AD)</f>
        <v>0</v>
      </c>
      <c r="AM59" s="8">
        <f t="shared" si="7"/>
        <v>0</v>
      </c>
      <c r="AN59" s="9" t="s">
        <v>881</v>
      </c>
      <c r="AO59" s="9" t="s">
        <v>849</v>
      </c>
      <c r="AP59" t="s">
        <v>900</v>
      </c>
      <c r="AQ59" t="b">
        <f t="shared" si="5"/>
        <v>1</v>
      </c>
      <c r="AS59"/>
    </row>
    <row r="60" spans="1:45" x14ac:dyDescent="0.35">
      <c r="A60" s="4" t="s">
        <v>122</v>
      </c>
      <c r="B60" s="4" t="s">
        <v>123</v>
      </c>
      <c r="C60" s="3">
        <v>0</v>
      </c>
      <c r="D60" s="4" t="s">
        <v>10</v>
      </c>
      <c r="E60" s="3">
        <v>0</v>
      </c>
      <c r="F60" s="3">
        <f t="shared" si="9"/>
        <v>1</v>
      </c>
      <c r="G60" s="2">
        <v>0</v>
      </c>
      <c r="H60" s="4" t="b">
        <f t="shared" si="6"/>
        <v>1</v>
      </c>
      <c r="I60" s="4" t="b">
        <f t="shared" si="8"/>
        <v>0</v>
      </c>
      <c r="K60" s="2">
        <v>0</v>
      </c>
      <c r="L60" s="2">
        <v>0</v>
      </c>
      <c r="M60" s="3">
        <v>0</v>
      </c>
      <c r="N60" s="3">
        <v>0</v>
      </c>
      <c r="O60" s="2">
        <v>110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f t="shared" si="10"/>
        <v>0</v>
      </c>
      <c r="X60" s="2">
        <f t="shared" si="11"/>
        <v>0</v>
      </c>
      <c r="Y60" s="2">
        <f t="shared" si="12"/>
        <v>0</v>
      </c>
      <c r="AA60" s="2">
        <f>_xlfn.XLOOKUP($A60,'[1]Cost Forecast'!$A:$A,'[1]Cost Forecast'!S:S)</f>
        <v>0</v>
      </c>
      <c r="AB60" s="2">
        <f>_xlfn.XLOOKUP($A60,'[1]Cost Forecast'!$A:$A,'[1]Cost Forecast'!T:T)</f>
        <v>0</v>
      </c>
      <c r="AC60" s="2">
        <f>_xlfn.XLOOKUP($A60,'[1]Cost Forecast'!$A:$A,'[1]Cost Forecast'!U:U)</f>
        <v>0</v>
      </c>
      <c r="AD60" s="2">
        <f>_xlfn.XLOOKUP($A60,'[1]Cost Forecast'!$A:$A,'[1]Cost Forecast'!V:V)</f>
        <v>0</v>
      </c>
      <c r="AE60" s="2">
        <f>_xlfn.XLOOKUP($A60,'[1]Cost Forecast'!$A:$A,'[1]Cost Forecast'!W:W)</f>
        <v>0</v>
      </c>
      <c r="AF60" s="2">
        <f>_xlfn.XLOOKUP($A60,'[1]Cost Forecast'!$A:$A,'[1]Cost Forecast'!X:X)</f>
        <v>0</v>
      </c>
      <c r="AG60" s="2">
        <f>_xlfn.XLOOKUP($A60,'[1]Cost Forecast'!$A:$A,'[1]Cost Forecast'!Y:Y)</f>
        <v>0</v>
      </c>
      <c r="AH60" s="2">
        <f>_xlfn.XLOOKUP($A60,'[1]Cost Forecast'!$A:$A,'[1]Cost Forecast'!Z:Z)</f>
        <v>0</v>
      </c>
      <c r="AI60" s="2">
        <f>_xlfn.XLOOKUP($A60,'[1]Cost Forecast'!$A:$A,'[1]Cost Forecast'!AA:AA)</f>
        <v>0</v>
      </c>
      <c r="AJ60" s="2">
        <f>_xlfn.XLOOKUP($A60,'[1]Cost Forecast'!$A:$A,'[1]Cost Forecast'!AB:AB)</f>
        <v>0</v>
      </c>
      <c r="AK60" s="2">
        <f>_xlfn.XLOOKUP($A60,'[1]Cost Forecast'!$A:$A,'[1]Cost Forecast'!AC:AC)</f>
        <v>0</v>
      </c>
      <c r="AL60" s="2">
        <f>_xlfn.XLOOKUP($A60,'[1]Cost Forecast'!$A:$A,'[1]Cost Forecast'!AD:AD)</f>
        <v>0</v>
      </c>
      <c r="AM60" s="8">
        <f t="shared" si="7"/>
        <v>0</v>
      </c>
      <c r="AN60" s="9" t="s">
        <v>882</v>
      </c>
      <c r="AO60" s="9" t="s">
        <v>882</v>
      </c>
      <c r="AQ60" t="b">
        <f t="shared" si="5"/>
        <v>1</v>
      </c>
      <c r="AS60"/>
    </row>
    <row r="61" spans="1:45" x14ac:dyDescent="0.35">
      <c r="A61" s="4" t="s">
        <v>124</v>
      </c>
      <c r="B61" s="4" t="s">
        <v>125</v>
      </c>
      <c r="C61" s="3">
        <v>1</v>
      </c>
      <c r="D61" s="4" t="s">
        <v>38</v>
      </c>
      <c r="E61" s="3">
        <v>0</v>
      </c>
      <c r="F61" s="3">
        <f t="shared" si="9"/>
        <v>1</v>
      </c>
      <c r="G61" s="2">
        <v>0</v>
      </c>
      <c r="H61" s="4" t="b">
        <f t="shared" si="6"/>
        <v>1</v>
      </c>
      <c r="I61" s="4" t="b">
        <f t="shared" si="8"/>
        <v>0</v>
      </c>
      <c r="K61" s="2">
        <v>0</v>
      </c>
      <c r="L61" s="2">
        <v>0</v>
      </c>
      <c r="M61" s="3">
        <v>0</v>
      </c>
      <c r="N61" s="3">
        <v>0</v>
      </c>
      <c r="O61" s="2">
        <v>110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f t="shared" si="10"/>
        <v>0</v>
      </c>
      <c r="X61" s="2">
        <f t="shared" si="11"/>
        <v>110</v>
      </c>
      <c r="Y61" s="2">
        <f t="shared" si="12"/>
        <v>110</v>
      </c>
      <c r="AA61" s="2">
        <f>_xlfn.XLOOKUP($A61,'[1]Cost Forecast'!$A:$A,'[1]Cost Forecast'!S:S)</f>
        <v>0</v>
      </c>
      <c r="AB61" s="2">
        <f>_xlfn.XLOOKUP($A61,'[1]Cost Forecast'!$A:$A,'[1]Cost Forecast'!T:T)</f>
        <v>0</v>
      </c>
      <c r="AC61" s="2">
        <f>_xlfn.XLOOKUP($A61,'[1]Cost Forecast'!$A:$A,'[1]Cost Forecast'!U:U)</f>
        <v>0</v>
      </c>
      <c r="AD61" s="2">
        <f>_xlfn.XLOOKUP($A61,'[1]Cost Forecast'!$A:$A,'[1]Cost Forecast'!V:V)</f>
        <v>0</v>
      </c>
      <c r="AE61" s="2">
        <f>_xlfn.XLOOKUP($A61,'[1]Cost Forecast'!$A:$A,'[1]Cost Forecast'!W:W)</f>
        <v>0</v>
      </c>
      <c r="AF61" s="2">
        <f>_xlfn.XLOOKUP($A61,'[1]Cost Forecast'!$A:$A,'[1]Cost Forecast'!X:X)</f>
        <v>0</v>
      </c>
      <c r="AG61" s="2">
        <f>_xlfn.XLOOKUP($A61,'[1]Cost Forecast'!$A:$A,'[1]Cost Forecast'!Y:Y)</f>
        <v>0</v>
      </c>
      <c r="AH61" s="2">
        <f>_xlfn.XLOOKUP($A61,'[1]Cost Forecast'!$A:$A,'[1]Cost Forecast'!Z:Z)</f>
        <v>0</v>
      </c>
      <c r="AI61" s="2">
        <f>_xlfn.XLOOKUP($A61,'[1]Cost Forecast'!$A:$A,'[1]Cost Forecast'!AA:AA)</f>
        <v>0</v>
      </c>
      <c r="AJ61" s="2">
        <f>_xlfn.XLOOKUP($A61,'[1]Cost Forecast'!$A:$A,'[1]Cost Forecast'!AB:AB)</f>
        <v>0</v>
      </c>
      <c r="AK61" s="2">
        <f>_xlfn.XLOOKUP($A61,'[1]Cost Forecast'!$A:$A,'[1]Cost Forecast'!AC:AC)</f>
        <v>0</v>
      </c>
      <c r="AL61" s="2">
        <f>_xlfn.XLOOKUP($A61,'[1]Cost Forecast'!$A:$A,'[1]Cost Forecast'!AD:AD)</f>
        <v>0</v>
      </c>
      <c r="AM61" s="8">
        <f t="shared" si="7"/>
        <v>0</v>
      </c>
      <c r="AN61" s="9" t="s">
        <v>882</v>
      </c>
      <c r="AO61" s="9" t="s">
        <v>882</v>
      </c>
      <c r="AQ61" t="b">
        <f t="shared" si="5"/>
        <v>1</v>
      </c>
      <c r="AS61"/>
    </row>
    <row r="62" spans="1:45" x14ac:dyDescent="0.35">
      <c r="A62" s="4" t="s">
        <v>126</v>
      </c>
      <c r="B62" s="4" t="s">
        <v>127</v>
      </c>
      <c r="C62" s="3">
        <v>37</v>
      </c>
      <c r="D62" s="4" t="s">
        <v>128</v>
      </c>
      <c r="E62" s="3">
        <v>0</v>
      </c>
      <c r="F62" s="3">
        <f t="shared" si="9"/>
        <v>1</v>
      </c>
      <c r="G62" s="2">
        <v>73150</v>
      </c>
      <c r="H62" s="4" t="b">
        <f t="shared" si="6"/>
        <v>0</v>
      </c>
      <c r="I62" s="4" t="b">
        <f t="shared" si="8"/>
        <v>0</v>
      </c>
      <c r="K62" s="2">
        <v>58860</v>
      </c>
      <c r="L62" s="2">
        <v>69685</v>
      </c>
      <c r="M62" s="3">
        <v>28</v>
      </c>
      <c r="N62" s="3">
        <v>0</v>
      </c>
      <c r="O62" s="2">
        <v>110</v>
      </c>
      <c r="Q62" s="2">
        <v>0</v>
      </c>
      <c r="R62" s="2">
        <v>73150</v>
      </c>
      <c r="S62" s="2">
        <v>0</v>
      </c>
      <c r="T62" s="2">
        <v>0</v>
      </c>
      <c r="U62" s="2">
        <v>0</v>
      </c>
      <c r="V62" s="2">
        <f t="shared" si="10"/>
        <v>0</v>
      </c>
      <c r="X62" s="2">
        <f t="shared" si="11"/>
        <v>59850</v>
      </c>
      <c r="Y62" s="2">
        <f t="shared" si="12"/>
        <v>-13300</v>
      </c>
      <c r="AA62" s="2">
        <f>_xlfn.XLOOKUP($A62,'[1]Cost Forecast'!$A:$A,'[1]Cost Forecast'!S:S)</f>
        <v>0</v>
      </c>
      <c r="AB62" s="2">
        <f>_xlfn.XLOOKUP($A62,'[1]Cost Forecast'!$A:$A,'[1]Cost Forecast'!T:T)</f>
        <v>1299.090909090909</v>
      </c>
      <c r="AC62" s="2">
        <f>_xlfn.XLOOKUP($A62,'[1]Cost Forecast'!$A:$A,'[1]Cost Forecast'!U:U)</f>
        <v>1299.090909090909</v>
      </c>
      <c r="AD62" s="2">
        <f>_xlfn.XLOOKUP($A62,'[1]Cost Forecast'!$A:$A,'[1]Cost Forecast'!V:V)</f>
        <v>1299.090909090909</v>
      </c>
      <c r="AE62" s="2">
        <f>_xlfn.XLOOKUP($A62,'[1]Cost Forecast'!$A:$A,'[1]Cost Forecast'!W:W)</f>
        <v>1299.090909090909</v>
      </c>
      <c r="AF62" s="2">
        <f>_xlfn.XLOOKUP($A62,'[1]Cost Forecast'!$A:$A,'[1]Cost Forecast'!X:X)</f>
        <v>1299.090909090909</v>
      </c>
      <c r="AG62" s="2">
        <f>_xlfn.XLOOKUP($A62,'[1]Cost Forecast'!$A:$A,'[1]Cost Forecast'!Y:Y)</f>
        <v>1299.090909090909</v>
      </c>
      <c r="AH62" s="2">
        <f>_xlfn.XLOOKUP($A62,'[1]Cost Forecast'!$A:$A,'[1]Cost Forecast'!Z:Z)</f>
        <v>1299.090909090909</v>
      </c>
      <c r="AI62" s="2">
        <f>_xlfn.XLOOKUP($A62,'[1]Cost Forecast'!$A:$A,'[1]Cost Forecast'!AA:AA)</f>
        <v>1299.090909090909</v>
      </c>
      <c r="AJ62" s="2">
        <f>_xlfn.XLOOKUP($A62,'[1]Cost Forecast'!$A:$A,'[1]Cost Forecast'!AB:AB)</f>
        <v>1299.090909090909</v>
      </c>
      <c r="AK62" s="2">
        <f>_xlfn.XLOOKUP($A62,'[1]Cost Forecast'!$A:$A,'[1]Cost Forecast'!AC:AC)</f>
        <v>1299.090909090909</v>
      </c>
      <c r="AL62" s="2">
        <f>_xlfn.XLOOKUP($A62,'[1]Cost Forecast'!$A:$A,'[1]Cost Forecast'!AD:AD)</f>
        <v>1299.090909090909</v>
      </c>
      <c r="AM62" s="8">
        <f t="shared" si="7"/>
        <v>73150</v>
      </c>
      <c r="AN62" s="9" t="s">
        <v>876</v>
      </c>
      <c r="AO62" s="9" t="s">
        <v>879</v>
      </c>
      <c r="AQ62" t="b">
        <f t="shared" si="5"/>
        <v>1</v>
      </c>
      <c r="AS62"/>
    </row>
    <row r="63" spans="1:45" x14ac:dyDescent="0.35">
      <c r="A63" s="4" t="s">
        <v>129</v>
      </c>
      <c r="B63" s="4" t="s">
        <v>130</v>
      </c>
      <c r="C63" s="3">
        <v>37</v>
      </c>
      <c r="D63" s="4" t="s">
        <v>128</v>
      </c>
      <c r="E63" s="3">
        <v>0</v>
      </c>
      <c r="F63" s="3">
        <f t="shared" si="9"/>
        <v>1</v>
      </c>
      <c r="G63" s="2">
        <v>87990</v>
      </c>
      <c r="H63" s="4" t="b">
        <f t="shared" si="6"/>
        <v>0</v>
      </c>
      <c r="I63" s="4" t="b">
        <f t="shared" si="8"/>
        <v>0</v>
      </c>
      <c r="K63" s="2">
        <v>44170</v>
      </c>
      <c r="L63" s="2">
        <v>87990</v>
      </c>
      <c r="M63" s="3">
        <v>28</v>
      </c>
      <c r="N63" s="3">
        <v>0</v>
      </c>
      <c r="O63" s="2">
        <v>110</v>
      </c>
      <c r="Q63" s="2">
        <v>0</v>
      </c>
      <c r="R63" s="2">
        <v>87990</v>
      </c>
      <c r="S63" s="2">
        <v>0</v>
      </c>
      <c r="T63" s="2">
        <v>0</v>
      </c>
      <c r="U63" s="2">
        <v>0</v>
      </c>
      <c r="V63" s="2">
        <f t="shared" si="10"/>
        <v>0</v>
      </c>
      <c r="X63" s="2">
        <f t="shared" si="11"/>
        <v>45160</v>
      </c>
      <c r="Y63" s="2">
        <f t="shared" si="12"/>
        <v>-42830</v>
      </c>
      <c r="AA63" s="2">
        <f>_xlfn.XLOOKUP($A63,'[1]Cost Forecast'!$A:$A,'[1]Cost Forecast'!S:S)</f>
        <v>0</v>
      </c>
      <c r="AB63" s="2">
        <f>_xlfn.XLOOKUP($A63,'[1]Cost Forecast'!$A:$A,'[1]Cost Forecast'!T:T)</f>
        <v>3983.6363636363635</v>
      </c>
      <c r="AC63" s="2">
        <f>_xlfn.XLOOKUP($A63,'[1]Cost Forecast'!$A:$A,'[1]Cost Forecast'!U:U)</f>
        <v>3983.6363636363635</v>
      </c>
      <c r="AD63" s="2">
        <f>_xlfn.XLOOKUP($A63,'[1]Cost Forecast'!$A:$A,'[1]Cost Forecast'!V:V)</f>
        <v>3983.6363636363635</v>
      </c>
      <c r="AE63" s="2">
        <f>_xlfn.XLOOKUP($A63,'[1]Cost Forecast'!$A:$A,'[1]Cost Forecast'!W:W)</f>
        <v>3983.6363636363635</v>
      </c>
      <c r="AF63" s="2">
        <f>_xlfn.XLOOKUP($A63,'[1]Cost Forecast'!$A:$A,'[1]Cost Forecast'!X:X)</f>
        <v>3983.6363636363635</v>
      </c>
      <c r="AG63" s="2">
        <f>_xlfn.XLOOKUP($A63,'[1]Cost Forecast'!$A:$A,'[1]Cost Forecast'!Y:Y)</f>
        <v>3983.6363636363635</v>
      </c>
      <c r="AH63" s="2">
        <f>_xlfn.XLOOKUP($A63,'[1]Cost Forecast'!$A:$A,'[1]Cost Forecast'!Z:Z)</f>
        <v>3983.6363636363635</v>
      </c>
      <c r="AI63" s="2">
        <f>_xlfn.XLOOKUP($A63,'[1]Cost Forecast'!$A:$A,'[1]Cost Forecast'!AA:AA)</f>
        <v>3983.6363636363635</v>
      </c>
      <c r="AJ63" s="2">
        <f>_xlfn.XLOOKUP($A63,'[1]Cost Forecast'!$A:$A,'[1]Cost Forecast'!AB:AB)</f>
        <v>3983.6363636363635</v>
      </c>
      <c r="AK63" s="2">
        <f>_xlfn.XLOOKUP($A63,'[1]Cost Forecast'!$A:$A,'[1]Cost Forecast'!AC:AC)</f>
        <v>3983.6363636363635</v>
      </c>
      <c r="AL63" s="2">
        <f>_xlfn.XLOOKUP($A63,'[1]Cost Forecast'!$A:$A,'[1]Cost Forecast'!AD:AD)</f>
        <v>3983.6363636363635</v>
      </c>
      <c r="AM63" s="8">
        <f t="shared" si="7"/>
        <v>87990</v>
      </c>
      <c r="AN63" s="9" t="s">
        <v>876</v>
      </c>
      <c r="AO63" s="9" t="s">
        <v>879</v>
      </c>
      <c r="AQ63" t="b">
        <f t="shared" si="5"/>
        <v>1</v>
      </c>
      <c r="AS63"/>
    </row>
    <row r="64" spans="1:45" x14ac:dyDescent="0.35">
      <c r="A64" s="4" t="s">
        <v>131</v>
      </c>
      <c r="B64" s="4" t="s">
        <v>132</v>
      </c>
      <c r="C64" s="3">
        <v>864</v>
      </c>
      <c r="D64" s="4" t="s">
        <v>133</v>
      </c>
      <c r="E64" s="3">
        <v>183.43</v>
      </c>
      <c r="F64" s="3">
        <f t="shared" si="9"/>
        <v>4.7102436896908904</v>
      </c>
      <c r="G64" s="2">
        <v>1472.69</v>
      </c>
      <c r="H64" s="4" t="b">
        <f t="shared" si="6"/>
        <v>1</v>
      </c>
      <c r="I64" s="4" t="b">
        <f t="shared" si="8"/>
        <v>0</v>
      </c>
      <c r="K64" s="2">
        <v>1472.69</v>
      </c>
      <c r="L64" s="2">
        <v>7292.6900000000014</v>
      </c>
      <c r="M64" s="3">
        <v>60</v>
      </c>
      <c r="N64" s="3">
        <v>12</v>
      </c>
      <c r="O64" s="2">
        <v>122.7241666666667</v>
      </c>
      <c r="Q64" s="2">
        <v>1472.69</v>
      </c>
      <c r="R64" s="2">
        <v>0</v>
      </c>
      <c r="S64" s="2">
        <v>0</v>
      </c>
      <c r="T64" s="2">
        <v>5820</v>
      </c>
      <c r="U64" s="2">
        <v>0</v>
      </c>
      <c r="V64" s="2">
        <f t="shared" si="10"/>
        <v>-5820</v>
      </c>
      <c r="X64" s="2">
        <f t="shared" si="11"/>
        <v>22420.699593634265</v>
      </c>
      <c r="Y64" s="2">
        <f t="shared" si="12"/>
        <v>20948.009593634266</v>
      </c>
      <c r="AA64" s="2">
        <f>_xlfn.XLOOKUP($A64,'[1]Cost Forecast'!$A:$A,'[1]Cost Forecast'!S:S)</f>
        <v>0</v>
      </c>
      <c r="AB64" s="2">
        <f>_xlfn.XLOOKUP($A64,'[1]Cost Forecast'!$A:$A,'[1]Cost Forecast'!T:T)</f>
        <v>0</v>
      </c>
      <c r="AC64" s="2">
        <f>_xlfn.XLOOKUP($A64,'[1]Cost Forecast'!$A:$A,'[1]Cost Forecast'!U:U)</f>
        <v>0</v>
      </c>
      <c r="AD64" s="2">
        <f>_xlfn.XLOOKUP($A64,'[1]Cost Forecast'!$A:$A,'[1]Cost Forecast'!V:V)</f>
        <v>0</v>
      </c>
      <c r="AE64" s="2">
        <f>_xlfn.XLOOKUP($A64,'[1]Cost Forecast'!$A:$A,'[1]Cost Forecast'!W:W)</f>
        <v>0</v>
      </c>
      <c r="AF64" s="2">
        <f>_xlfn.XLOOKUP($A64,'[1]Cost Forecast'!$A:$A,'[1]Cost Forecast'!X:X)</f>
        <v>0</v>
      </c>
      <c r="AG64" s="2">
        <f>_xlfn.XLOOKUP($A64,'[1]Cost Forecast'!$A:$A,'[1]Cost Forecast'!Y:Y)</f>
        <v>0</v>
      </c>
      <c r="AH64" s="2">
        <f>_xlfn.XLOOKUP($A64,'[1]Cost Forecast'!$A:$A,'[1]Cost Forecast'!Z:Z)</f>
        <v>0</v>
      </c>
      <c r="AI64" s="2">
        <f>_xlfn.XLOOKUP($A64,'[1]Cost Forecast'!$A:$A,'[1]Cost Forecast'!AA:AA)</f>
        <v>0</v>
      </c>
      <c r="AJ64" s="2">
        <f>_xlfn.XLOOKUP($A64,'[1]Cost Forecast'!$A:$A,'[1]Cost Forecast'!AB:AB)</f>
        <v>0</v>
      </c>
      <c r="AK64" s="2">
        <f>_xlfn.XLOOKUP($A64,'[1]Cost Forecast'!$A:$A,'[1]Cost Forecast'!AC:AC)</f>
        <v>0</v>
      </c>
      <c r="AL64" s="2">
        <f>_xlfn.XLOOKUP($A64,'[1]Cost Forecast'!$A:$A,'[1]Cost Forecast'!AD:AD)</f>
        <v>0</v>
      </c>
      <c r="AM64" s="8">
        <f t="shared" si="7"/>
        <v>1472.69</v>
      </c>
      <c r="AN64" s="9" t="s">
        <v>882</v>
      </c>
      <c r="AO64" s="9" t="s">
        <v>882</v>
      </c>
      <c r="AQ64" t="b">
        <f t="shared" si="5"/>
        <v>1</v>
      </c>
      <c r="AS64"/>
    </row>
    <row r="65" spans="1:46" x14ac:dyDescent="0.35">
      <c r="A65" s="4" t="s">
        <v>134</v>
      </c>
      <c r="B65" s="4" t="s">
        <v>135</v>
      </c>
      <c r="C65" s="3">
        <v>239</v>
      </c>
      <c r="D65" s="4" t="s">
        <v>43</v>
      </c>
      <c r="E65" s="3">
        <v>0</v>
      </c>
      <c r="F65" s="3">
        <f t="shared" si="9"/>
        <v>1</v>
      </c>
      <c r="G65" s="2">
        <v>4491.1100000000006</v>
      </c>
      <c r="H65" s="4" t="b">
        <f t="shared" si="6"/>
        <v>1</v>
      </c>
      <c r="I65" s="4" t="b">
        <f t="shared" si="8"/>
        <v>0</v>
      </c>
      <c r="K65" s="2">
        <v>4491.1100000000006</v>
      </c>
      <c r="L65" s="2">
        <v>5320.77</v>
      </c>
      <c r="M65" s="3">
        <v>0</v>
      </c>
      <c r="N65" s="3">
        <v>0</v>
      </c>
      <c r="O65" s="2">
        <v>110</v>
      </c>
      <c r="Q65" s="2">
        <v>0</v>
      </c>
      <c r="R65" s="2">
        <v>0</v>
      </c>
      <c r="S65" s="2">
        <v>3668</v>
      </c>
      <c r="T65" s="2">
        <v>1652.77</v>
      </c>
      <c r="U65" s="2">
        <v>0</v>
      </c>
      <c r="V65" s="2">
        <f t="shared" si="10"/>
        <v>-829.65999999999985</v>
      </c>
      <c r="X65" s="2">
        <f t="shared" si="11"/>
        <v>30781.11</v>
      </c>
      <c r="Y65" s="2">
        <f t="shared" si="12"/>
        <v>26290</v>
      </c>
      <c r="AA65" s="2">
        <f>_xlfn.XLOOKUP($A65,'[1]Cost Forecast'!$A:$A,'[1]Cost Forecast'!S:S)</f>
        <v>0</v>
      </c>
      <c r="AB65" s="2">
        <f>_xlfn.XLOOKUP($A65,'[1]Cost Forecast'!$A:$A,'[1]Cost Forecast'!T:T)</f>
        <v>0</v>
      </c>
      <c r="AC65" s="2">
        <f>_xlfn.XLOOKUP($A65,'[1]Cost Forecast'!$A:$A,'[1]Cost Forecast'!U:U)</f>
        <v>0</v>
      </c>
      <c r="AD65" s="2">
        <f>_xlfn.XLOOKUP($A65,'[1]Cost Forecast'!$A:$A,'[1]Cost Forecast'!V:V)</f>
        <v>0</v>
      </c>
      <c r="AE65" s="2">
        <f>_xlfn.XLOOKUP($A65,'[1]Cost Forecast'!$A:$A,'[1]Cost Forecast'!W:W)</f>
        <v>0</v>
      </c>
      <c r="AF65" s="2">
        <f>_xlfn.XLOOKUP($A65,'[1]Cost Forecast'!$A:$A,'[1]Cost Forecast'!X:X)</f>
        <v>0</v>
      </c>
      <c r="AG65" s="2">
        <f>_xlfn.XLOOKUP($A65,'[1]Cost Forecast'!$A:$A,'[1]Cost Forecast'!Y:Y)</f>
        <v>0</v>
      </c>
      <c r="AH65" s="2">
        <f>_xlfn.XLOOKUP($A65,'[1]Cost Forecast'!$A:$A,'[1]Cost Forecast'!Z:Z)</f>
        <v>0</v>
      </c>
      <c r="AI65" s="2">
        <f>_xlfn.XLOOKUP($A65,'[1]Cost Forecast'!$A:$A,'[1]Cost Forecast'!AA:AA)</f>
        <v>0</v>
      </c>
      <c r="AJ65" s="2">
        <f>_xlfn.XLOOKUP($A65,'[1]Cost Forecast'!$A:$A,'[1]Cost Forecast'!AB:AB)</f>
        <v>0</v>
      </c>
      <c r="AK65" s="2">
        <f>_xlfn.XLOOKUP($A65,'[1]Cost Forecast'!$A:$A,'[1]Cost Forecast'!AC:AC)</f>
        <v>0</v>
      </c>
      <c r="AL65" s="2">
        <f>_xlfn.XLOOKUP($A65,'[1]Cost Forecast'!$A:$A,'[1]Cost Forecast'!AD:AD)</f>
        <v>0</v>
      </c>
      <c r="AM65" s="8">
        <f t="shared" si="7"/>
        <v>4491.1100000000006</v>
      </c>
      <c r="AN65" s="9" t="s">
        <v>882</v>
      </c>
      <c r="AO65" s="9" t="s">
        <v>882</v>
      </c>
      <c r="AQ65" t="b">
        <f t="shared" si="5"/>
        <v>1</v>
      </c>
      <c r="AS65"/>
    </row>
    <row r="66" spans="1:46" x14ac:dyDescent="0.35">
      <c r="A66" s="4" t="s">
        <v>136</v>
      </c>
      <c r="B66" s="4" t="s">
        <v>137</v>
      </c>
      <c r="C66" s="3">
        <v>0</v>
      </c>
      <c r="D66" s="4" t="s">
        <v>10</v>
      </c>
      <c r="E66" s="3">
        <v>0</v>
      </c>
      <c r="F66" s="3">
        <f t="shared" ref="F66:F69" si="13">IF(OR(E66=0,C66=0),1,C66/E66)</f>
        <v>1</v>
      </c>
      <c r="G66" s="2">
        <v>0</v>
      </c>
      <c r="H66" s="4" t="b">
        <f t="shared" si="6"/>
        <v>1</v>
      </c>
      <c r="I66" s="4" t="b">
        <f t="shared" si="8"/>
        <v>0</v>
      </c>
      <c r="K66" s="2">
        <v>0</v>
      </c>
      <c r="L66" s="2">
        <v>0</v>
      </c>
      <c r="M66" s="3">
        <v>0</v>
      </c>
      <c r="N66" s="3">
        <v>0</v>
      </c>
      <c r="O66" s="2">
        <v>110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f t="shared" ref="V66:V69" si="14">G66-SUM(Q66:U66)</f>
        <v>0</v>
      </c>
      <c r="X66" s="2">
        <f t="shared" si="11"/>
        <v>0</v>
      </c>
      <c r="Y66" s="2">
        <f t="shared" ref="Y66:Y69" si="15">X66-G66</f>
        <v>0</v>
      </c>
      <c r="AA66" s="2">
        <f>_xlfn.XLOOKUP($A66,'[1]Cost Forecast'!$A:$A,'[1]Cost Forecast'!S:S)</f>
        <v>0</v>
      </c>
      <c r="AB66" s="2">
        <f>_xlfn.XLOOKUP($A66,'[1]Cost Forecast'!$A:$A,'[1]Cost Forecast'!T:T)</f>
        <v>0</v>
      </c>
      <c r="AC66" s="2">
        <f>_xlfn.XLOOKUP($A66,'[1]Cost Forecast'!$A:$A,'[1]Cost Forecast'!U:U)</f>
        <v>0</v>
      </c>
      <c r="AD66" s="2">
        <f>_xlfn.XLOOKUP($A66,'[1]Cost Forecast'!$A:$A,'[1]Cost Forecast'!V:V)</f>
        <v>0</v>
      </c>
      <c r="AE66" s="2">
        <f>_xlfn.XLOOKUP($A66,'[1]Cost Forecast'!$A:$A,'[1]Cost Forecast'!W:W)</f>
        <v>0</v>
      </c>
      <c r="AF66" s="2">
        <f>_xlfn.XLOOKUP($A66,'[1]Cost Forecast'!$A:$A,'[1]Cost Forecast'!X:X)</f>
        <v>0</v>
      </c>
      <c r="AG66" s="2">
        <f>_xlfn.XLOOKUP($A66,'[1]Cost Forecast'!$A:$A,'[1]Cost Forecast'!Y:Y)</f>
        <v>0</v>
      </c>
      <c r="AH66" s="2">
        <f>_xlfn.XLOOKUP($A66,'[1]Cost Forecast'!$A:$A,'[1]Cost Forecast'!Z:Z)</f>
        <v>0</v>
      </c>
      <c r="AI66" s="2">
        <f>_xlfn.XLOOKUP($A66,'[1]Cost Forecast'!$A:$A,'[1]Cost Forecast'!AA:AA)</f>
        <v>0</v>
      </c>
      <c r="AJ66" s="2">
        <f>_xlfn.XLOOKUP($A66,'[1]Cost Forecast'!$A:$A,'[1]Cost Forecast'!AB:AB)</f>
        <v>0</v>
      </c>
      <c r="AK66" s="2">
        <f>_xlfn.XLOOKUP($A66,'[1]Cost Forecast'!$A:$A,'[1]Cost Forecast'!AC:AC)</f>
        <v>0</v>
      </c>
      <c r="AL66" s="2">
        <f>_xlfn.XLOOKUP($A66,'[1]Cost Forecast'!$A:$A,'[1]Cost Forecast'!AD:AD)</f>
        <v>0</v>
      </c>
      <c r="AM66" s="8">
        <f t="shared" si="7"/>
        <v>0</v>
      </c>
      <c r="AN66" s="9" t="s">
        <v>882</v>
      </c>
      <c r="AO66" s="9" t="s">
        <v>882</v>
      </c>
      <c r="AQ66" t="b">
        <f t="shared" ref="AQ66:AQ80" si="16">AM66=G66</f>
        <v>1</v>
      </c>
      <c r="AS66"/>
    </row>
    <row r="67" spans="1:46" x14ac:dyDescent="0.35">
      <c r="A67" s="4" t="s">
        <v>138</v>
      </c>
      <c r="B67" s="4" t="s">
        <v>139</v>
      </c>
      <c r="C67" s="3">
        <v>1</v>
      </c>
      <c r="D67" s="4" t="s">
        <v>38</v>
      </c>
      <c r="E67" s="3">
        <v>0</v>
      </c>
      <c r="F67" s="3">
        <f t="shared" si="13"/>
        <v>1</v>
      </c>
      <c r="G67" s="2">
        <v>28596.9</v>
      </c>
      <c r="H67" s="4" t="b">
        <f t="shared" ref="H67:H81" si="17">G67=K67</f>
        <v>0</v>
      </c>
      <c r="I67" s="4" t="b">
        <f t="shared" si="8"/>
        <v>0</v>
      </c>
      <c r="K67" s="2">
        <v>13373.9</v>
      </c>
      <c r="L67" s="2">
        <v>38642.089999999997</v>
      </c>
      <c r="M67" s="3">
        <v>0</v>
      </c>
      <c r="N67" s="3">
        <v>0</v>
      </c>
      <c r="O67" s="2">
        <v>110</v>
      </c>
      <c r="Q67" s="2">
        <v>0</v>
      </c>
      <c r="R67" s="2">
        <v>28596.9</v>
      </c>
      <c r="S67" s="2">
        <v>0</v>
      </c>
      <c r="T67" s="2">
        <v>0</v>
      </c>
      <c r="U67" s="2">
        <v>0</v>
      </c>
      <c r="V67" s="2">
        <f t="shared" si="14"/>
        <v>0</v>
      </c>
      <c r="X67" s="2">
        <f t="shared" si="11"/>
        <v>13483.9</v>
      </c>
      <c r="Y67" s="2">
        <f t="shared" si="15"/>
        <v>-15113.000000000002</v>
      </c>
      <c r="AA67" s="2">
        <f>_xlfn.XLOOKUP($A67,'[1]Cost Forecast'!$A:$A,'[1]Cost Forecast'!S:S)</f>
        <v>0</v>
      </c>
      <c r="AB67" s="2">
        <f>_xlfn.XLOOKUP($A67,'[1]Cost Forecast'!$A:$A,'[1]Cost Forecast'!T:T)</f>
        <v>2000</v>
      </c>
      <c r="AC67" s="2">
        <f>_xlfn.XLOOKUP($A67,'[1]Cost Forecast'!$A:$A,'[1]Cost Forecast'!U:U)</f>
        <v>2000</v>
      </c>
      <c r="AD67" s="2">
        <f>_xlfn.XLOOKUP($A67,'[1]Cost Forecast'!$A:$A,'[1]Cost Forecast'!V:V)</f>
        <v>2000</v>
      </c>
      <c r="AE67" s="2">
        <f>_xlfn.XLOOKUP($A67,'[1]Cost Forecast'!$A:$A,'[1]Cost Forecast'!W:W)</f>
        <v>2000</v>
      </c>
      <c r="AF67" s="2">
        <f>_xlfn.XLOOKUP($A67,'[1]Cost Forecast'!$A:$A,'[1]Cost Forecast'!X:X)</f>
        <v>1223</v>
      </c>
      <c r="AG67" s="2">
        <f>_xlfn.XLOOKUP($A67,'[1]Cost Forecast'!$A:$A,'[1]Cost Forecast'!Y:Y)</f>
        <v>1000</v>
      </c>
      <c r="AH67" s="2">
        <f>_xlfn.XLOOKUP($A67,'[1]Cost Forecast'!$A:$A,'[1]Cost Forecast'!Z:Z)</f>
        <v>1000</v>
      </c>
      <c r="AI67" s="2">
        <f>_xlfn.XLOOKUP($A67,'[1]Cost Forecast'!$A:$A,'[1]Cost Forecast'!AA:AA)</f>
        <v>1000</v>
      </c>
      <c r="AJ67" s="2">
        <f>_xlfn.XLOOKUP($A67,'[1]Cost Forecast'!$A:$A,'[1]Cost Forecast'!AB:AB)</f>
        <v>1000</v>
      </c>
      <c r="AK67" s="2">
        <f>_xlfn.XLOOKUP($A67,'[1]Cost Forecast'!$A:$A,'[1]Cost Forecast'!AC:AC)</f>
        <v>1000</v>
      </c>
      <c r="AL67" s="2">
        <f>_xlfn.XLOOKUP($A67,'[1]Cost Forecast'!$A:$A,'[1]Cost Forecast'!AD:AD)</f>
        <v>1000</v>
      </c>
      <c r="AM67" s="8">
        <f t="shared" ref="AM67:AM81" si="18">SUM(AA67:AL67)+K67</f>
        <v>28596.9</v>
      </c>
      <c r="AN67" s="9" t="s">
        <v>876</v>
      </c>
      <c r="AO67" s="9" t="s">
        <v>879</v>
      </c>
      <c r="AQ67" t="b">
        <f t="shared" si="16"/>
        <v>1</v>
      </c>
      <c r="AS67"/>
    </row>
    <row r="68" spans="1:46" x14ac:dyDescent="0.35">
      <c r="A68" s="4" t="s">
        <v>140</v>
      </c>
      <c r="B68" s="4" t="s">
        <v>141</v>
      </c>
      <c r="C68" s="3">
        <v>1</v>
      </c>
      <c r="D68" s="4" t="s">
        <v>38</v>
      </c>
      <c r="E68" s="3">
        <v>0</v>
      </c>
      <c r="F68" s="3">
        <f t="shared" si="13"/>
        <v>1</v>
      </c>
      <c r="G68" s="2">
        <v>0</v>
      </c>
      <c r="H68" s="4" t="b">
        <f t="shared" si="17"/>
        <v>1</v>
      </c>
      <c r="I68" s="4" t="b">
        <f t="shared" si="8"/>
        <v>0</v>
      </c>
      <c r="K68" s="2">
        <v>0</v>
      </c>
      <c r="L68" s="2">
        <v>0</v>
      </c>
      <c r="M68" s="3">
        <v>0</v>
      </c>
      <c r="N68" s="3">
        <v>0</v>
      </c>
      <c r="O68" s="2">
        <v>110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f t="shared" si="14"/>
        <v>0</v>
      </c>
      <c r="X68" s="2">
        <f t="shared" si="11"/>
        <v>110</v>
      </c>
      <c r="Y68" s="2">
        <f t="shared" si="15"/>
        <v>110</v>
      </c>
      <c r="AA68" s="2">
        <f>_xlfn.XLOOKUP($A68,'[1]Cost Forecast'!$A:$A,'[1]Cost Forecast'!S:S)</f>
        <v>0</v>
      </c>
      <c r="AB68" s="2">
        <f>_xlfn.XLOOKUP($A68,'[1]Cost Forecast'!$A:$A,'[1]Cost Forecast'!T:T)</f>
        <v>0</v>
      </c>
      <c r="AC68" s="2">
        <f>_xlfn.XLOOKUP($A68,'[1]Cost Forecast'!$A:$A,'[1]Cost Forecast'!U:U)</f>
        <v>0</v>
      </c>
      <c r="AD68" s="2">
        <f>_xlfn.XLOOKUP($A68,'[1]Cost Forecast'!$A:$A,'[1]Cost Forecast'!V:V)</f>
        <v>0</v>
      </c>
      <c r="AE68" s="2">
        <f>_xlfn.XLOOKUP($A68,'[1]Cost Forecast'!$A:$A,'[1]Cost Forecast'!W:W)</f>
        <v>0</v>
      </c>
      <c r="AF68" s="2">
        <f>_xlfn.XLOOKUP($A68,'[1]Cost Forecast'!$A:$A,'[1]Cost Forecast'!X:X)</f>
        <v>0</v>
      </c>
      <c r="AG68" s="2">
        <f>_xlfn.XLOOKUP($A68,'[1]Cost Forecast'!$A:$A,'[1]Cost Forecast'!Y:Y)</f>
        <v>0</v>
      </c>
      <c r="AH68" s="2">
        <f>_xlfn.XLOOKUP($A68,'[1]Cost Forecast'!$A:$A,'[1]Cost Forecast'!Z:Z)</f>
        <v>0</v>
      </c>
      <c r="AI68" s="2">
        <f>_xlfn.XLOOKUP($A68,'[1]Cost Forecast'!$A:$A,'[1]Cost Forecast'!AA:AA)</f>
        <v>0</v>
      </c>
      <c r="AJ68" s="2">
        <f>_xlfn.XLOOKUP($A68,'[1]Cost Forecast'!$A:$A,'[1]Cost Forecast'!AB:AB)</f>
        <v>0</v>
      </c>
      <c r="AK68" s="2">
        <f>_xlfn.XLOOKUP($A68,'[1]Cost Forecast'!$A:$A,'[1]Cost Forecast'!AC:AC)</f>
        <v>0</v>
      </c>
      <c r="AL68" s="2">
        <f>_xlfn.XLOOKUP($A68,'[1]Cost Forecast'!$A:$A,'[1]Cost Forecast'!AD:AD)</f>
        <v>0</v>
      </c>
      <c r="AM68" s="8">
        <f t="shared" si="18"/>
        <v>0</v>
      </c>
      <c r="AN68" s="9" t="s">
        <v>882</v>
      </c>
      <c r="AO68" s="9" t="s">
        <v>882</v>
      </c>
      <c r="AQ68" t="b">
        <f t="shared" si="16"/>
        <v>1</v>
      </c>
      <c r="AS68"/>
    </row>
    <row r="69" spans="1:46" x14ac:dyDescent="0.35">
      <c r="A69" s="4" t="s">
        <v>142</v>
      </c>
      <c r="B69" s="4" t="s">
        <v>143</v>
      </c>
      <c r="C69" s="3">
        <v>34000</v>
      </c>
      <c r="D69" s="4" t="s">
        <v>133</v>
      </c>
      <c r="E69" s="3">
        <v>97.88</v>
      </c>
      <c r="F69" s="3">
        <f t="shared" si="13"/>
        <v>347.36411932979161</v>
      </c>
      <c r="G69" s="2">
        <v>970.55</v>
      </c>
      <c r="H69" s="4" t="b">
        <f t="shared" si="17"/>
        <v>1</v>
      </c>
      <c r="I69" s="4" t="b">
        <f t="shared" si="8"/>
        <v>0</v>
      </c>
      <c r="K69" s="2">
        <v>970.55</v>
      </c>
      <c r="L69" s="2">
        <v>970.55</v>
      </c>
      <c r="M69" s="3">
        <v>1200</v>
      </c>
      <c r="N69" s="3">
        <v>9.5</v>
      </c>
      <c r="O69" s="2">
        <v>102.1631578947368</v>
      </c>
      <c r="Q69" s="2">
        <v>970.55</v>
      </c>
      <c r="R69" s="2">
        <v>0</v>
      </c>
      <c r="S69" s="2">
        <v>0</v>
      </c>
      <c r="T69" s="2">
        <v>0</v>
      </c>
      <c r="U69" s="2">
        <v>0</v>
      </c>
      <c r="V69" s="2">
        <f t="shared" si="14"/>
        <v>0</v>
      </c>
      <c r="X69" s="2">
        <f t="shared" si="11"/>
        <v>10617.348251393183</v>
      </c>
      <c r="Y69" s="2">
        <f t="shared" si="15"/>
        <v>9646.7982513931838</v>
      </c>
      <c r="AA69" s="2">
        <f>_xlfn.XLOOKUP($A69,'[1]Cost Forecast'!$A:$A,'[1]Cost Forecast'!S:S)</f>
        <v>0</v>
      </c>
      <c r="AB69" s="2">
        <f>_xlfn.XLOOKUP($A69,'[1]Cost Forecast'!$A:$A,'[1]Cost Forecast'!T:T)</f>
        <v>0</v>
      </c>
      <c r="AC69" s="2">
        <f>_xlfn.XLOOKUP($A69,'[1]Cost Forecast'!$A:$A,'[1]Cost Forecast'!U:U)</f>
        <v>0</v>
      </c>
      <c r="AD69" s="2">
        <f>_xlfn.XLOOKUP($A69,'[1]Cost Forecast'!$A:$A,'[1]Cost Forecast'!V:V)</f>
        <v>0</v>
      </c>
      <c r="AE69" s="2">
        <f>_xlfn.XLOOKUP($A69,'[1]Cost Forecast'!$A:$A,'[1]Cost Forecast'!W:W)</f>
        <v>0</v>
      </c>
      <c r="AF69" s="2">
        <f>_xlfn.XLOOKUP($A69,'[1]Cost Forecast'!$A:$A,'[1]Cost Forecast'!X:X)</f>
        <v>0</v>
      </c>
      <c r="AG69" s="2">
        <f>_xlfn.XLOOKUP($A69,'[1]Cost Forecast'!$A:$A,'[1]Cost Forecast'!Y:Y)</f>
        <v>0</v>
      </c>
      <c r="AH69" s="2">
        <f>_xlfn.XLOOKUP($A69,'[1]Cost Forecast'!$A:$A,'[1]Cost Forecast'!Z:Z)</f>
        <v>0</v>
      </c>
      <c r="AI69" s="2">
        <f>_xlfn.XLOOKUP($A69,'[1]Cost Forecast'!$A:$A,'[1]Cost Forecast'!AA:AA)</f>
        <v>0</v>
      </c>
      <c r="AJ69" s="2">
        <f>_xlfn.XLOOKUP($A69,'[1]Cost Forecast'!$A:$A,'[1]Cost Forecast'!AB:AB)</f>
        <v>0</v>
      </c>
      <c r="AK69" s="2">
        <f>_xlfn.XLOOKUP($A69,'[1]Cost Forecast'!$A:$A,'[1]Cost Forecast'!AC:AC)</f>
        <v>0</v>
      </c>
      <c r="AL69" s="2">
        <f>_xlfn.XLOOKUP($A69,'[1]Cost Forecast'!$A:$A,'[1]Cost Forecast'!AD:AD)</f>
        <v>0</v>
      </c>
      <c r="AM69" s="8">
        <f t="shared" si="18"/>
        <v>970.55</v>
      </c>
      <c r="AN69" s="9" t="s">
        <v>882</v>
      </c>
      <c r="AO69" s="9" t="s">
        <v>882</v>
      </c>
      <c r="AQ69" t="b">
        <f t="shared" si="16"/>
        <v>1</v>
      </c>
      <c r="AS69"/>
    </row>
    <row r="70" spans="1:46" x14ac:dyDescent="0.35">
      <c r="A70" s="4" t="s">
        <v>144</v>
      </c>
      <c r="B70" s="4" t="s">
        <v>145</v>
      </c>
      <c r="C70" s="3">
        <v>0</v>
      </c>
      <c r="D70" s="4" t="s">
        <v>2</v>
      </c>
      <c r="E70" s="3">
        <v>0</v>
      </c>
      <c r="F70" s="3">
        <f t="shared" ref="F70:F81" si="19">IF(OR(E70=0,C70=0),1,C70/E70)</f>
        <v>1</v>
      </c>
      <c r="G70" s="2">
        <v>0</v>
      </c>
      <c r="H70" s="4" t="b">
        <f t="shared" si="17"/>
        <v>1</v>
      </c>
      <c r="I70" s="4" t="b">
        <f t="shared" ref="I70:I81" si="20">OR(ISBLANK(AA70),ISBLANK(AB70),ISBLANK(AC70),ISBLANK(AD70),ISBLANK(AE70),ISBLANK(AF70),ISBLANK(AG70),ISBLANK(AH70),ISBLANK(AI70),ISBLANK(AJ70),ISBLANK(AK70),ISBLANK(AL70))</f>
        <v>0</v>
      </c>
      <c r="K70" s="2">
        <v>0</v>
      </c>
      <c r="L70" s="2">
        <v>0</v>
      </c>
      <c r="M70" s="3">
        <v>0</v>
      </c>
      <c r="N70" s="3">
        <v>0</v>
      </c>
      <c r="O70" s="2">
        <v>110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f t="shared" ref="V70:V81" si="21">G70-SUM(Q70:U70)</f>
        <v>0</v>
      </c>
      <c r="X70" s="2">
        <f t="shared" ref="X70:X81" si="22">K70 + O70*((C70-M70)/F70)</f>
        <v>0</v>
      </c>
      <c r="Y70" s="2">
        <f t="shared" ref="Y70:Y81" si="23">X70-G70</f>
        <v>0</v>
      </c>
      <c r="AA70" s="2">
        <f>_xlfn.XLOOKUP($A70,'[1]Cost Forecast'!$A:$A,'[1]Cost Forecast'!S:S)</f>
        <v>0</v>
      </c>
      <c r="AB70" s="2">
        <f>_xlfn.XLOOKUP($A70,'[1]Cost Forecast'!$A:$A,'[1]Cost Forecast'!T:T)</f>
        <v>0</v>
      </c>
      <c r="AC70" s="2">
        <f>_xlfn.XLOOKUP($A70,'[1]Cost Forecast'!$A:$A,'[1]Cost Forecast'!U:U)</f>
        <v>0</v>
      </c>
      <c r="AD70" s="2">
        <f>_xlfn.XLOOKUP($A70,'[1]Cost Forecast'!$A:$A,'[1]Cost Forecast'!V:V)</f>
        <v>0</v>
      </c>
      <c r="AE70" s="2">
        <f>_xlfn.XLOOKUP($A70,'[1]Cost Forecast'!$A:$A,'[1]Cost Forecast'!W:W)</f>
        <v>0</v>
      </c>
      <c r="AF70" s="2">
        <f>_xlfn.XLOOKUP($A70,'[1]Cost Forecast'!$A:$A,'[1]Cost Forecast'!X:X)</f>
        <v>0</v>
      </c>
      <c r="AG70" s="2">
        <f>_xlfn.XLOOKUP($A70,'[1]Cost Forecast'!$A:$A,'[1]Cost Forecast'!Y:Y)</f>
        <v>0</v>
      </c>
      <c r="AH70" s="2">
        <f>_xlfn.XLOOKUP($A70,'[1]Cost Forecast'!$A:$A,'[1]Cost Forecast'!Z:Z)</f>
        <v>0</v>
      </c>
      <c r="AI70" s="2">
        <f>_xlfn.XLOOKUP($A70,'[1]Cost Forecast'!$A:$A,'[1]Cost Forecast'!AA:AA)</f>
        <v>0</v>
      </c>
      <c r="AJ70" s="2">
        <f>_xlfn.XLOOKUP($A70,'[1]Cost Forecast'!$A:$A,'[1]Cost Forecast'!AB:AB)</f>
        <v>0</v>
      </c>
      <c r="AK70" s="2">
        <f>_xlfn.XLOOKUP($A70,'[1]Cost Forecast'!$A:$A,'[1]Cost Forecast'!AC:AC)</f>
        <v>0</v>
      </c>
      <c r="AL70" s="2">
        <f>_xlfn.XLOOKUP($A70,'[1]Cost Forecast'!$A:$A,'[1]Cost Forecast'!AD:AD)</f>
        <v>0</v>
      </c>
      <c r="AM70" s="8">
        <f t="shared" si="18"/>
        <v>0</v>
      </c>
      <c r="AN70" s="9" t="s">
        <v>882</v>
      </c>
      <c r="AO70" s="9" t="s">
        <v>882</v>
      </c>
      <c r="AQ70" t="b">
        <f t="shared" si="16"/>
        <v>1</v>
      </c>
      <c r="AS70"/>
    </row>
    <row r="71" spans="1:46" x14ac:dyDescent="0.35">
      <c r="A71" s="4" t="s">
        <v>146</v>
      </c>
      <c r="B71" s="4" t="s">
        <v>147</v>
      </c>
      <c r="C71" s="3">
        <v>0</v>
      </c>
      <c r="D71" s="4" t="s">
        <v>43</v>
      </c>
      <c r="E71" s="3">
        <v>0</v>
      </c>
      <c r="F71" s="3">
        <f t="shared" si="19"/>
        <v>1</v>
      </c>
      <c r="G71" s="2">
        <v>0</v>
      </c>
      <c r="H71" s="4" t="b">
        <f t="shared" si="17"/>
        <v>1</v>
      </c>
      <c r="I71" s="4" t="b">
        <f t="shared" si="20"/>
        <v>0</v>
      </c>
      <c r="K71" s="2">
        <v>0</v>
      </c>
      <c r="L71" s="2">
        <v>0</v>
      </c>
      <c r="M71" s="3">
        <v>0</v>
      </c>
      <c r="N71" s="3">
        <v>0</v>
      </c>
      <c r="O71" s="2">
        <v>110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f t="shared" si="21"/>
        <v>0</v>
      </c>
      <c r="X71" s="2">
        <f t="shared" si="22"/>
        <v>0</v>
      </c>
      <c r="Y71" s="2">
        <f t="shared" si="23"/>
        <v>0</v>
      </c>
      <c r="AA71" s="2">
        <f>_xlfn.XLOOKUP($A71,'[1]Cost Forecast'!$A:$A,'[1]Cost Forecast'!S:S)</f>
        <v>0</v>
      </c>
      <c r="AB71" s="2">
        <f>_xlfn.XLOOKUP($A71,'[1]Cost Forecast'!$A:$A,'[1]Cost Forecast'!T:T)</f>
        <v>0</v>
      </c>
      <c r="AC71" s="2">
        <f>_xlfn.XLOOKUP($A71,'[1]Cost Forecast'!$A:$A,'[1]Cost Forecast'!U:U)</f>
        <v>0</v>
      </c>
      <c r="AD71" s="2">
        <f>_xlfn.XLOOKUP($A71,'[1]Cost Forecast'!$A:$A,'[1]Cost Forecast'!V:V)</f>
        <v>0</v>
      </c>
      <c r="AE71" s="2">
        <f>_xlfn.XLOOKUP($A71,'[1]Cost Forecast'!$A:$A,'[1]Cost Forecast'!W:W)</f>
        <v>0</v>
      </c>
      <c r="AF71" s="2">
        <f>_xlfn.XLOOKUP($A71,'[1]Cost Forecast'!$A:$A,'[1]Cost Forecast'!X:X)</f>
        <v>0</v>
      </c>
      <c r="AG71" s="2">
        <f>_xlfn.XLOOKUP($A71,'[1]Cost Forecast'!$A:$A,'[1]Cost Forecast'!Y:Y)</f>
        <v>0</v>
      </c>
      <c r="AH71" s="2">
        <f>_xlfn.XLOOKUP($A71,'[1]Cost Forecast'!$A:$A,'[1]Cost Forecast'!Z:Z)</f>
        <v>0</v>
      </c>
      <c r="AI71" s="2">
        <f>_xlfn.XLOOKUP($A71,'[1]Cost Forecast'!$A:$A,'[1]Cost Forecast'!AA:AA)</f>
        <v>0</v>
      </c>
      <c r="AJ71" s="2">
        <f>_xlfn.XLOOKUP($A71,'[1]Cost Forecast'!$A:$A,'[1]Cost Forecast'!AB:AB)</f>
        <v>0</v>
      </c>
      <c r="AK71" s="2">
        <f>_xlfn.XLOOKUP($A71,'[1]Cost Forecast'!$A:$A,'[1]Cost Forecast'!AC:AC)</f>
        <v>0</v>
      </c>
      <c r="AL71" s="2">
        <f>_xlfn.XLOOKUP($A71,'[1]Cost Forecast'!$A:$A,'[1]Cost Forecast'!AD:AD)</f>
        <v>0</v>
      </c>
      <c r="AM71" s="8">
        <f t="shared" si="18"/>
        <v>0</v>
      </c>
      <c r="AN71" s="9" t="s">
        <v>882</v>
      </c>
      <c r="AO71" s="9" t="s">
        <v>882</v>
      </c>
      <c r="AQ71" t="b">
        <f t="shared" si="16"/>
        <v>1</v>
      </c>
      <c r="AS71"/>
    </row>
    <row r="72" spans="1:46" x14ac:dyDescent="0.35">
      <c r="A72" s="4" t="s">
        <v>148</v>
      </c>
      <c r="B72" s="4" t="s">
        <v>149</v>
      </c>
      <c r="C72" s="3">
        <v>0</v>
      </c>
      <c r="D72" s="4" t="s">
        <v>133</v>
      </c>
      <c r="E72" s="3">
        <v>0</v>
      </c>
      <c r="F72" s="3">
        <f t="shared" si="19"/>
        <v>1</v>
      </c>
      <c r="G72" s="2">
        <v>0</v>
      </c>
      <c r="H72" s="4" t="b">
        <f t="shared" si="17"/>
        <v>1</v>
      </c>
      <c r="I72" s="4" t="b">
        <f t="shared" si="20"/>
        <v>0</v>
      </c>
      <c r="K72" s="2">
        <v>0</v>
      </c>
      <c r="L72" s="2">
        <v>0</v>
      </c>
      <c r="M72" s="3">
        <v>0</v>
      </c>
      <c r="N72" s="3">
        <v>0</v>
      </c>
      <c r="O72" s="2">
        <v>110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f t="shared" si="21"/>
        <v>0</v>
      </c>
      <c r="X72" s="2">
        <f t="shared" si="22"/>
        <v>0</v>
      </c>
      <c r="Y72" s="2">
        <f t="shared" si="23"/>
        <v>0</v>
      </c>
      <c r="AA72" s="2">
        <f>_xlfn.XLOOKUP($A72,'[1]Cost Forecast'!$A:$A,'[1]Cost Forecast'!S:S)</f>
        <v>0</v>
      </c>
      <c r="AB72" s="2">
        <f>_xlfn.XLOOKUP($A72,'[1]Cost Forecast'!$A:$A,'[1]Cost Forecast'!T:T)</f>
        <v>0</v>
      </c>
      <c r="AC72" s="2">
        <f>_xlfn.XLOOKUP($A72,'[1]Cost Forecast'!$A:$A,'[1]Cost Forecast'!U:U)</f>
        <v>0</v>
      </c>
      <c r="AD72" s="2">
        <f>_xlfn.XLOOKUP($A72,'[1]Cost Forecast'!$A:$A,'[1]Cost Forecast'!V:V)</f>
        <v>0</v>
      </c>
      <c r="AE72" s="2">
        <f>_xlfn.XLOOKUP($A72,'[1]Cost Forecast'!$A:$A,'[1]Cost Forecast'!W:W)</f>
        <v>0</v>
      </c>
      <c r="AF72" s="2">
        <f>_xlfn.XLOOKUP($A72,'[1]Cost Forecast'!$A:$A,'[1]Cost Forecast'!X:X)</f>
        <v>0</v>
      </c>
      <c r="AG72" s="2">
        <f>_xlfn.XLOOKUP($A72,'[1]Cost Forecast'!$A:$A,'[1]Cost Forecast'!Y:Y)</f>
        <v>0</v>
      </c>
      <c r="AH72" s="2">
        <f>_xlfn.XLOOKUP($A72,'[1]Cost Forecast'!$A:$A,'[1]Cost Forecast'!Z:Z)</f>
        <v>0</v>
      </c>
      <c r="AI72" s="2">
        <f>_xlfn.XLOOKUP($A72,'[1]Cost Forecast'!$A:$A,'[1]Cost Forecast'!AA:AA)</f>
        <v>0</v>
      </c>
      <c r="AJ72" s="2">
        <f>_xlfn.XLOOKUP($A72,'[1]Cost Forecast'!$A:$A,'[1]Cost Forecast'!AB:AB)</f>
        <v>0</v>
      </c>
      <c r="AK72" s="2">
        <f>_xlfn.XLOOKUP($A72,'[1]Cost Forecast'!$A:$A,'[1]Cost Forecast'!AC:AC)</f>
        <v>0</v>
      </c>
      <c r="AL72" s="2">
        <f>_xlfn.XLOOKUP($A72,'[1]Cost Forecast'!$A:$A,'[1]Cost Forecast'!AD:AD)</f>
        <v>0</v>
      </c>
      <c r="AM72" s="8">
        <f t="shared" si="18"/>
        <v>0</v>
      </c>
      <c r="AN72" s="9" t="s">
        <v>882</v>
      </c>
      <c r="AO72" s="9" t="s">
        <v>882</v>
      </c>
      <c r="AQ72" t="b">
        <f t="shared" si="16"/>
        <v>1</v>
      </c>
      <c r="AS72"/>
    </row>
    <row r="73" spans="1:46" x14ac:dyDescent="0.35">
      <c r="A73" s="4" t="s">
        <v>150</v>
      </c>
      <c r="B73" s="4" t="s">
        <v>151</v>
      </c>
      <c r="C73" s="3">
        <v>0</v>
      </c>
      <c r="D73" s="4" t="s">
        <v>152</v>
      </c>
      <c r="E73" s="3">
        <v>0</v>
      </c>
      <c r="F73" s="3">
        <f t="shared" si="19"/>
        <v>1</v>
      </c>
      <c r="G73" s="2">
        <v>0</v>
      </c>
      <c r="H73" s="4" t="b">
        <f t="shared" si="17"/>
        <v>1</v>
      </c>
      <c r="I73" s="4" t="b">
        <f t="shared" si="20"/>
        <v>0</v>
      </c>
      <c r="K73" s="2">
        <v>0</v>
      </c>
      <c r="L73" s="2">
        <v>0</v>
      </c>
      <c r="M73" s="3">
        <v>0</v>
      </c>
      <c r="N73" s="3">
        <v>0</v>
      </c>
      <c r="O73" s="2">
        <v>110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f t="shared" si="21"/>
        <v>0</v>
      </c>
      <c r="X73" s="2">
        <f t="shared" si="22"/>
        <v>0</v>
      </c>
      <c r="Y73" s="2">
        <f t="shared" si="23"/>
        <v>0</v>
      </c>
      <c r="AA73" s="2">
        <f>_xlfn.XLOOKUP($A73,'[1]Cost Forecast'!$A:$A,'[1]Cost Forecast'!S:S)</f>
        <v>0</v>
      </c>
      <c r="AB73" s="2">
        <f>_xlfn.XLOOKUP($A73,'[1]Cost Forecast'!$A:$A,'[1]Cost Forecast'!T:T)</f>
        <v>0</v>
      </c>
      <c r="AC73" s="2">
        <f>_xlfn.XLOOKUP($A73,'[1]Cost Forecast'!$A:$A,'[1]Cost Forecast'!U:U)</f>
        <v>0</v>
      </c>
      <c r="AD73" s="2">
        <f>_xlfn.XLOOKUP($A73,'[1]Cost Forecast'!$A:$A,'[1]Cost Forecast'!V:V)</f>
        <v>0</v>
      </c>
      <c r="AE73" s="2">
        <f>_xlfn.XLOOKUP($A73,'[1]Cost Forecast'!$A:$A,'[1]Cost Forecast'!W:W)</f>
        <v>0</v>
      </c>
      <c r="AF73" s="2">
        <f>_xlfn.XLOOKUP($A73,'[1]Cost Forecast'!$A:$A,'[1]Cost Forecast'!X:X)</f>
        <v>0</v>
      </c>
      <c r="AG73" s="2">
        <f>_xlfn.XLOOKUP($A73,'[1]Cost Forecast'!$A:$A,'[1]Cost Forecast'!Y:Y)</f>
        <v>0</v>
      </c>
      <c r="AH73" s="2">
        <f>_xlfn.XLOOKUP($A73,'[1]Cost Forecast'!$A:$A,'[1]Cost Forecast'!Z:Z)</f>
        <v>0</v>
      </c>
      <c r="AI73" s="2">
        <f>_xlfn.XLOOKUP($A73,'[1]Cost Forecast'!$A:$A,'[1]Cost Forecast'!AA:AA)</f>
        <v>0</v>
      </c>
      <c r="AJ73" s="2">
        <f>_xlfn.XLOOKUP($A73,'[1]Cost Forecast'!$A:$A,'[1]Cost Forecast'!AB:AB)</f>
        <v>0</v>
      </c>
      <c r="AK73" s="2">
        <f>_xlfn.XLOOKUP($A73,'[1]Cost Forecast'!$A:$A,'[1]Cost Forecast'!AC:AC)</f>
        <v>0</v>
      </c>
      <c r="AL73" s="2">
        <f>_xlfn.XLOOKUP($A73,'[1]Cost Forecast'!$A:$A,'[1]Cost Forecast'!AD:AD)</f>
        <v>0</v>
      </c>
      <c r="AM73" s="8">
        <f t="shared" si="18"/>
        <v>0</v>
      </c>
      <c r="AN73" s="9" t="s">
        <v>882</v>
      </c>
      <c r="AO73" s="9" t="s">
        <v>882</v>
      </c>
      <c r="AQ73" t="b">
        <f t="shared" si="16"/>
        <v>1</v>
      </c>
      <c r="AS73"/>
    </row>
    <row r="74" spans="1:46" x14ac:dyDescent="0.35">
      <c r="A74" s="4" t="s">
        <v>153</v>
      </c>
      <c r="B74" s="4" t="s">
        <v>154</v>
      </c>
      <c r="C74" s="3">
        <v>0</v>
      </c>
      <c r="D74" s="4" t="s">
        <v>155</v>
      </c>
      <c r="E74" s="3">
        <v>0</v>
      </c>
      <c r="F74" s="3">
        <f t="shared" si="19"/>
        <v>1</v>
      </c>
      <c r="G74" s="2">
        <v>0</v>
      </c>
      <c r="H74" s="4" t="b">
        <f t="shared" si="17"/>
        <v>1</v>
      </c>
      <c r="I74" s="4" t="b">
        <f t="shared" si="20"/>
        <v>0</v>
      </c>
      <c r="K74" s="2">
        <v>0</v>
      </c>
      <c r="L74" s="2">
        <v>0</v>
      </c>
      <c r="M74" s="3">
        <v>0</v>
      </c>
      <c r="N74" s="3">
        <v>0</v>
      </c>
      <c r="O74" s="2">
        <v>110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f t="shared" si="21"/>
        <v>0</v>
      </c>
      <c r="X74" s="2">
        <f t="shared" si="22"/>
        <v>0</v>
      </c>
      <c r="Y74" s="2">
        <f t="shared" si="23"/>
        <v>0</v>
      </c>
      <c r="AA74" s="2">
        <f>_xlfn.XLOOKUP($A74,'[1]Cost Forecast'!$A:$A,'[1]Cost Forecast'!S:S)</f>
        <v>0</v>
      </c>
      <c r="AB74" s="2">
        <f>_xlfn.XLOOKUP($A74,'[1]Cost Forecast'!$A:$A,'[1]Cost Forecast'!T:T)</f>
        <v>0</v>
      </c>
      <c r="AC74" s="2">
        <f>_xlfn.XLOOKUP($A74,'[1]Cost Forecast'!$A:$A,'[1]Cost Forecast'!U:U)</f>
        <v>0</v>
      </c>
      <c r="AD74" s="2">
        <f>_xlfn.XLOOKUP($A74,'[1]Cost Forecast'!$A:$A,'[1]Cost Forecast'!V:V)</f>
        <v>0</v>
      </c>
      <c r="AE74" s="2">
        <f>_xlfn.XLOOKUP($A74,'[1]Cost Forecast'!$A:$A,'[1]Cost Forecast'!W:W)</f>
        <v>0</v>
      </c>
      <c r="AF74" s="2">
        <f>_xlfn.XLOOKUP($A74,'[1]Cost Forecast'!$A:$A,'[1]Cost Forecast'!X:X)</f>
        <v>0</v>
      </c>
      <c r="AG74" s="2">
        <f>_xlfn.XLOOKUP($A74,'[1]Cost Forecast'!$A:$A,'[1]Cost Forecast'!Y:Y)</f>
        <v>0</v>
      </c>
      <c r="AH74" s="2">
        <f>_xlfn.XLOOKUP($A74,'[1]Cost Forecast'!$A:$A,'[1]Cost Forecast'!Z:Z)</f>
        <v>0</v>
      </c>
      <c r="AI74" s="2">
        <f>_xlfn.XLOOKUP($A74,'[1]Cost Forecast'!$A:$A,'[1]Cost Forecast'!AA:AA)</f>
        <v>0</v>
      </c>
      <c r="AJ74" s="2">
        <f>_xlfn.XLOOKUP($A74,'[1]Cost Forecast'!$A:$A,'[1]Cost Forecast'!AB:AB)</f>
        <v>0</v>
      </c>
      <c r="AK74" s="2">
        <f>_xlfn.XLOOKUP($A74,'[1]Cost Forecast'!$A:$A,'[1]Cost Forecast'!AC:AC)</f>
        <v>0</v>
      </c>
      <c r="AL74" s="2">
        <f>_xlfn.XLOOKUP($A74,'[1]Cost Forecast'!$A:$A,'[1]Cost Forecast'!AD:AD)</f>
        <v>0</v>
      </c>
      <c r="AM74" s="8">
        <f t="shared" si="18"/>
        <v>0</v>
      </c>
      <c r="AN74" s="9" t="s">
        <v>882</v>
      </c>
      <c r="AO74" s="9" t="s">
        <v>882</v>
      </c>
      <c r="AQ74" t="b">
        <f t="shared" si="16"/>
        <v>1</v>
      </c>
      <c r="AS74"/>
    </row>
    <row r="75" spans="1:46" x14ac:dyDescent="0.35">
      <c r="A75" s="4" t="s">
        <v>156</v>
      </c>
      <c r="B75" s="4" t="s">
        <v>157</v>
      </c>
      <c r="C75" s="3">
        <v>6</v>
      </c>
      <c r="D75" s="4" t="s">
        <v>2</v>
      </c>
      <c r="E75" s="3">
        <v>94.25</v>
      </c>
      <c r="F75" s="3">
        <f t="shared" si="19"/>
        <v>6.3660477453580902E-2</v>
      </c>
      <c r="G75" s="2">
        <v>4496.62</v>
      </c>
      <c r="H75" s="4" t="b">
        <f t="shared" si="17"/>
        <v>1</v>
      </c>
      <c r="I75" s="4" t="b">
        <f t="shared" si="20"/>
        <v>0</v>
      </c>
      <c r="K75" s="2">
        <v>4496.62</v>
      </c>
      <c r="L75" s="2">
        <v>4496.62</v>
      </c>
      <c r="M75" s="3">
        <v>2.61</v>
      </c>
      <c r="N75" s="3">
        <v>41</v>
      </c>
      <c r="O75" s="2">
        <v>109.67365853658541</v>
      </c>
      <c r="Q75" s="2">
        <v>4496.62</v>
      </c>
      <c r="R75" s="2">
        <v>0</v>
      </c>
      <c r="S75" s="2">
        <v>0</v>
      </c>
      <c r="T75" s="2">
        <v>0</v>
      </c>
      <c r="U75" s="2">
        <v>0</v>
      </c>
      <c r="V75" s="2">
        <f t="shared" si="21"/>
        <v>0</v>
      </c>
      <c r="X75" s="2">
        <f t="shared" si="22"/>
        <v>10336.879409146342</v>
      </c>
      <c r="Y75" s="2">
        <f t="shared" si="23"/>
        <v>5840.2594091463425</v>
      </c>
      <c r="AA75" s="2">
        <f>_xlfn.XLOOKUP($A75,'[1]Cost Forecast'!$A:$A,'[1]Cost Forecast'!S:S)</f>
        <v>0</v>
      </c>
      <c r="AB75" s="2">
        <f>_xlfn.XLOOKUP($A75,'[1]Cost Forecast'!$A:$A,'[1]Cost Forecast'!T:T)</f>
        <v>0</v>
      </c>
      <c r="AC75" s="2">
        <f>_xlfn.XLOOKUP($A75,'[1]Cost Forecast'!$A:$A,'[1]Cost Forecast'!U:U)</f>
        <v>0</v>
      </c>
      <c r="AD75" s="2">
        <f>_xlfn.XLOOKUP($A75,'[1]Cost Forecast'!$A:$A,'[1]Cost Forecast'!V:V)</f>
        <v>0</v>
      </c>
      <c r="AE75" s="2">
        <f>_xlfn.XLOOKUP($A75,'[1]Cost Forecast'!$A:$A,'[1]Cost Forecast'!W:W)</f>
        <v>0</v>
      </c>
      <c r="AF75" s="2">
        <f>_xlfn.XLOOKUP($A75,'[1]Cost Forecast'!$A:$A,'[1]Cost Forecast'!X:X)</f>
        <v>0</v>
      </c>
      <c r="AG75" s="2">
        <f>_xlfn.XLOOKUP($A75,'[1]Cost Forecast'!$A:$A,'[1]Cost Forecast'!Y:Y)</f>
        <v>0</v>
      </c>
      <c r="AH75" s="2">
        <f>_xlfn.XLOOKUP($A75,'[1]Cost Forecast'!$A:$A,'[1]Cost Forecast'!Z:Z)</f>
        <v>0</v>
      </c>
      <c r="AI75" s="2">
        <f>_xlfn.XLOOKUP($A75,'[1]Cost Forecast'!$A:$A,'[1]Cost Forecast'!AA:AA)</f>
        <v>0</v>
      </c>
      <c r="AJ75" s="2">
        <f>_xlfn.XLOOKUP($A75,'[1]Cost Forecast'!$A:$A,'[1]Cost Forecast'!AB:AB)</f>
        <v>0</v>
      </c>
      <c r="AK75" s="2">
        <f>_xlfn.XLOOKUP($A75,'[1]Cost Forecast'!$A:$A,'[1]Cost Forecast'!AC:AC)</f>
        <v>0</v>
      </c>
      <c r="AL75" s="2">
        <f>_xlfn.XLOOKUP($A75,'[1]Cost Forecast'!$A:$A,'[1]Cost Forecast'!AD:AD)</f>
        <v>0</v>
      </c>
      <c r="AM75" s="8">
        <f t="shared" si="18"/>
        <v>4496.62</v>
      </c>
      <c r="AN75" s="9" t="s">
        <v>882</v>
      </c>
      <c r="AO75" s="9" t="s">
        <v>882</v>
      </c>
      <c r="AQ75" t="b">
        <f t="shared" si="16"/>
        <v>1</v>
      </c>
      <c r="AS75"/>
    </row>
    <row r="76" spans="1:46" x14ac:dyDescent="0.35">
      <c r="A76" s="4" t="s">
        <v>158</v>
      </c>
      <c r="B76" s="4" t="s">
        <v>159</v>
      </c>
      <c r="C76" s="3">
        <v>9050</v>
      </c>
      <c r="D76" s="4" t="s">
        <v>43</v>
      </c>
      <c r="E76" s="3">
        <v>581.54</v>
      </c>
      <c r="F76" s="3">
        <f t="shared" si="19"/>
        <v>15.562128142518143</v>
      </c>
      <c r="G76" s="2">
        <v>62785.26</v>
      </c>
      <c r="H76" s="4" t="b">
        <f t="shared" si="17"/>
        <v>0</v>
      </c>
      <c r="I76" s="4" t="b">
        <f t="shared" si="20"/>
        <v>0</v>
      </c>
      <c r="K76" s="2">
        <v>22631.82</v>
      </c>
      <c r="L76" s="2">
        <v>22631.82</v>
      </c>
      <c r="M76" s="3">
        <v>4580</v>
      </c>
      <c r="N76" s="3">
        <v>210.5</v>
      </c>
      <c r="O76" s="2">
        <v>107.5145843230404</v>
      </c>
      <c r="Q76" s="2">
        <v>62785.26</v>
      </c>
      <c r="R76" s="2">
        <v>0</v>
      </c>
      <c r="S76" s="2">
        <v>0</v>
      </c>
      <c r="T76" s="2">
        <v>0</v>
      </c>
      <c r="U76" s="2">
        <v>0</v>
      </c>
      <c r="V76" s="2">
        <f t="shared" si="21"/>
        <v>0</v>
      </c>
      <c r="X76" s="2">
        <f t="shared" si="22"/>
        <v>53513.855382483693</v>
      </c>
      <c r="Y76" s="2">
        <f t="shared" si="23"/>
        <v>-9271.4046175163094</v>
      </c>
      <c r="AA76" s="2">
        <f>_xlfn.XLOOKUP($A76,'[1]Cost Forecast'!$A:$A,'[1]Cost Forecast'!S:S)</f>
        <v>0</v>
      </c>
      <c r="AB76" s="2">
        <f>_xlfn.XLOOKUP($A76,'[1]Cost Forecast'!$A:$A,'[1]Cost Forecast'!T:T)</f>
        <v>0</v>
      </c>
      <c r="AC76" s="2">
        <f>_xlfn.XLOOKUP($A76,'[1]Cost Forecast'!$A:$A,'[1]Cost Forecast'!U:U)</f>
        <v>7879.8</v>
      </c>
      <c r="AD76" s="2">
        <f>_xlfn.XLOOKUP($A76,'[1]Cost Forecast'!$A:$A,'[1]Cost Forecast'!V:V)</f>
        <v>7879.8</v>
      </c>
      <c r="AE76" s="2">
        <f>_xlfn.XLOOKUP($A76,'[1]Cost Forecast'!$A:$A,'[1]Cost Forecast'!W:W)</f>
        <v>7879.8</v>
      </c>
      <c r="AF76" s="2">
        <f>_xlfn.XLOOKUP($A76,'[1]Cost Forecast'!$A:$A,'[1]Cost Forecast'!X:X)</f>
        <v>7879.8</v>
      </c>
      <c r="AG76" s="2">
        <f>_xlfn.XLOOKUP($A76,'[1]Cost Forecast'!$A:$A,'[1]Cost Forecast'!Y:Y)</f>
        <v>7879.8</v>
      </c>
      <c r="AH76" s="2">
        <f>_xlfn.XLOOKUP($A76,'[1]Cost Forecast'!$A:$A,'[1]Cost Forecast'!Z:Z)</f>
        <v>0</v>
      </c>
      <c r="AI76" s="2">
        <f>_xlfn.XLOOKUP($A76,'[1]Cost Forecast'!$A:$A,'[1]Cost Forecast'!AA:AA)</f>
        <v>0</v>
      </c>
      <c r="AJ76" s="2">
        <f>_xlfn.XLOOKUP($A76,'[1]Cost Forecast'!$A:$A,'[1]Cost Forecast'!AB:AB)</f>
        <v>0</v>
      </c>
      <c r="AK76" s="2">
        <f>_xlfn.XLOOKUP($A76,'[1]Cost Forecast'!$A:$A,'[1]Cost Forecast'!AC:AC)</f>
        <v>0</v>
      </c>
      <c r="AL76" s="2">
        <f>_xlfn.XLOOKUP($A76,'[1]Cost Forecast'!$A:$A,'[1]Cost Forecast'!AD:AD)</f>
        <v>0</v>
      </c>
      <c r="AM76" s="8">
        <f t="shared" si="18"/>
        <v>62030.82</v>
      </c>
      <c r="AN76" s="9" t="s">
        <v>884</v>
      </c>
      <c r="AO76" s="9" t="s">
        <v>849</v>
      </c>
      <c r="AP76" t="s">
        <v>893</v>
      </c>
      <c r="AQ76" t="b">
        <f t="shared" si="16"/>
        <v>0</v>
      </c>
      <c r="AT76" s="12"/>
    </row>
    <row r="77" spans="1:46" x14ac:dyDescent="0.35">
      <c r="A77" s="4" t="s">
        <v>160</v>
      </c>
      <c r="B77" s="4" t="s">
        <v>161</v>
      </c>
      <c r="C77" s="3">
        <v>32</v>
      </c>
      <c r="D77" s="4" t="s">
        <v>2</v>
      </c>
      <c r="E77" s="3">
        <v>511.99</v>
      </c>
      <c r="F77" s="3">
        <f t="shared" si="19"/>
        <v>6.2501220726967316E-2</v>
      </c>
      <c r="G77" s="2">
        <v>51378.15</v>
      </c>
      <c r="H77" s="4" t="b">
        <f t="shared" si="17"/>
        <v>0</v>
      </c>
      <c r="I77" s="4" t="b">
        <f t="shared" si="20"/>
        <v>0</v>
      </c>
      <c r="K77" s="2">
        <v>627.91999999999996</v>
      </c>
      <c r="L77" s="2">
        <v>627.91999999999996</v>
      </c>
      <c r="M77" s="3">
        <v>12</v>
      </c>
      <c r="N77" s="3">
        <v>6</v>
      </c>
      <c r="O77" s="2">
        <v>104.65333333333329</v>
      </c>
      <c r="Q77" s="2">
        <v>51378.15</v>
      </c>
      <c r="R77" s="2">
        <v>0</v>
      </c>
      <c r="S77" s="2">
        <v>0</v>
      </c>
      <c r="T77" s="2">
        <v>0</v>
      </c>
      <c r="U77" s="2">
        <v>0</v>
      </c>
      <c r="V77" s="2">
        <f t="shared" si="21"/>
        <v>0</v>
      </c>
      <c r="X77" s="2">
        <f t="shared" si="22"/>
        <v>34116.332583333322</v>
      </c>
      <c r="Y77" s="2">
        <f t="shared" si="23"/>
        <v>-17261.817416666679</v>
      </c>
      <c r="AA77" s="2">
        <f>_xlfn.XLOOKUP($A77,'[1]Cost Forecast'!$A:$A,'[1]Cost Forecast'!S:S)</f>
        <v>0</v>
      </c>
      <c r="AB77" s="2">
        <f>_xlfn.XLOOKUP($A77,'[1]Cost Forecast'!$A:$A,'[1]Cost Forecast'!T:T)</f>
        <v>8458.3716666666678</v>
      </c>
      <c r="AC77" s="2">
        <f>_xlfn.XLOOKUP($A77,'[1]Cost Forecast'!$A:$A,'[1]Cost Forecast'!U:U)</f>
        <v>8458.3716666666678</v>
      </c>
      <c r="AD77" s="2">
        <f>_xlfn.XLOOKUP($A77,'[1]Cost Forecast'!$A:$A,'[1]Cost Forecast'!V:V)</f>
        <v>8458.3716666666678</v>
      </c>
      <c r="AE77" s="2">
        <f>_xlfn.XLOOKUP($A77,'[1]Cost Forecast'!$A:$A,'[1]Cost Forecast'!W:W)</f>
        <v>8458.3716666666678</v>
      </c>
      <c r="AF77" s="2">
        <f>_xlfn.XLOOKUP($A77,'[1]Cost Forecast'!$A:$A,'[1]Cost Forecast'!X:X)</f>
        <v>8458.3716666666678</v>
      </c>
      <c r="AG77" s="2">
        <f>_xlfn.XLOOKUP($A77,'[1]Cost Forecast'!$A:$A,'[1]Cost Forecast'!Y:Y)</f>
        <v>8458.3716666666678</v>
      </c>
      <c r="AH77" s="2">
        <f>_xlfn.XLOOKUP($A77,'[1]Cost Forecast'!$A:$A,'[1]Cost Forecast'!Z:Z)</f>
        <v>0</v>
      </c>
      <c r="AI77" s="2">
        <f>_xlfn.XLOOKUP($A77,'[1]Cost Forecast'!$A:$A,'[1]Cost Forecast'!AA:AA)</f>
        <v>0</v>
      </c>
      <c r="AJ77" s="2">
        <f>_xlfn.XLOOKUP($A77,'[1]Cost Forecast'!$A:$A,'[1]Cost Forecast'!AB:AB)</f>
        <v>0</v>
      </c>
      <c r="AK77" s="2">
        <f>_xlfn.XLOOKUP($A77,'[1]Cost Forecast'!$A:$A,'[1]Cost Forecast'!AC:AC)</f>
        <v>0</v>
      </c>
      <c r="AL77" s="2">
        <f>_xlfn.XLOOKUP($A77,'[1]Cost Forecast'!$A:$A,'[1]Cost Forecast'!AD:AD)</f>
        <v>0</v>
      </c>
      <c r="AM77" s="8">
        <f t="shared" si="18"/>
        <v>51378.15</v>
      </c>
      <c r="AN77" s="9" t="s">
        <v>884</v>
      </c>
      <c r="AO77" s="9" t="s">
        <v>849</v>
      </c>
      <c r="AP77" t="s">
        <v>893</v>
      </c>
      <c r="AQ77" t="b">
        <f t="shared" si="16"/>
        <v>1</v>
      </c>
      <c r="AT77" s="12"/>
    </row>
    <row r="78" spans="1:46" x14ac:dyDescent="0.35">
      <c r="A78" s="4" t="s">
        <v>162</v>
      </c>
      <c r="B78" s="4" t="s">
        <v>163</v>
      </c>
      <c r="C78" s="3">
        <v>79200</v>
      </c>
      <c r="D78" s="4" t="s">
        <v>133</v>
      </c>
      <c r="E78" s="3">
        <v>665.48</v>
      </c>
      <c r="F78" s="3">
        <f t="shared" si="19"/>
        <v>119.01184107711727</v>
      </c>
      <c r="G78" s="2">
        <v>75977.83</v>
      </c>
      <c r="H78" s="4" t="b">
        <f t="shared" si="17"/>
        <v>0</v>
      </c>
      <c r="I78" s="4" t="b">
        <f t="shared" si="20"/>
        <v>0</v>
      </c>
      <c r="K78" s="2">
        <v>71315.16</v>
      </c>
      <c r="L78" s="2">
        <v>71315.16</v>
      </c>
      <c r="M78" s="3">
        <v>64443.38</v>
      </c>
      <c r="N78" s="3">
        <v>623</v>
      </c>
      <c r="O78" s="2">
        <v>114.47056179775279</v>
      </c>
      <c r="Q78" s="2">
        <v>75977.83</v>
      </c>
      <c r="R78" s="2">
        <v>0</v>
      </c>
      <c r="S78" s="2">
        <v>0</v>
      </c>
      <c r="T78" s="2">
        <v>0</v>
      </c>
      <c r="U78" s="2">
        <v>0</v>
      </c>
      <c r="V78" s="2">
        <f t="shared" si="21"/>
        <v>0</v>
      </c>
      <c r="X78" s="2">
        <f t="shared" si="22"/>
        <v>85508.693738725953</v>
      </c>
      <c r="Y78" s="2">
        <f t="shared" si="23"/>
        <v>9530.8637387259514</v>
      </c>
      <c r="AA78" s="2">
        <f>_xlfn.XLOOKUP($A78,'[1]Cost Forecast'!$A:$A,'[1]Cost Forecast'!S:S)</f>
        <v>0</v>
      </c>
      <c r="AB78" s="2">
        <f>_xlfn.XLOOKUP($A78,'[1]Cost Forecast'!$A:$A,'[1]Cost Forecast'!T:T)</f>
        <v>777.11166666666634</v>
      </c>
      <c r="AC78" s="2">
        <f>_xlfn.XLOOKUP($A78,'[1]Cost Forecast'!$A:$A,'[1]Cost Forecast'!U:U)</f>
        <v>777.11166666666634</v>
      </c>
      <c r="AD78" s="2">
        <f>_xlfn.XLOOKUP($A78,'[1]Cost Forecast'!$A:$A,'[1]Cost Forecast'!V:V)</f>
        <v>777.11166666666634</v>
      </c>
      <c r="AE78" s="2">
        <f>_xlfn.XLOOKUP($A78,'[1]Cost Forecast'!$A:$A,'[1]Cost Forecast'!W:W)</f>
        <v>777.11166666666634</v>
      </c>
      <c r="AF78" s="2">
        <f>_xlfn.XLOOKUP($A78,'[1]Cost Forecast'!$A:$A,'[1]Cost Forecast'!X:X)</f>
        <v>777.11166666666634</v>
      </c>
      <c r="AG78" s="2">
        <f>_xlfn.XLOOKUP($A78,'[1]Cost Forecast'!$A:$A,'[1]Cost Forecast'!Y:Y)</f>
        <v>777.11166666666634</v>
      </c>
      <c r="AH78" s="2">
        <f>_xlfn.XLOOKUP($A78,'[1]Cost Forecast'!$A:$A,'[1]Cost Forecast'!Z:Z)</f>
        <v>0</v>
      </c>
      <c r="AI78" s="2">
        <f>_xlfn.XLOOKUP($A78,'[1]Cost Forecast'!$A:$A,'[1]Cost Forecast'!AA:AA)</f>
        <v>0</v>
      </c>
      <c r="AJ78" s="2">
        <f>_xlfn.XLOOKUP($A78,'[1]Cost Forecast'!$A:$A,'[1]Cost Forecast'!AB:AB)</f>
        <v>0</v>
      </c>
      <c r="AK78" s="2">
        <f>_xlfn.XLOOKUP($A78,'[1]Cost Forecast'!$A:$A,'[1]Cost Forecast'!AC:AC)</f>
        <v>0</v>
      </c>
      <c r="AL78" s="2">
        <f>_xlfn.XLOOKUP($A78,'[1]Cost Forecast'!$A:$A,'[1]Cost Forecast'!AD:AD)</f>
        <v>0</v>
      </c>
      <c r="AM78" s="8">
        <f t="shared" si="18"/>
        <v>75977.83</v>
      </c>
      <c r="AN78" s="9" t="s">
        <v>884</v>
      </c>
      <c r="AO78" s="9" t="s">
        <v>849</v>
      </c>
      <c r="AP78" t="s">
        <v>893</v>
      </c>
      <c r="AQ78" t="b">
        <f t="shared" si="16"/>
        <v>1</v>
      </c>
      <c r="AT78" s="12"/>
    </row>
    <row r="79" spans="1:46" x14ac:dyDescent="0.35">
      <c r="A79" s="4" t="s">
        <v>164</v>
      </c>
      <c r="B79" s="4" t="s">
        <v>165</v>
      </c>
      <c r="C79" s="3">
        <v>117</v>
      </c>
      <c r="D79" s="4" t="s">
        <v>2</v>
      </c>
      <c r="E79" s="3">
        <v>751.43</v>
      </c>
      <c r="F79" s="3">
        <f t="shared" si="19"/>
        <v>0.15570312603968434</v>
      </c>
      <c r="G79" s="2">
        <v>77397.600000000006</v>
      </c>
      <c r="H79" s="4" t="b">
        <f t="shared" si="17"/>
        <v>0</v>
      </c>
      <c r="I79" s="4" t="b">
        <f t="shared" si="20"/>
        <v>0</v>
      </c>
      <c r="K79" s="2">
        <v>36144.22</v>
      </c>
      <c r="L79" s="2">
        <v>36144.22</v>
      </c>
      <c r="M79" s="3">
        <v>90</v>
      </c>
      <c r="N79" s="3">
        <v>327.5</v>
      </c>
      <c r="O79" s="2">
        <v>110.3640305343511</v>
      </c>
      <c r="Q79" s="2">
        <v>77397.600000000006</v>
      </c>
      <c r="R79" s="2">
        <v>0</v>
      </c>
      <c r="S79" s="2">
        <v>0</v>
      </c>
      <c r="T79" s="2">
        <v>0</v>
      </c>
      <c r="U79" s="2">
        <v>0</v>
      </c>
      <c r="V79" s="2">
        <f t="shared" si="21"/>
        <v>0</v>
      </c>
      <c r="X79" s="2">
        <f t="shared" si="22"/>
        <v>55282.106953329414</v>
      </c>
      <c r="Y79" s="2">
        <f t="shared" si="23"/>
        <v>-22115.493046670592</v>
      </c>
      <c r="AA79" s="2">
        <f>_xlfn.XLOOKUP($A79,'[1]Cost Forecast'!$A:$A,'[1]Cost Forecast'!S:S)</f>
        <v>0</v>
      </c>
      <c r="AB79" s="2">
        <f>_xlfn.XLOOKUP($A79,'[1]Cost Forecast'!$A:$A,'[1]Cost Forecast'!T:T)</f>
        <v>6875.5633333333344</v>
      </c>
      <c r="AC79" s="2">
        <f>_xlfn.XLOOKUP($A79,'[1]Cost Forecast'!$A:$A,'[1]Cost Forecast'!U:U)</f>
        <v>6875.5633333333344</v>
      </c>
      <c r="AD79" s="2">
        <f>_xlfn.XLOOKUP($A79,'[1]Cost Forecast'!$A:$A,'[1]Cost Forecast'!V:V)</f>
        <v>6875.5633333333344</v>
      </c>
      <c r="AE79" s="2">
        <f>_xlfn.XLOOKUP($A79,'[1]Cost Forecast'!$A:$A,'[1]Cost Forecast'!W:W)</f>
        <v>6875.5633333333344</v>
      </c>
      <c r="AF79" s="2">
        <f>_xlfn.XLOOKUP($A79,'[1]Cost Forecast'!$A:$A,'[1]Cost Forecast'!X:X)</f>
        <v>6875.5633333333344</v>
      </c>
      <c r="AG79" s="2">
        <f>_xlfn.XLOOKUP($A79,'[1]Cost Forecast'!$A:$A,'[1]Cost Forecast'!Y:Y)</f>
        <v>6875.5633333333344</v>
      </c>
      <c r="AH79" s="2">
        <f>_xlfn.XLOOKUP($A79,'[1]Cost Forecast'!$A:$A,'[1]Cost Forecast'!Z:Z)</f>
        <v>0</v>
      </c>
      <c r="AI79" s="2">
        <f>_xlfn.XLOOKUP($A79,'[1]Cost Forecast'!$A:$A,'[1]Cost Forecast'!AA:AA)</f>
        <v>0</v>
      </c>
      <c r="AJ79" s="2">
        <f>_xlfn.XLOOKUP($A79,'[1]Cost Forecast'!$A:$A,'[1]Cost Forecast'!AB:AB)</f>
        <v>0</v>
      </c>
      <c r="AK79" s="2">
        <f>_xlfn.XLOOKUP($A79,'[1]Cost Forecast'!$A:$A,'[1]Cost Forecast'!AC:AC)</f>
        <v>0</v>
      </c>
      <c r="AL79" s="2">
        <f>_xlfn.XLOOKUP($A79,'[1]Cost Forecast'!$A:$A,'[1]Cost Forecast'!AD:AD)</f>
        <v>0</v>
      </c>
      <c r="AM79" s="8">
        <f t="shared" si="18"/>
        <v>77397.600000000006</v>
      </c>
      <c r="AN79" s="9" t="s">
        <v>884</v>
      </c>
      <c r="AO79" s="9" t="s">
        <v>849</v>
      </c>
      <c r="AP79" t="s">
        <v>893</v>
      </c>
      <c r="AQ79" t="b">
        <f t="shared" si="16"/>
        <v>1</v>
      </c>
      <c r="AT79" s="12"/>
    </row>
    <row r="80" spans="1:46" x14ac:dyDescent="0.35">
      <c r="A80" s="4" t="s">
        <v>166</v>
      </c>
      <c r="B80" s="4" t="s">
        <v>167</v>
      </c>
      <c r="C80" s="3">
        <v>9930</v>
      </c>
      <c r="D80" s="4" t="s">
        <v>43</v>
      </c>
      <c r="E80" s="3">
        <v>838.97</v>
      </c>
      <c r="F80" s="3">
        <f t="shared" si="19"/>
        <v>11.835941690406093</v>
      </c>
      <c r="G80" s="2">
        <v>93000</v>
      </c>
      <c r="H80" s="4" t="b">
        <f t="shared" si="17"/>
        <v>0</v>
      </c>
      <c r="I80" s="4" t="b">
        <f t="shared" si="20"/>
        <v>0</v>
      </c>
      <c r="K80" s="2">
        <v>80039.570000000007</v>
      </c>
      <c r="L80" s="2">
        <v>80039.570000000007</v>
      </c>
      <c r="M80" s="3">
        <v>8482.4</v>
      </c>
      <c r="N80" s="3">
        <v>711.5</v>
      </c>
      <c r="O80" s="2">
        <v>112.4941250878426</v>
      </c>
      <c r="Q80" s="2">
        <v>93000</v>
      </c>
      <c r="R80" s="2">
        <v>0</v>
      </c>
      <c r="S80" s="2">
        <v>0</v>
      </c>
      <c r="T80" s="2">
        <v>0</v>
      </c>
      <c r="U80" s="2">
        <v>0</v>
      </c>
      <c r="V80" s="2">
        <f t="shared" si="21"/>
        <v>0</v>
      </c>
      <c r="X80" s="2">
        <f t="shared" si="22"/>
        <v>93798.212931568356</v>
      </c>
      <c r="Y80" s="2">
        <f t="shared" si="23"/>
        <v>798.212931568356</v>
      </c>
      <c r="AA80" s="2">
        <f>_xlfn.XLOOKUP($A80,'[1]Cost Forecast'!$A:$A,'[1]Cost Forecast'!S:S)</f>
        <v>0</v>
      </c>
      <c r="AB80" s="2">
        <f>_xlfn.XLOOKUP($A80,'[1]Cost Forecast'!$A:$A,'[1]Cost Forecast'!T:T)</f>
        <v>1833.3933333333334</v>
      </c>
      <c r="AC80" s="2">
        <f>_xlfn.XLOOKUP($A80,'[1]Cost Forecast'!$A:$A,'[1]Cost Forecast'!U:U)</f>
        <v>1833.3933333333334</v>
      </c>
      <c r="AD80" s="2">
        <f>_xlfn.XLOOKUP($A80,'[1]Cost Forecast'!$A:$A,'[1]Cost Forecast'!V:V)</f>
        <v>1833.3933333333334</v>
      </c>
      <c r="AE80" s="2">
        <f>_xlfn.XLOOKUP($A80,'[1]Cost Forecast'!$A:$A,'[1]Cost Forecast'!W:W)</f>
        <v>1833.3933333333334</v>
      </c>
      <c r="AF80" s="2">
        <f>_xlfn.XLOOKUP($A80,'[1]Cost Forecast'!$A:$A,'[1]Cost Forecast'!X:X)</f>
        <v>1833.3933333333334</v>
      </c>
      <c r="AG80" s="2">
        <f>_xlfn.XLOOKUP($A80,'[1]Cost Forecast'!$A:$A,'[1]Cost Forecast'!Y:Y)</f>
        <v>1833.3933333333334</v>
      </c>
      <c r="AH80" s="2">
        <f>_xlfn.XLOOKUP($A80,'[1]Cost Forecast'!$A:$A,'[1]Cost Forecast'!Z:Z)</f>
        <v>0</v>
      </c>
      <c r="AI80" s="2">
        <f>_xlfn.XLOOKUP($A80,'[1]Cost Forecast'!$A:$A,'[1]Cost Forecast'!AA:AA)</f>
        <v>0</v>
      </c>
      <c r="AJ80" s="2">
        <f>_xlfn.XLOOKUP($A80,'[1]Cost Forecast'!$A:$A,'[1]Cost Forecast'!AB:AB)</f>
        <v>0</v>
      </c>
      <c r="AK80" s="2">
        <f>_xlfn.XLOOKUP($A80,'[1]Cost Forecast'!$A:$A,'[1]Cost Forecast'!AC:AC)</f>
        <v>0</v>
      </c>
      <c r="AL80" s="2">
        <f>_xlfn.XLOOKUP($A80,'[1]Cost Forecast'!$A:$A,'[1]Cost Forecast'!AD:AD)</f>
        <v>0</v>
      </c>
      <c r="AM80" s="8">
        <f t="shared" si="18"/>
        <v>91039.930000000008</v>
      </c>
      <c r="AN80" s="9" t="s">
        <v>884</v>
      </c>
      <c r="AO80" s="9" t="s">
        <v>849</v>
      </c>
      <c r="AP80" t="s">
        <v>893</v>
      </c>
      <c r="AQ80" t="b">
        <f t="shared" si="16"/>
        <v>0</v>
      </c>
      <c r="AT80" s="12"/>
    </row>
    <row r="81" spans="1:46" x14ac:dyDescent="0.35">
      <c r="A81" s="4" t="s">
        <v>168</v>
      </c>
      <c r="B81" s="4" t="s">
        <v>169</v>
      </c>
      <c r="C81" s="3">
        <v>156053</v>
      </c>
      <c r="D81" s="4" t="s">
        <v>133</v>
      </c>
      <c r="E81" s="3">
        <v>967.35</v>
      </c>
      <c r="F81" s="3">
        <f t="shared" si="19"/>
        <v>161.32010130769629</v>
      </c>
      <c r="G81" s="2">
        <v>107421.11</v>
      </c>
      <c r="H81" s="4" t="b">
        <f t="shared" si="17"/>
        <v>0</v>
      </c>
      <c r="I81" s="4" t="b">
        <f t="shared" si="20"/>
        <v>0</v>
      </c>
      <c r="K81" s="2">
        <v>80077.899999999994</v>
      </c>
      <c r="L81" s="2">
        <v>80077.899999999994</v>
      </c>
      <c r="M81" s="3">
        <v>87283.4</v>
      </c>
      <c r="N81" s="3">
        <v>702</v>
      </c>
      <c r="O81" s="2">
        <v>114.0710826210826</v>
      </c>
      <c r="Q81" s="2">
        <v>107421.11</v>
      </c>
      <c r="R81" s="2">
        <v>0</v>
      </c>
      <c r="S81" s="2">
        <v>0</v>
      </c>
      <c r="T81" s="2">
        <v>0</v>
      </c>
      <c r="U81" s="2">
        <v>0</v>
      </c>
      <c r="V81" s="2">
        <f t="shared" si="21"/>
        <v>0</v>
      </c>
      <c r="X81" s="2">
        <f t="shared" si="22"/>
        <v>128705.58284812965</v>
      </c>
      <c r="Y81" s="2">
        <f t="shared" si="23"/>
        <v>21284.472848129648</v>
      </c>
      <c r="AA81" s="2">
        <f>_xlfn.XLOOKUP($A81,'[1]Cost Forecast'!$A:$A,'[1]Cost Forecast'!S:S)</f>
        <v>0</v>
      </c>
      <c r="AB81" s="2">
        <f>_xlfn.XLOOKUP($A81,'[1]Cost Forecast'!$A:$A,'[1]Cost Forecast'!T:T)</f>
        <v>4443.0950000000012</v>
      </c>
      <c r="AC81" s="2">
        <f>_xlfn.XLOOKUP($A81,'[1]Cost Forecast'!$A:$A,'[1]Cost Forecast'!U:U)</f>
        <v>4443.0950000000012</v>
      </c>
      <c r="AD81" s="2">
        <f>_xlfn.XLOOKUP($A81,'[1]Cost Forecast'!$A:$A,'[1]Cost Forecast'!V:V)</f>
        <v>4443.0950000000012</v>
      </c>
      <c r="AE81" s="2">
        <f>_xlfn.XLOOKUP($A81,'[1]Cost Forecast'!$A:$A,'[1]Cost Forecast'!W:W)</f>
        <v>4443.0950000000012</v>
      </c>
      <c r="AF81" s="2">
        <f>_xlfn.XLOOKUP($A81,'[1]Cost Forecast'!$A:$A,'[1]Cost Forecast'!X:X)</f>
        <v>4443.0950000000012</v>
      </c>
      <c r="AG81" s="2">
        <f>_xlfn.XLOOKUP($A81,'[1]Cost Forecast'!$A:$A,'[1]Cost Forecast'!Y:Y)</f>
        <v>4443.0950000000012</v>
      </c>
      <c r="AH81" s="2">
        <f>_xlfn.XLOOKUP($A81,'[1]Cost Forecast'!$A:$A,'[1]Cost Forecast'!Z:Z)</f>
        <v>0</v>
      </c>
      <c r="AI81" s="2">
        <f>_xlfn.XLOOKUP($A81,'[1]Cost Forecast'!$A:$A,'[1]Cost Forecast'!AA:AA)</f>
        <v>0</v>
      </c>
      <c r="AJ81" s="2">
        <f>_xlfn.XLOOKUP($A81,'[1]Cost Forecast'!$A:$A,'[1]Cost Forecast'!AB:AB)</f>
        <v>0</v>
      </c>
      <c r="AK81" s="2">
        <f>_xlfn.XLOOKUP($A81,'[1]Cost Forecast'!$A:$A,'[1]Cost Forecast'!AC:AC)</f>
        <v>0</v>
      </c>
      <c r="AL81" s="2">
        <f>_xlfn.XLOOKUP($A81,'[1]Cost Forecast'!$A:$A,'[1]Cost Forecast'!AD:AD)</f>
        <v>0</v>
      </c>
      <c r="AM81" s="8">
        <f t="shared" si="18"/>
        <v>106736.47</v>
      </c>
      <c r="AN81" s="9" t="s">
        <v>884</v>
      </c>
      <c r="AO81" s="9" t="s">
        <v>849</v>
      </c>
      <c r="AP81" t="s">
        <v>893</v>
      </c>
      <c r="AQ81" t="b">
        <f t="shared" ref="AQ81:AQ94" si="24">AM81=G81</f>
        <v>0</v>
      </c>
      <c r="AT81" s="12"/>
    </row>
    <row r="82" spans="1:46" x14ac:dyDescent="0.35">
      <c r="A82" s="4" t="s">
        <v>170</v>
      </c>
      <c r="B82" s="4" t="s">
        <v>171</v>
      </c>
      <c r="C82" s="3">
        <v>2112</v>
      </c>
      <c r="D82" s="4" t="s">
        <v>5</v>
      </c>
      <c r="E82" s="3">
        <v>2973.03</v>
      </c>
      <c r="F82" s="3">
        <f t="shared" ref="F82:F87" si="25">IF(OR(E82=0,C82=0),1,C82/E82)</f>
        <v>0.71038637349774469</v>
      </c>
      <c r="G82" s="2">
        <v>312373.78999999998</v>
      </c>
      <c r="H82" s="4" t="b">
        <f t="shared" ref="H82:H94" si="26">G82=K82</f>
        <v>0</v>
      </c>
      <c r="I82" s="4" t="b">
        <f t="shared" ref="I82:I95" si="27">OR(ISBLANK(AA82),ISBLANK(AB82),ISBLANK(AC82),ISBLANK(AD82),ISBLANK(AE82),ISBLANK(AF82),ISBLANK(AG82),ISBLANK(AH82),ISBLANK(AI82),ISBLANK(AJ82),ISBLANK(AK82),ISBLANK(AL82))</f>
        <v>0</v>
      </c>
      <c r="K82" s="2">
        <v>236562.08</v>
      </c>
      <c r="L82" s="2">
        <v>236562.08</v>
      </c>
      <c r="M82" s="3">
        <v>2112</v>
      </c>
      <c r="N82" s="3">
        <v>2210</v>
      </c>
      <c r="O82" s="2">
        <v>99.180221719457023</v>
      </c>
      <c r="Q82" s="2">
        <v>295000</v>
      </c>
      <c r="R82" s="2">
        <v>0</v>
      </c>
      <c r="S82" s="2">
        <v>17373.79</v>
      </c>
      <c r="T82" s="2">
        <v>0</v>
      </c>
      <c r="U82" s="2">
        <v>0</v>
      </c>
      <c r="V82" s="2">
        <f t="shared" ref="V82:V87" si="28">G82-SUM(Q82:U82)</f>
        <v>0</v>
      </c>
      <c r="X82" s="2">
        <f t="shared" ref="X82:X87" si="29">K82 + O82*((C82-M82)/F82)</f>
        <v>236562.08</v>
      </c>
      <c r="Y82" s="2">
        <f t="shared" ref="Y82:Y87" si="30">X82-G82</f>
        <v>-75811.709999999992</v>
      </c>
      <c r="AA82" s="2">
        <f>_xlfn.XLOOKUP($A82,'[1]Cost Forecast'!$A:$A,'[1]Cost Forecast'!S:S)</f>
        <v>0</v>
      </c>
      <c r="AB82" s="2">
        <f>_xlfn.XLOOKUP($A82,'[1]Cost Forecast'!$A:$A,'[1]Cost Forecast'!T:T)</f>
        <v>8640</v>
      </c>
      <c r="AC82" s="2">
        <f>_xlfn.XLOOKUP($A82,'[1]Cost Forecast'!$A:$A,'[1]Cost Forecast'!U:U)</f>
        <v>8640</v>
      </c>
      <c r="AD82" s="2">
        <f>_xlfn.XLOOKUP($A82,'[1]Cost Forecast'!$A:$A,'[1]Cost Forecast'!V:V)</f>
        <v>8640</v>
      </c>
      <c r="AE82" s="2">
        <f>_xlfn.XLOOKUP($A82,'[1]Cost Forecast'!$A:$A,'[1]Cost Forecast'!W:W)</f>
        <v>8640</v>
      </c>
      <c r="AF82" s="2">
        <f>_xlfn.XLOOKUP($A82,'[1]Cost Forecast'!$A:$A,'[1]Cost Forecast'!X:X)</f>
        <v>8640</v>
      </c>
      <c r="AG82" s="2">
        <f>_xlfn.XLOOKUP($A82,'[1]Cost Forecast'!$A:$A,'[1]Cost Forecast'!Y:Y)</f>
        <v>8640</v>
      </c>
      <c r="AH82" s="2">
        <f>_xlfn.XLOOKUP($A82,'[1]Cost Forecast'!$A:$A,'[1]Cost Forecast'!Z:Z)</f>
        <v>8640</v>
      </c>
      <c r="AI82" s="2">
        <f>_xlfn.XLOOKUP($A82,'[1]Cost Forecast'!$A:$A,'[1]Cost Forecast'!AA:AA)</f>
        <v>4320</v>
      </c>
      <c r="AJ82" s="2">
        <f>_xlfn.XLOOKUP($A82,'[1]Cost Forecast'!$A:$A,'[1]Cost Forecast'!AB:AB)</f>
        <v>4320</v>
      </c>
      <c r="AK82" s="2">
        <f>_xlfn.XLOOKUP($A82,'[1]Cost Forecast'!$A:$A,'[1]Cost Forecast'!AC:AC)</f>
        <v>4320</v>
      </c>
      <c r="AL82" s="2">
        <f>_xlfn.XLOOKUP($A82,'[1]Cost Forecast'!$A:$A,'[1]Cost Forecast'!AD:AD)</f>
        <v>2107.7099999999919</v>
      </c>
      <c r="AM82" s="8">
        <f t="shared" ref="AM82:AM94" si="31">SUM(AA82:AL82)+K82</f>
        <v>312109.78999999998</v>
      </c>
      <c r="AN82" s="9" t="s">
        <v>884</v>
      </c>
      <c r="AO82" s="9" t="s">
        <v>849</v>
      </c>
      <c r="AP82" t="s">
        <v>894</v>
      </c>
      <c r="AQ82" t="b">
        <f t="shared" si="24"/>
        <v>0</v>
      </c>
      <c r="AS82"/>
    </row>
    <row r="83" spans="1:46" x14ac:dyDescent="0.35">
      <c r="A83" s="4" t="s">
        <v>172</v>
      </c>
      <c r="B83" s="4" t="s">
        <v>173</v>
      </c>
      <c r="C83" s="3">
        <v>267.19</v>
      </c>
      <c r="D83" s="4" t="s">
        <v>2</v>
      </c>
      <c r="E83" s="3">
        <v>2237.67</v>
      </c>
      <c r="F83" s="3">
        <f t="shared" si="25"/>
        <v>0.11940545299351557</v>
      </c>
      <c r="G83" s="2">
        <v>533778.73</v>
      </c>
      <c r="H83" s="4" t="b">
        <f t="shared" si="26"/>
        <v>0</v>
      </c>
      <c r="I83" s="4" t="b">
        <f t="shared" si="27"/>
        <v>0</v>
      </c>
      <c r="K83" s="2">
        <v>503581.03</v>
      </c>
      <c r="L83" s="2">
        <v>606220.29</v>
      </c>
      <c r="M83" s="3">
        <v>267.19</v>
      </c>
      <c r="N83" s="3">
        <v>1976.5</v>
      </c>
      <c r="O83" s="2">
        <v>102.2696281305338</v>
      </c>
      <c r="Q83" s="2">
        <v>232333.62</v>
      </c>
      <c r="R83" s="2">
        <v>65285</v>
      </c>
      <c r="S83" s="2">
        <v>236160.11</v>
      </c>
      <c r="T83" s="2">
        <v>0</v>
      </c>
      <c r="U83" s="2">
        <v>0</v>
      </c>
      <c r="V83" s="2">
        <f t="shared" si="28"/>
        <v>0</v>
      </c>
      <c r="X83" s="2">
        <f t="shared" si="29"/>
        <v>503581.03</v>
      </c>
      <c r="Y83" s="2">
        <f t="shared" si="30"/>
        <v>-30197.699999999953</v>
      </c>
      <c r="AA83" s="2">
        <f>_xlfn.XLOOKUP($A83,'[1]Cost Forecast'!$A:$A,'[1]Cost Forecast'!S:S)</f>
        <v>0</v>
      </c>
      <c r="AB83" s="2">
        <f>_xlfn.XLOOKUP($A83,'[1]Cost Forecast'!$A:$A,'[1]Cost Forecast'!T:T)</f>
        <v>0</v>
      </c>
      <c r="AC83" s="2">
        <f>_xlfn.XLOOKUP($A83,'[1]Cost Forecast'!$A:$A,'[1]Cost Forecast'!U:U)</f>
        <v>5877.702000000002</v>
      </c>
      <c r="AD83" s="2">
        <f>_xlfn.XLOOKUP($A83,'[1]Cost Forecast'!$A:$A,'[1]Cost Forecast'!V:V)</f>
        <v>5877.702000000002</v>
      </c>
      <c r="AE83" s="2">
        <f>_xlfn.XLOOKUP($A83,'[1]Cost Forecast'!$A:$A,'[1]Cost Forecast'!W:W)</f>
        <v>5877.702000000002</v>
      </c>
      <c r="AF83" s="2">
        <f>_xlfn.XLOOKUP($A83,'[1]Cost Forecast'!$A:$A,'[1]Cost Forecast'!X:X)</f>
        <v>5877.702000000002</v>
      </c>
      <c r="AG83" s="2">
        <f>_xlfn.XLOOKUP($A83,'[1]Cost Forecast'!$A:$A,'[1]Cost Forecast'!Y:Y)</f>
        <v>5877.702000000002</v>
      </c>
      <c r="AH83" s="2">
        <f>_xlfn.XLOOKUP($A83,'[1]Cost Forecast'!$A:$A,'[1]Cost Forecast'!Z:Z)</f>
        <v>0</v>
      </c>
      <c r="AI83" s="2">
        <f>_xlfn.XLOOKUP($A83,'[1]Cost Forecast'!$A:$A,'[1]Cost Forecast'!AA:AA)</f>
        <v>0</v>
      </c>
      <c r="AJ83" s="2">
        <f>_xlfn.XLOOKUP($A83,'[1]Cost Forecast'!$A:$A,'[1]Cost Forecast'!AB:AB)</f>
        <v>0</v>
      </c>
      <c r="AK83" s="2">
        <f>_xlfn.XLOOKUP($A83,'[1]Cost Forecast'!$A:$A,'[1]Cost Forecast'!AC:AC)</f>
        <v>0</v>
      </c>
      <c r="AL83" s="2">
        <f>_xlfn.XLOOKUP($A83,'[1]Cost Forecast'!$A:$A,'[1]Cost Forecast'!AD:AD)</f>
        <v>0</v>
      </c>
      <c r="AM83" s="8">
        <f t="shared" si="31"/>
        <v>532969.54</v>
      </c>
      <c r="AN83" s="9" t="s">
        <v>884</v>
      </c>
      <c r="AO83" s="9" t="s">
        <v>849</v>
      </c>
      <c r="AP83" t="s">
        <v>893</v>
      </c>
      <c r="AQ83" t="b">
        <f t="shared" si="24"/>
        <v>0</v>
      </c>
      <c r="AT83" s="12"/>
    </row>
    <row r="84" spans="1:46" x14ac:dyDescent="0.35">
      <c r="A84" s="4" t="s">
        <v>174</v>
      </c>
      <c r="B84" s="4" t="s">
        <v>175</v>
      </c>
      <c r="C84" s="3">
        <v>1</v>
      </c>
      <c r="D84" s="4" t="s">
        <v>2</v>
      </c>
      <c r="E84" s="3">
        <v>116.5</v>
      </c>
      <c r="F84" s="3">
        <f t="shared" si="25"/>
        <v>8.5836909871244635E-3</v>
      </c>
      <c r="G84" s="2">
        <v>21560.01</v>
      </c>
      <c r="H84" s="4" t="b">
        <f t="shared" si="26"/>
        <v>1</v>
      </c>
      <c r="I84" s="4" t="b">
        <f t="shared" si="27"/>
        <v>0</v>
      </c>
      <c r="K84" s="2">
        <v>21560.01</v>
      </c>
      <c r="L84" s="2">
        <v>21560.01</v>
      </c>
      <c r="M84" s="3">
        <v>1</v>
      </c>
      <c r="N84" s="3">
        <v>116.5</v>
      </c>
      <c r="O84" s="2">
        <v>109.5060944206008</v>
      </c>
      <c r="Q84" s="2">
        <v>12757.46</v>
      </c>
      <c r="R84" s="2">
        <v>0</v>
      </c>
      <c r="S84" s="2">
        <v>8802.5499999999993</v>
      </c>
      <c r="T84" s="2">
        <v>0</v>
      </c>
      <c r="U84" s="2">
        <v>0</v>
      </c>
      <c r="V84" s="2">
        <f t="shared" si="28"/>
        <v>0</v>
      </c>
      <c r="X84" s="2">
        <f t="shared" si="29"/>
        <v>21560.01</v>
      </c>
      <c r="Y84" s="2">
        <f t="shared" si="30"/>
        <v>0</v>
      </c>
      <c r="AA84" s="2">
        <f>_xlfn.XLOOKUP($A84,'[1]Cost Forecast'!$A:$A,'[1]Cost Forecast'!S:S)</f>
        <v>0</v>
      </c>
      <c r="AB84" s="2">
        <f>_xlfn.XLOOKUP($A84,'[1]Cost Forecast'!$A:$A,'[1]Cost Forecast'!T:T)</f>
        <v>0</v>
      </c>
      <c r="AC84" s="2">
        <f>_xlfn.XLOOKUP($A84,'[1]Cost Forecast'!$A:$A,'[1]Cost Forecast'!U:U)</f>
        <v>0</v>
      </c>
      <c r="AD84" s="2">
        <f>_xlfn.XLOOKUP($A84,'[1]Cost Forecast'!$A:$A,'[1]Cost Forecast'!V:V)</f>
        <v>0</v>
      </c>
      <c r="AE84" s="2">
        <f>_xlfn.XLOOKUP($A84,'[1]Cost Forecast'!$A:$A,'[1]Cost Forecast'!W:W)</f>
        <v>0</v>
      </c>
      <c r="AF84" s="2">
        <f>_xlfn.XLOOKUP($A84,'[1]Cost Forecast'!$A:$A,'[1]Cost Forecast'!X:X)</f>
        <v>0</v>
      </c>
      <c r="AG84" s="2">
        <f>_xlfn.XLOOKUP($A84,'[1]Cost Forecast'!$A:$A,'[1]Cost Forecast'!Y:Y)</f>
        <v>0</v>
      </c>
      <c r="AH84" s="2">
        <f>_xlfn.XLOOKUP($A84,'[1]Cost Forecast'!$A:$A,'[1]Cost Forecast'!Z:Z)</f>
        <v>0</v>
      </c>
      <c r="AI84" s="2">
        <f>_xlfn.XLOOKUP($A84,'[1]Cost Forecast'!$A:$A,'[1]Cost Forecast'!AA:AA)</f>
        <v>0</v>
      </c>
      <c r="AJ84" s="2">
        <f>_xlfn.XLOOKUP($A84,'[1]Cost Forecast'!$A:$A,'[1]Cost Forecast'!AB:AB)</f>
        <v>0</v>
      </c>
      <c r="AK84" s="2">
        <f>_xlfn.XLOOKUP($A84,'[1]Cost Forecast'!$A:$A,'[1]Cost Forecast'!AC:AC)</f>
        <v>0</v>
      </c>
      <c r="AL84" s="2">
        <f>_xlfn.XLOOKUP($A84,'[1]Cost Forecast'!$A:$A,'[1]Cost Forecast'!AD:AD)</f>
        <v>0</v>
      </c>
      <c r="AM84" s="8">
        <f t="shared" si="31"/>
        <v>21560.01</v>
      </c>
      <c r="AN84" s="9" t="s">
        <v>882</v>
      </c>
      <c r="AO84" s="9" t="s">
        <v>882</v>
      </c>
      <c r="AQ84" t="b">
        <f t="shared" si="24"/>
        <v>1</v>
      </c>
      <c r="AS84"/>
    </row>
    <row r="85" spans="1:46" x14ac:dyDescent="0.35">
      <c r="A85" s="4" t="s">
        <v>176</v>
      </c>
      <c r="B85" s="4" t="s">
        <v>177</v>
      </c>
      <c r="C85" s="3">
        <v>1</v>
      </c>
      <c r="D85" s="4" t="s">
        <v>2</v>
      </c>
      <c r="E85" s="3">
        <v>0</v>
      </c>
      <c r="F85" s="3">
        <f t="shared" si="25"/>
        <v>1</v>
      </c>
      <c r="G85" s="2">
        <v>0</v>
      </c>
      <c r="H85" s="4" t="b">
        <f t="shared" si="26"/>
        <v>1</v>
      </c>
      <c r="I85" s="4" t="b">
        <f t="shared" si="27"/>
        <v>0</v>
      </c>
      <c r="K85" s="2">
        <v>0</v>
      </c>
      <c r="L85" s="2">
        <v>0</v>
      </c>
      <c r="M85" s="3">
        <v>0</v>
      </c>
      <c r="N85" s="3">
        <v>0</v>
      </c>
      <c r="O85" s="2">
        <v>110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f t="shared" si="28"/>
        <v>0</v>
      </c>
      <c r="X85" s="2">
        <f t="shared" si="29"/>
        <v>110</v>
      </c>
      <c r="Y85" s="2">
        <f t="shared" si="30"/>
        <v>110</v>
      </c>
      <c r="AA85" s="2">
        <f>_xlfn.XLOOKUP($A85,'[1]Cost Forecast'!$A:$A,'[1]Cost Forecast'!S:S)</f>
        <v>0</v>
      </c>
      <c r="AB85" s="2">
        <f>_xlfn.XLOOKUP($A85,'[1]Cost Forecast'!$A:$A,'[1]Cost Forecast'!T:T)</f>
        <v>0</v>
      </c>
      <c r="AC85" s="2">
        <f>_xlfn.XLOOKUP($A85,'[1]Cost Forecast'!$A:$A,'[1]Cost Forecast'!U:U)</f>
        <v>0</v>
      </c>
      <c r="AD85" s="2">
        <f>_xlfn.XLOOKUP($A85,'[1]Cost Forecast'!$A:$A,'[1]Cost Forecast'!V:V)</f>
        <v>0</v>
      </c>
      <c r="AE85" s="2">
        <f>_xlfn.XLOOKUP($A85,'[1]Cost Forecast'!$A:$A,'[1]Cost Forecast'!W:W)</f>
        <v>0</v>
      </c>
      <c r="AF85" s="2">
        <f>_xlfn.XLOOKUP($A85,'[1]Cost Forecast'!$A:$A,'[1]Cost Forecast'!X:X)</f>
        <v>0</v>
      </c>
      <c r="AG85" s="2">
        <f>_xlfn.XLOOKUP($A85,'[1]Cost Forecast'!$A:$A,'[1]Cost Forecast'!Y:Y)</f>
        <v>0</v>
      </c>
      <c r="AH85" s="2">
        <f>_xlfn.XLOOKUP($A85,'[1]Cost Forecast'!$A:$A,'[1]Cost Forecast'!Z:Z)</f>
        <v>0</v>
      </c>
      <c r="AI85" s="2">
        <f>_xlfn.XLOOKUP($A85,'[1]Cost Forecast'!$A:$A,'[1]Cost Forecast'!AA:AA)</f>
        <v>0</v>
      </c>
      <c r="AJ85" s="2">
        <f>_xlfn.XLOOKUP($A85,'[1]Cost Forecast'!$A:$A,'[1]Cost Forecast'!AB:AB)</f>
        <v>0</v>
      </c>
      <c r="AK85" s="2">
        <f>_xlfn.XLOOKUP($A85,'[1]Cost Forecast'!$A:$A,'[1]Cost Forecast'!AC:AC)</f>
        <v>0</v>
      </c>
      <c r="AL85" s="2">
        <f>_xlfn.XLOOKUP($A85,'[1]Cost Forecast'!$A:$A,'[1]Cost Forecast'!AD:AD)</f>
        <v>0</v>
      </c>
      <c r="AM85" s="8">
        <f t="shared" si="31"/>
        <v>0</v>
      </c>
      <c r="AN85" s="9" t="s">
        <v>882</v>
      </c>
      <c r="AO85" s="9" t="s">
        <v>882</v>
      </c>
      <c r="AQ85" t="b">
        <f t="shared" si="24"/>
        <v>1</v>
      </c>
      <c r="AS85"/>
    </row>
    <row r="86" spans="1:46" x14ac:dyDescent="0.35">
      <c r="A86" s="4" t="s">
        <v>178</v>
      </c>
      <c r="B86" s="4" t="s">
        <v>179</v>
      </c>
      <c r="C86" s="3">
        <v>70</v>
      </c>
      <c r="D86" s="4" t="s">
        <v>13</v>
      </c>
      <c r="E86" s="3">
        <v>0</v>
      </c>
      <c r="F86" s="3">
        <f t="shared" si="25"/>
        <v>1</v>
      </c>
      <c r="G86" s="2">
        <v>0</v>
      </c>
      <c r="H86" s="4" t="b">
        <f t="shared" si="26"/>
        <v>1</v>
      </c>
      <c r="I86" s="4" t="b">
        <f t="shared" si="27"/>
        <v>0</v>
      </c>
      <c r="K86" s="2">
        <v>0</v>
      </c>
      <c r="L86" s="2">
        <v>0</v>
      </c>
      <c r="M86" s="3">
        <v>0</v>
      </c>
      <c r="N86" s="3">
        <v>0</v>
      </c>
      <c r="O86" s="2">
        <v>110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f t="shared" si="28"/>
        <v>0</v>
      </c>
      <c r="X86" s="2">
        <f t="shared" si="29"/>
        <v>7700</v>
      </c>
      <c r="Y86" s="2">
        <f t="shared" si="30"/>
        <v>7700</v>
      </c>
      <c r="AA86" s="2">
        <f>_xlfn.XLOOKUP($A86,'[1]Cost Forecast'!$A:$A,'[1]Cost Forecast'!S:S)</f>
        <v>0</v>
      </c>
      <c r="AB86" s="2">
        <f>_xlfn.XLOOKUP($A86,'[1]Cost Forecast'!$A:$A,'[1]Cost Forecast'!T:T)</f>
        <v>0</v>
      </c>
      <c r="AC86" s="2">
        <f>_xlfn.XLOOKUP($A86,'[1]Cost Forecast'!$A:$A,'[1]Cost Forecast'!U:U)</f>
        <v>0</v>
      </c>
      <c r="AD86" s="2">
        <f>_xlfn.XLOOKUP($A86,'[1]Cost Forecast'!$A:$A,'[1]Cost Forecast'!V:V)</f>
        <v>0</v>
      </c>
      <c r="AE86" s="2">
        <f>_xlfn.XLOOKUP($A86,'[1]Cost Forecast'!$A:$A,'[1]Cost Forecast'!W:W)</f>
        <v>0</v>
      </c>
      <c r="AF86" s="2">
        <f>_xlfn.XLOOKUP($A86,'[1]Cost Forecast'!$A:$A,'[1]Cost Forecast'!X:X)</f>
        <v>0</v>
      </c>
      <c r="AG86" s="2">
        <f>_xlfn.XLOOKUP($A86,'[1]Cost Forecast'!$A:$A,'[1]Cost Forecast'!Y:Y)</f>
        <v>0</v>
      </c>
      <c r="AH86" s="2">
        <f>_xlfn.XLOOKUP($A86,'[1]Cost Forecast'!$A:$A,'[1]Cost Forecast'!Z:Z)</f>
        <v>0</v>
      </c>
      <c r="AI86" s="2">
        <f>_xlfn.XLOOKUP($A86,'[1]Cost Forecast'!$A:$A,'[1]Cost Forecast'!AA:AA)</f>
        <v>0</v>
      </c>
      <c r="AJ86" s="2">
        <f>_xlfn.XLOOKUP($A86,'[1]Cost Forecast'!$A:$A,'[1]Cost Forecast'!AB:AB)</f>
        <v>0</v>
      </c>
      <c r="AK86" s="2">
        <f>_xlfn.XLOOKUP($A86,'[1]Cost Forecast'!$A:$A,'[1]Cost Forecast'!AC:AC)</f>
        <v>0</v>
      </c>
      <c r="AL86" s="2">
        <f>_xlfn.XLOOKUP($A86,'[1]Cost Forecast'!$A:$A,'[1]Cost Forecast'!AD:AD)</f>
        <v>0</v>
      </c>
      <c r="AM86" s="8">
        <f t="shared" si="31"/>
        <v>0</v>
      </c>
      <c r="AN86" s="9" t="s">
        <v>882</v>
      </c>
      <c r="AO86" s="9" t="s">
        <v>882</v>
      </c>
      <c r="AQ86" t="b">
        <f t="shared" si="24"/>
        <v>1</v>
      </c>
      <c r="AS86"/>
    </row>
    <row r="87" spans="1:46" x14ac:dyDescent="0.35">
      <c r="A87" s="4" t="s">
        <v>180</v>
      </c>
      <c r="B87" s="4" t="s">
        <v>181</v>
      </c>
      <c r="C87" s="3">
        <v>33320</v>
      </c>
      <c r="D87" s="4" t="s">
        <v>133</v>
      </c>
      <c r="E87" s="3">
        <v>3788.98</v>
      </c>
      <c r="F87" s="3">
        <f t="shared" si="25"/>
        <v>8.7939234305802625</v>
      </c>
      <c r="G87" s="2">
        <v>373189.17</v>
      </c>
      <c r="H87" s="4" t="b">
        <f t="shared" si="26"/>
        <v>0</v>
      </c>
      <c r="I87" s="4" t="b">
        <f t="shared" si="27"/>
        <v>0</v>
      </c>
      <c r="K87" s="2">
        <v>327967.88</v>
      </c>
      <c r="L87" s="2">
        <v>327967.88</v>
      </c>
      <c r="M87" s="3">
        <v>21521.75</v>
      </c>
      <c r="N87" s="3">
        <v>3326</v>
      </c>
      <c r="O87" s="2">
        <v>98.144963920625386</v>
      </c>
      <c r="Q87" s="2">
        <v>371651.44</v>
      </c>
      <c r="R87" s="2">
        <v>0</v>
      </c>
      <c r="S87" s="2">
        <v>1537.73</v>
      </c>
      <c r="T87" s="2">
        <v>0</v>
      </c>
      <c r="U87" s="2">
        <v>0</v>
      </c>
      <c r="V87" s="2">
        <f t="shared" si="28"/>
        <v>0</v>
      </c>
      <c r="X87" s="2">
        <f t="shared" si="29"/>
        <v>459642.76092401007</v>
      </c>
      <c r="Y87" s="2">
        <f t="shared" si="30"/>
        <v>86453.590924010088</v>
      </c>
      <c r="AA87" s="2">
        <f>_xlfn.XLOOKUP($A87,'[1]Cost Forecast'!$A:$A,'[1]Cost Forecast'!S:S)</f>
        <v>0</v>
      </c>
      <c r="AB87" s="2">
        <f>_xlfn.XLOOKUP($A87,'[1]Cost Forecast'!$A:$A,'[1]Cost Forecast'!T:T)</f>
        <v>0</v>
      </c>
      <c r="AC87" s="2">
        <f>_xlfn.XLOOKUP($A87,'[1]Cost Forecast'!$A:$A,'[1]Cost Forecast'!U:U)</f>
        <v>0</v>
      </c>
      <c r="AD87" s="2">
        <f>_xlfn.XLOOKUP($A87,'[1]Cost Forecast'!$A:$A,'[1]Cost Forecast'!V:V)</f>
        <v>0</v>
      </c>
      <c r="AE87" s="2">
        <f>_xlfn.XLOOKUP($A87,'[1]Cost Forecast'!$A:$A,'[1]Cost Forecast'!W:W)</f>
        <v>0</v>
      </c>
      <c r="AF87" s="2">
        <f>_xlfn.XLOOKUP($A87,'[1]Cost Forecast'!$A:$A,'[1]Cost Forecast'!X:X)</f>
        <v>0</v>
      </c>
      <c r="AG87" s="2">
        <f>_xlfn.XLOOKUP($A87,'[1]Cost Forecast'!$A:$A,'[1]Cost Forecast'!Y:Y)</f>
        <v>0</v>
      </c>
      <c r="AH87" s="2">
        <f>_xlfn.XLOOKUP($A87,'[1]Cost Forecast'!$A:$A,'[1]Cost Forecast'!Z:Z)</f>
        <v>0</v>
      </c>
      <c r="AI87" s="2">
        <f>_xlfn.XLOOKUP($A87,'[1]Cost Forecast'!$A:$A,'[1]Cost Forecast'!AA:AA)</f>
        <v>0</v>
      </c>
      <c r="AJ87" s="2">
        <f>_xlfn.XLOOKUP($A87,'[1]Cost Forecast'!$A:$A,'[1]Cost Forecast'!AB:AB)</f>
        <v>0</v>
      </c>
      <c r="AK87" s="2">
        <f>_xlfn.XLOOKUP($A87,'[1]Cost Forecast'!$A:$A,'[1]Cost Forecast'!AC:AC)</f>
        <v>0</v>
      </c>
      <c r="AL87" s="2">
        <f>_xlfn.XLOOKUP($A87,'[1]Cost Forecast'!$A:$A,'[1]Cost Forecast'!AD:AD)</f>
        <v>0</v>
      </c>
      <c r="AM87" s="8">
        <f t="shared" si="31"/>
        <v>327967.88</v>
      </c>
      <c r="AN87" s="9" t="s">
        <v>874</v>
      </c>
      <c r="AO87" s="9" t="s">
        <v>873</v>
      </c>
      <c r="AP87" t="s">
        <v>893</v>
      </c>
      <c r="AQ87" t="b">
        <f t="shared" si="24"/>
        <v>0</v>
      </c>
      <c r="AS87"/>
    </row>
    <row r="88" spans="1:46" x14ac:dyDescent="0.35">
      <c r="A88" s="4" t="s">
        <v>182</v>
      </c>
      <c r="B88" s="4" t="s">
        <v>183</v>
      </c>
      <c r="C88" s="3">
        <v>1</v>
      </c>
      <c r="D88" s="4" t="s">
        <v>38</v>
      </c>
      <c r="E88" s="3">
        <v>0</v>
      </c>
      <c r="F88" s="3">
        <f t="shared" ref="F88:F104" si="32">IF(OR(E88=0,C88=0),1,C88/E88)</f>
        <v>1</v>
      </c>
      <c r="G88" s="2">
        <v>19466.75</v>
      </c>
      <c r="H88" s="4" t="b">
        <f t="shared" si="26"/>
        <v>1</v>
      </c>
      <c r="I88" s="4" t="b">
        <f t="shared" si="27"/>
        <v>0</v>
      </c>
      <c r="K88" s="2">
        <v>19466.75</v>
      </c>
      <c r="L88" s="2">
        <v>38243.07</v>
      </c>
      <c r="M88" s="3">
        <v>0</v>
      </c>
      <c r="N88" s="3">
        <v>0</v>
      </c>
      <c r="O88" s="2">
        <v>110</v>
      </c>
      <c r="Q88" s="2">
        <v>0</v>
      </c>
      <c r="R88" s="2">
        <v>0</v>
      </c>
      <c r="S88" s="2">
        <v>19466.75</v>
      </c>
      <c r="T88" s="2">
        <v>0</v>
      </c>
      <c r="U88" s="2">
        <v>0</v>
      </c>
      <c r="V88" s="2">
        <f t="shared" ref="V88:V104" si="33">G88-SUM(Q88:U88)</f>
        <v>0</v>
      </c>
      <c r="X88" s="2">
        <f t="shared" ref="X88:X104" si="34">K88 + O88*((C88-M88)/F88)</f>
        <v>19576.75</v>
      </c>
      <c r="Y88" s="2">
        <f t="shared" ref="Y88:Y104" si="35">X88-G88</f>
        <v>110</v>
      </c>
      <c r="AA88" s="2">
        <f>_xlfn.XLOOKUP($A88,'[1]Cost Forecast'!$A:$A,'[1]Cost Forecast'!S:S)</f>
        <v>0</v>
      </c>
      <c r="AB88" s="2">
        <f>_xlfn.XLOOKUP($A88,'[1]Cost Forecast'!$A:$A,'[1]Cost Forecast'!T:T)</f>
        <v>0</v>
      </c>
      <c r="AC88" s="2">
        <f>_xlfn.XLOOKUP($A88,'[1]Cost Forecast'!$A:$A,'[1]Cost Forecast'!U:U)</f>
        <v>0</v>
      </c>
      <c r="AD88" s="2">
        <f>_xlfn.XLOOKUP($A88,'[1]Cost Forecast'!$A:$A,'[1]Cost Forecast'!V:V)</f>
        <v>0</v>
      </c>
      <c r="AE88" s="2">
        <f>_xlfn.XLOOKUP($A88,'[1]Cost Forecast'!$A:$A,'[1]Cost Forecast'!W:W)</f>
        <v>0</v>
      </c>
      <c r="AF88" s="2">
        <f>_xlfn.XLOOKUP($A88,'[1]Cost Forecast'!$A:$A,'[1]Cost Forecast'!X:X)</f>
        <v>0</v>
      </c>
      <c r="AG88" s="2">
        <f>_xlfn.XLOOKUP($A88,'[1]Cost Forecast'!$A:$A,'[1]Cost Forecast'!Y:Y)</f>
        <v>0</v>
      </c>
      <c r="AH88" s="2">
        <f>_xlfn.XLOOKUP($A88,'[1]Cost Forecast'!$A:$A,'[1]Cost Forecast'!Z:Z)</f>
        <v>0</v>
      </c>
      <c r="AI88" s="2">
        <f>_xlfn.XLOOKUP($A88,'[1]Cost Forecast'!$A:$A,'[1]Cost Forecast'!AA:AA)</f>
        <v>0</v>
      </c>
      <c r="AJ88" s="2">
        <f>_xlfn.XLOOKUP($A88,'[1]Cost Forecast'!$A:$A,'[1]Cost Forecast'!AB:AB)</f>
        <v>0</v>
      </c>
      <c r="AK88" s="2">
        <f>_xlfn.XLOOKUP($A88,'[1]Cost Forecast'!$A:$A,'[1]Cost Forecast'!AC:AC)</f>
        <v>0</v>
      </c>
      <c r="AL88" s="2">
        <f>_xlfn.XLOOKUP($A88,'[1]Cost Forecast'!$A:$A,'[1]Cost Forecast'!AD:AD)</f>
        <v>0</v>
      </c>
      <c r="AM88" s="8">
        <f t="shared" si="31"/>
        <v>19466.75</v>
      </c>
      <c r="AN88" s="9" t="s">
        <v>882</v>
      </c>
      <c r="AO88" s="9" t="s">
        <v>882</v>
      </c>
      <c r="AQ88" t="b">
        <f t="shared" si="24"/>
        <v>1</v>
      </c>
      <c r="AS88"/>
    </row>
    <row r="89" spans="1:46" x14ac:dyDescent="0.35">
      <c r="A89" s="4" t="s">
        <v>184</v>
      </c>
      <c r="B89" s="4" t="s">
        <v>185</v>
      </c>
      <c r="C89" s="3">
        <v>13.19</v>
      </c>
      <c r="D89" s="4" t="s">
        <v>13</v>
      </c>
      <c r="E89" s="3">
        <v>0</v>
      </c>
      <c r="F89" s="3">
        <f t="shared" si="32"/>
        <v>1</v>
      </c>
      <c r="G89" s="2">
        <v>5400.21</v>
      </c>
      <c r="H89" s="4" t="b">
        <f t="shared" si="26"/>
        <v>1</v>
      </c>
      <c r="I89" s="4" t="b">
        <f t="shared" si="27"/>
        <v>0</v>
      </c>
      <c r="K89" s="2">
        <v>5400.21</v>
      </c>
      <c r="L89" s="2">
        <v>20005.080000000002</v>
      </c>
      <c r="M89" s="3">
        <v>0</v>
      </c>
      <c r="N89" s="3">
        <v>0</v>
      </c>
      <c r="O89" s="2">
        <v>110</v>
      </c>
      <c r="Q89" s="2">
        <v>0</v>
      </c>
      <c r="R89" s="2">
        <v>0</v>
      </c>
      <c r="S89" s="2">
        <v>5400.21</v>
      </c>
      <c r="T89" s="2">
        <v>0</v>
      </c>
      <c r="U89" s="2">
        <v>0</v>
      </c>
      <c r="V89" s="2">
        <f t="shared" si="33"/>
        <v>0</v>
      </c>
      <c r="X89" s="2">
        <f t="shared" si="34"/>
        <v>6851.11</v>
      </c>
      <c r="Y89" s="2">
        <f t="shared" si="35"/>
        <v>1450.8999999999996</v>
      </c>
      <c r="AA89" s="2">
        <f>_xlfn.XLOOKUP($A89,'[1]Cost Forecast'!$A:$A,'[1]Cost Forecast'!S:S)</f>
        <v>0</v>
      </c>
      <c r="AB89" s="2">
        <f>_xlfn.XLOOKUP($A89,'[1]Cost Forecast'!$A:$A,'[1]Cost Forecast'!T:T)</f>
        <v>0</v>
      </c>
      <c r="AC89" s="2">
        <f>_xlfn.XLOOKUP($A89,'[1]Cost Forecast'!$A:$A,'[1]Cost Forecast'!U:U)</f>
        <v>0</v>
      </c>
      <c r="AD89" s="2">
        <f>_xlfn.XLOOKUP($A89,'[1]Cost Forecast'!$A:$A,'[1]Cost Forecast'!V:V)</f>
        <v>0</v>
      </c>
      <c r="AE89" s="2">
        <f>_xlfn.XLOOKUP($A89,'[1]Cost Forecast'!$A:$A,'[1]Cost Forecast'!W:W)</f>
        <v>0</v>
      </c>
      <c r="AF89" s="2">
        <f>_xlfn.XLOOKUP($A89,'[1]Cost Forecast'!$A:$A,'[1]Cost Forecast'!X:X)</f>
        <v>0</v>
      </c>
      <c r="AG89" s="2">
        <f>_xlfn.XLOOKUP($A89,'[1]Cost Forecast'!$A:$A,'[1]Cost Forecast'!Y:Y)</f>
        <v>0</v>
      </c>
      <c r="AH89" s="2">
        <f>_xlfn.XLOOKUP($A89,'[1]Cost Forecast'!$A:$A,'[1]Cost Forecast'!Z:Z)</f>
        <v>0</v>
      </c>
      <c r="AI89" s="2">
        <f>_xlfn.XLOOKUP($A89,'[1]Cost Forecast'!$A:$A,'[1]Cost Forecast'!AA:AA)</f>
        <v>0</v>
      </c>
      <c r="AJ89" s="2">
        <f>_xlfn.XLOOKUP($A89,'[1]Cost Forecast'!$A:$A,'[1]Cost Forecast'!AB:AB)</f>
        <v>0</v>
      </c>
      <c r="AK89" s="2">
        <f>_xlfn.XLOOKUP($A89,'[1]Cost Forecast'!$A:$A,'[1]Cost Forecast'!AC:AC)</f>
        <v>0</v>
      </c>
      <c r="AL89" s="2">
        <f>_xlfn.XLOOKUP($A89,'[1]Cost Forecast'!$A:$A,'[1]Cost Forecast'!AD:AD)</f>
        <v>0</v>
      </c>
      <c r="AM89" s="8">
        <f t="shared" si="31"/>
        <v>5400.21</v>
      </c>
      <c r="AN89" s="9" t="s">
        <v>882</v>
      </c>
      <c r="AO89" s="9" t="s">
        <v>882</v>
      </c>
      <c r="AQ89" t="b">
        <f t="shared" si="24"/>
        <v>1</v>
      </c>
      <c r="AS89"/>
    </row>
    <row r="90" spans="1:46" x14ac:dyDescent="0.35">
      <c r="A90" s="4" t="s">
        <v>186</v>
      </c>
      <c r="B90" s="4" t="s">
        <v>187</v>
      </c>
      <c r="C90" s="3">
        <v>14</v>
      </c>
      <c r="D90" s="4" t="s">
        <v>2</v>
      </c>
      <c r="E90" s="3">
        <v>133.88999999999999</v>
      </c>
      <c r="F90" s="3">
        <f t="shared" si="32"/>
        <v>0.10456344760624395</v>
      </c>
      <c r="G90" s="2">
        <v>8249.33</v>
      </c>
      <c r="H90" s="4" t="b">
        <f t="shared" si="26"/>
        <v>1</v>
      </c>
      <c r="I90" s="4" t="b">
        <f t="shared" si="27"/>
        <v>0</v>
      </c>
      <c r="K90" s="2">
        <v>8249.33</v>
      </c>
      <c r="L90" s="2">
        <v>10442.93</v>
      </c>
      <c r="M90" s="3">
        <v>6</v>
      </c>
      <c r="N90" s="3">
        <v>45</v>
      </c>
      <c r="O90" s="2">
        <v>95.940666666666658</v>
      </c>
      <c r="Q90" s="2">
        <v>4317.33</v>
      </c>
      <c r="R90" s="2">
        <v>0</v>
      </c>
      <c r="S90" s="2">
        <v>3932</v>
      </c>
      <c r="T90" s="2">
        <v>0</v>
      </c>
      <c r="U90" s="2">
        <v>0</v>
      </c>
      <c r="V90" s="2">
        <f t="shared" si="33"/>
        <v>0</v>
      </c>
      <c r="X90" s="2">
        <f t="shared" si="34"/>
        <v>15589.613348571427</v>
      </c>
      <c r="Y90" s="2">
        <f t="shared" si="35"/>
        <v>7340.2833485714273</v>
      </c>
      <c r="AA90" s="2">
        <f>_xlfn.XLOOKUP($A90,'[1]Cost Forecast'!$A:$A,'[1]Cost Forecast'!S:S)</f>
        <v>0</v>
      </c>
      <c r="AB90" s="2">
        <f>_xlfn.XLOOKUP($A90,'[1]Cost Forecast'!$A:$A,'[1]Cost Forecast'!T:T)</f>
        <v>0</v>
      </c>
      <c r="AC90" s="2">
        <f>_xlfn.XLOOKUP($A90,'[1]Cost Forecast'!$A:$A,'[1]Cost Forecast'!U:U)</f>
        <v>0</v>
      </c>
      <c r="AD90" s="2">
        <f>_xlfn.XLOOKUP($A90,'[1]Cost Forecast'!$A:$A,'[1]Cost Forecast'!V:V)</f>
        <v>0</v>
      </c>
      <c r="AE90" s="2">
        <f>_xlfn.XLOOKUP($A90,'[1]Cost Forecast'!$A:$A,'[1]Cost Forecast'!W:W)</f>
        <v>0</v>
      </c>
      <c r="AF90" s="2">
        <f>_xlfn.XLOOKUP($A90,'[1]Cost Forecast'!$A:$A,'[1]Cost Forecast'!X:X)</f>
        <v>0</v>
      </c>
      <c r="AG90" s="2">
        <f>_xlfn.XLOOKUP($A90,'[1]Cost Forecast'!$A:$A,'[1]Cost Forecast'!Y:Y)</f>
        <v>0</v>
      </c>
      <c r="AH90" s="2">
        <f>_xlfn.XLOOKUP($A90,'[1]Cost Forecast'!$A:$A,'[1]Cost Forecast'!Z:Z)</f>
        <v>0</v>
      </c>
      <c r="AI90" s="2">
        <f>_xlfn.XLOOKUP($A90,'[1]Cost Forecast'!$A:$A,'[1]Cost Forecast'!AA:AA)</f>
        <v>0</v>
      </c>
      <c r="AJ90" s="2">
        <f>_xlfn.XLOOKUP($A90,'[1]Cost Forecast'!$A:$A,'[1]Cost Forecast'!AB:AB)</f>
        <v>0</v>
      </c>
      <c r="AK90" s="2">
        <f>_xlfn.XLOOKUP($A90,'[1]Cost Forecast'!$A:$A,'[1]Cost Forecast'!AC:AC)</f>
        <v>0</v>
      </c>
      <c r="AL90" s="2">
        <f>_xlfn.XLOOKUP($A90,'[1]Cost Forecast'!$A:$A,'[1]Cost Forecast'!AD:AD)</f>
        <v>0</v>
      </c>
      <c r="AM90" s="8">
        <f t="shared" si="31"/>
        <v>8249.33</v>
      </c>
      <c r="AN90" s="9" t="s">
        <v>882</v>
      </c>
      <c r="AO90" s="9" t="s">
        <v>882</v>
      </c>
      <c r="AQ90" t="b">
        <f t="shared" si="24"/>
        <v>1</v>
      </c>
      <c r="AS90"/>
    </row>
    <row r="91" spans="1:46" x14ac:dyDescent="0.35">
      <c r="A91" s="4" t="s">
        <v>188</v>
      </c>
      <c r="B91" s="4" t="s">
        <v>189</v>
      </c>
      <c r="C91" s="3">
        <v>12</v>
      </c>
      <c r="D91" s="4" t="s">
        <v>2</v>
      </c>
      <c r="E91" s="3">
        <v>671.98</v>
      </c>
      <c r="F91" s="3">
        <f t="shared" si="32"/>
        <v>1.7857674335545699E-2</v>
      </c>
      <c r="G91" s="2">
        <v>67200</v>
      </c>
      <c r="H91" s="4" t="b">
        <f t="shared" si="26"/>
        <v>0</v>
      </c>
      <c r="I91" s="4" t="b">
        <f t="shared" si="27"/>
        <v>0</v>
      </c>
      <c r="K91" s="2">
        <v>1052.44</v>
      </c>
      <c r="L91" s="2">
        <v>1052.44</v>
      </c>
      <c r="M91" s="3">
        <v>0.2</v>
      </c>
      <c r="N91" s="3">
        <v>10.5</v>
      </c>
      <c r="O91" s="2">
        <v>100.23238095238101</v>
      </c>
      <c r="Q91" s="2">
        <v>67200</v>
      </c>
      <c r="R91" s="2">
        <v>0</v>
      </c>
      <c r="S91" s="2">
        <v>0</v>
      </c>
      <c r="T91" s="2">
        <v>0</v>
      </c>
      <c r="U91" s="2">
        <v>0</v>
      </c>
      <c r="V91" s="2">
        <f t="shared" si="33"/>
        <v>0</v>
      </c>
      <c r="X91" s="2">
        <f t="shared" si="34"/>
        <v>67284.02609650798</v>
      </c>
      <c r="Y91" s="2">
        <f t="shared" si="35"/>
        <v>84.026096507979673</v>
      </c>
      <c r="AA91" s="2">
        <f>_xlfn.XLOOKUP($A91,'[1]Cost Forecast'!$A:$A,'[1]Cost Forecast'!S:S)</f>
        <v>0</v>
      </c>
      <c r="AB91" s="2">
        <f>_xlfn.XLOOKUP($A91,'[1]Cost Forecast'!$A:$A,'[1]Cost Forecast'!T:T)</f>
        <v>0</v>
      </c>
      <c r="AC91" s="2">
        <f>_xlfn.XLOOKUP($A91,'[1]Cost Forecast'!$A:$A,'[1]Cost Forecast'!U:U)</f>
        <v>0</v>
      </c>
      <c r="AD91" s="2">
        <f>_xlfn.XLOOKUP($A91,'[1]Cost Forecast'!$A:$A,'[1]Cost Forecast'!V:V)</f>
        <v>0</v>
      </c>
      <c r="AE91" s="2">
        <f>_xlfn.XLOOKUP($A91,'[1]Cost Forecast'!$A:$A,'[1]Cost Forecast'!W:W)</f>
        <v>0</v>
      </c>
      <c r="AF91" s="2">
        <f>_xlfn.XLOOKUP($A91,'[1]Cost Forecast'!$A:$A,'[1]Cost Forecast'!X:X)</f>
        <v>0</v>
      </c>
      <c r="AG91" s="2">
        <f>_xlfn.XLOOKUP($A91,'[1]Cost Forecast'!$A:$A,'[1]Cost Forecast'!Y:Y)</f>
        <v>0</v>
      </c>
      <c r="AH91" s="2">
        <f>_xlfn.XLOOKUP($A91,'[1]Cost Forecast'!$A:$A,'[1]Cost Forecast'!Z:Z)</f>
        <v>0</v>
      </c>
      <c r="AI91" s="2">
        <f>_xlfn.XLOOKUP($A91,'[1]Cost Forecast'!$A:$A,'[1]Cost Forecast'!AA:AA)</f>
        <v>0</v>
      </c>
      <c r="AJ91" s="2">
        <f>_xlfn.XLOOKUP($A91,'[1]Cost Forecast'!$A:$A,'[1]Cost Forecast'!AB:AB)</f>
        <v>0</v>
      </c>
      <c r="AK91" s="2">
        <f>_xlfn.XLOOKUP($A91,'[1]Cost Forecast'!$A:$A,'[1]Cost Forecast'!AC:AC)</f>
        <v>0</v>
      </c>
      <c r="AL91" s="2">
        <f>_xlfn.XLOOKUP($A91,'[1]Cost Forecast'!$A:$A,'[1]Cost Forecast'!AD:AD)</f>
        <v>0</v>
      </c>
      <c r="AM91" s="8">
        <f t="shared" si="31"/>
        <v>1052.44</v>
      </c>
      <c r="AN91" s="9" t="s">
        <v>874</v>
      </c>
      <c r="AO91" s="9" t="s">
        <v>873</v>
      </c>
      <c r="AP91" t="s">
        <v>893</v>
      </c>
      <c r="AQ91" t="b">
        <f t="shared" si="24"/>
        <v>0</v>
      </c>
      <c r="AS91"/>
    </row>
    <row r="92" spans="1:46" x14ac:dyDescent="0.35">
      <c r="A92" s="4" t="s">
        <v>190</v>
      </c>
      <c r="B92" s="4" t="s">
        <v>191</v>
      </c>
      <c r="C92" s="3">
        <v>36</v>
      </c>
      <c r="D92" s="4" t="s">
        <v>2</v>
      </c>
      <c r="E92" s="3">
        <v>340.56</v>
      </c>
      <c r="F92" s="3">
        <f t="shared" si="32"/>
        <v>0.10570824524312897</v>
      </c>
      <c r="G92" s="2">
        <v>36030</v>
      </c>
      <c r="H92" s="4" t="b">
        <f t="shared" si="26"/>
        <v>0</v>
      </c>
      <c r="I92" s="4" t="b">
        <f t="shared" si="27"/>
        <v>0</v>
      </c>
      <c r="K92" s="2">
        <v>25020.91</v>
      </c>
      <c r="L92" s="2">
        <v>25020.91</v>
      </c>
      <c r="M92" s="3">
        <v>25</v>
      </c>
      <c r="N92" s="3">
        <v>236.5</v>
      </c>
      <c r="O92" s="2">
        <v>105.7966596194503</v>
      </c>
      <c r="Q92" s="2">
        <v>36030</v>
      </c>
      <c r="R92" s="2">
        <v>0</v>
      </c>
      <c r="S92" s="2">
        <v>0</v>
      </c>
      <c r="T92" s="2">
        <v>0</v>
      </c>
      <c r="U92" s="2">
        <v>0</v>
      </c>
      <c r="V92" s="2">
        <f t="shared" si="33"/>
        <v>0</v>
      </c>
      <c r="X92" s="2">
        <f t="shared" si="34"/>
        <v>36030.110399999998</v>
      </c>
      <c r="Y92" s="2">
        <f t="shared" si="35"/>
        <v>0.11039999999775318</v>
      </c>
      <c r="AA92" s="2">
        <f>_xlfn.XLOOKUP($A92,'[1]Cost Forecast'!$A:$A,'[1]Cost Forecast'!S:S)</f>
        <v>0</v>
      </c>
      <c r="AB92" s="2">
        <f>_xlfn.XLOOKUP($A92,'[1]Cost Forecast'!$A:$A,'[1]Cost Forecast'!T:T)</f>
        <v>1805.5150000000001</v>
      </c>
      <c r="AC92" s="2">
        <f>_xlfn.XLOOKUP($A92,'[1]Cost Forecast'!$A:$A,'[1]Cost Forecast'!U:U)</f>
        <v>1805.5150000000001</v>
      </c>
      <c r="AD92" s="2">
        <f>_xlfn.XLOOKUP($A92,'[1]Cost Forecast'!$A:$A,'[1]Cost Forecast'!V:V)</f>
        <v>1805.5150000000001</v>
      </c>
      <c r="AE92" s="2">
        <f>_xlfn.XLOOKUP($A92,'[1]Cost Forecast'!$A:$A,'[1]Cost Forecast'!W:W)</f>
        <v>1805.5150000000001</v>
      </c>
      <c r="AF92" s="2">
        <f>_xlfn.XLOOKUP($A92,'[1]Cost Forecast'!$A:$A,'[1]Cost Forecast'!X:X)</f>
        <v>1805.5150000000001</v>
      </c>
      <c r="AG92" s="2">
        <f>_xlfn.XLOOKUP($A92,'[1]Cost Forecast'!$A:$A,'[1]Cost Forecast'!Y:Y)</f>
        <v>1805.5150000000001</v>
      </c>
      <c r="AH92" s="2">
        <f>_xlfn.XLOOKUP($A92,'[1]Cost Forecast'!$A:$A,'[1]Cost Forecast'!Z:Z)</f>
        <v>0</v>
      </c>
      <c r="AI92" s="2">
        <f>_xlfn.XLOOKUP($A92,'[1]Cost Forecast'!$A:$A,'[1]Cost Forecast'!AA:AA)</f>
        <v>0</v>
      </c>
      <c r="AJ92" s="2">
        <f>_xlfn.XLOOKUP($A92,'[1]Cost Forecast'!$A:$A,'[1]Cost Forecast'!AB:AB)</f>
        <v>0</v>
      </c>
      <c r="AK92" s="2">
        <f>_xlfn.XLOOKUP($A92,'[1]Cost Forecast'!$A:$A,'[1]Cost Forecast'!AC:AC)</f>
        <v>0</v>
      </c>
      <c r="AL92" s="2">
        <f>_xlfn.XLOOKUP($A92,'[1]Cost Forecast'!$A:$A,'[1]Cost Forecast'!AD:AD)</f>
        <v>0</v>
      </c>
      <c r="AM92" s="8">
        <f t="shared" si="31"/>
        <v>35854</v>
      </c>
      <c r="AN92" s="9" t="s">
        <v>884</v>
      </c>
      <c r="AO92" s="9" t="s">
        <v>849</v>
      </c>
      <c r="AP92" t="s">
        <v>893</v>
      </c>
      <c r="AQ92" t="b">
        <f t="shared" si="24"/>
        <v>0</v>
      </c>
      <c r="AT92" s="12"/>
    </row>
    <row r="93" spans="1:46" x14ac:dyDescent="0.35">
      <c r="A93" s="4" t="s">
        <v>192</v>
      </c>
      <c r="B93" s="4" t="s">
        <v>193</v>
      </c>
      <c r="C93" s="3">
        <v>185</v>
      </c>
      <c r="D93" s="4" t="s">
        <v>2</v>
      </c>
      <c r="E93" s="3">
        <v>995.56</v>
      </c>
      <c r="F93" s="3">
        <f t="shared" si="32"/>
        <v>0.18582506328096751</v>
      </c>
      <c r="G93" s="2">
        <v>102770</v>
      </c>
      <c r="H93" s="4" t="b">
        <f t="shared" si="26"/>
        <v>0</v>
      </c>
      <c r="I93" s="4" t="b">
        <f t="shared" si="27"/>
        <v>0</v>
      </c>
      <c r="K93" s="2">
        <v>70550.03</v>
      </c>
      <c r="L93" s="2">
        <v>70550.03</v>
      </c>
      <c r="M93" s="3">
        <v>127</v>
      </c>
      <c r="N93" s="3">
        <v>683</v>
      </c>
      <c r="O93" s="2">
        <v>103.2943338213763</v>
      </c>
      <c r="Q93" s="2">
        <v>102770</v>
      </c>
      <c r="R93" s="2">
        <v>0</v>
      </c>
      <c r="S93" s="2">
        <v>0</v>
      </c>
      <c r="T93" s="2">
        <v>0</v>
      </c>
      <c r="U93" s="2">
        <v>0</v>
      </c>
      <c r="V93" s="2">
        <f t="shared" si="33"/>
        <v>0</v>
      </c>
      <c r="X93" s="2">
        <f t="shared" si="34"/>
        <v>102790.41380969808</v>
      </c>
      <c r="Y93" s="2">
        <f t="shared" si="35"/>
        <v>20.413809698075056</v>
      </c>
      <c r="AA93" s="2">
        <f>_xlfn.XLOOKUP($A93,'[1]Cost Forecast'!$A:$A,'[1]Cost Forecast'!S:S)</f>
        <v>0</v>
      </c>
      <c r="AB93" s="2">
        <f>_xlfn.XLOOKUP($A93,'[1]Cost Forecast'!$A:$A,'[1]Cost Forecast'!T:T)</f>
        <v>5369.9949999999999</v>
      </c>
      <c r="AC93" s="2">
        <f>_xlfn.XLOOKUP($A93,'[1]Cost Forecast'!$A:$A,'[1]Cost Forecast'!U:U)</f>
        <v>5369.9949999999999</v>
      </c>
      <c r="AD93" s="2">
        <f>_xlfn.XLOOKUP($A93,'[1]Cost Forecast'!$A:$A,'[1]Cost Forecast'!V:V)</f>
        <v>5369.9949999999999</v>
      </c>
      <c r="AE93" s="2">
        <f>_xlfn.XLOOKUP($A93,'[1]Cost Forecast'!$A:$A,'[1]Cost Forecast'!W:W)</f>
        <v>5369.9949999999999</v>
      </c>
      <c r="AF93" s="2">
        <f>_xlfn.XLOOKUP($A93,'[1]Cost Forecast'!$A:$A,'[1]Cost Forecast'!X:X)</f>
        <v>5369.9949999999999</v>
      </c>
      <c r="AG93" s="2">
        <f>_xlfn.XLOOKUP($A93,'[1]Cost Forecast'!$A:$A,'[1]Cost Forecast'!Y:Y)</f>
        <v>5369.9949999999999</v>
      </c>
      <c r="AH93" s="2">
        <f>_xlfn.XLOOKUP($A93,'[1]Cost Forecast'!$A:$A,'[1]Cost Forecast'!Z:Z)</f>
        <v>0</v>
      </c>
      <c r="AI93" s="2">
        <f>_xlfn.XLOOKUP($A93,'[1]Cost Forecast'!$A:$A,'[1]Cost Forecast'!AA:AA)</f>
        <v>0</v>
      </c>
      <c r="AJ93" s="2">
        <f>_xlfn.XLOOKUP($A93,'[1]Cost Forecast'!$A:$A,'[1]Cost Forecast'!AB:AB)</f>
        <v>0</v>
      </c>
      <c r="AK93" s="2">
        <f>_xlfn.XLOOKUP($A93,'[1]Cost Forecast'!$A:$A,'[1]Cost Forecast'!AC:AC)</f>
        <v>0</v>
      </c>
      <c r="AL93" s="2">
        <f>_xlfn.XLOOKUP($A93,'[1]Cost Forecast'!$A:$A,'[1]Cost Forecast'!AD:AD)</f>
        <v>0</v>
      </c>
      <c r="AM93" s="8">
        <f t="shared" si="31"/>
        <v>102770</v>
      </c>
      <c r="AN93" s="9" t="s">
        <v>884</v>
      </c>
      <c r="AO93" s="9" t="s">
        <v>849</v>
      </c>
      <c r="AP93" t="s">
        <v>893</v>
      </c>
      <c r="AQ93" t="b">
        <f t="shared" si="24"/>
        <v>1</v>
      </c>
      <c r="AT93" s="12"/>
    </row>
    <row r="94" spans="1:46" x14ac:dyDescent="0.35">
      <c r="A94" s="4" t="s">
        <v>194</v>
      </c>
      <c r="B94" s="4" t="s">
        <v>195</v>
      </c>
      <c r="C94" s="3">
        <v>24</v>
      </c>
      <c r="D94" s="4" t="s">
        <v>2</v>
      </c>
      <c r="E94" s="3">
        <v>208</v>
      </c>
      <c r="F94" s="3">
        <f t="shared" si="32"/>
        <v>0.11538461538461539</v>
      </c>
      <c r="G94" s="2">
        <v>19766.240000000002</v>
      </c>
      <c r="H94" s="4" t="b">
        <f t="shared" si="26"/>
        <v>0</v>
      </c>
      <c r="I94" s="4" t="b">
        <f t="shared" si="27"/>
        <v>0</v>
      </c>
      <c r="K94" s="2">
        <v>1088.47</v>
      </c>
      <c r="L94" s="2">
        <v>1088.47</v>
      </c>
      <c r="M94" s="3">
        <v>1</v>
      </c>
      <c r="N94" s="3">
        <v>11</v>
      </c>
      <c r="O94" s="2">
        <v>98.951818181818183</v>
      </c>
      <c r="Q94" s="2">
        <v>19766.240000000002</v>
      </c>
      <c r="R94" s="2">
        <v>0</v>
      </c>
      <c r="S94" s="2">
        <v>0</v>
      </c>
      <c r="T94" s="2">
        <v>0</v>
      </c>
      <c r="U94" s="2">
        <v>0</v>
      </c>
      <c r="V94" s="2">
        <f t="shared" si="33"/>
        <v>0</v>
      </c>
      <c r="X94" s="2">
        <f t="shared" si="34"/>
        <v>20812.865757575757</v>
      </c>
      <c r="Y94" s="2">
        <f t="shared" si="35"/>
        <v>1046.6257575757554</v>
      </c>
      <c r="AA94" s="2">
        <f>_xlfn.XLOOKUP($A94,'[1]Cost Forecast'!$A:$A,'[1]Cost Forecast'!S:S)</f>
        <v>0</v>
      </c>
      <c r="AB94" s="2">
        <f>_xlfn.XLOOKUP($A94,'[1]Cost Forecast'!$A:$A,'[1]Cost Forecast'!T:T)</f>
        <v>3112.9616666666666</v>
      </c>
      <c r="AC94" s="2">
        <f>_xlfn.XLOOKUP($A94,'[1]Cost Forecast'!$A:$A,'[1]Cost Forecast'!U:U)</f>
        <v>3112.9616666666666</v>
      </c>
      <c r="AD94" s="2">
        <f>_xlfn.XLOOKUP($A94,'[1]Cost Forecast'!$A:$A,'[1]Cost Forecast'!V:V)</f>
        <v>3112.9616666666666</v>
      </c>
      <c r="AE94" s="2">
        <f>_xlfn.XLOOKUP($A94,'[1]Cost Forecast'!$A:$A,'[1]Cost Forecast'!W:W)</f>
        <v>3112.9616666666666</v>
      </c>
      <c r="AF94" s="2">
        <f>_xlfn.XLOOKUP($A94,'[1]Cost Forecast'!$A:$A,'[1]Cost Forecast'!X:X)</f>
        <v>3112.9616666666666</v>
      </c>
      <c r="AG94" s="2">
        <f>_xlfn.XLOOKUP($A94,'[1]Cost Forecast'!$A:$A,'[1]Cost Forecast'!Y:Y)</f>
        <v>3112.9616666666666</v>
      </c>
      <c r="AH94" s="2">
        <f>_xlfn.XLOOKUP($A94,'[1]Cost Forecast'!$A:$A,'[1]Cost Forecast'!Z:Z)</f>
        <v>0</v>
      </c>
      <c r="AI94" s="2">
        <f>_xlfn.XLOOKUP($A94,'[1]Cost Forecast'!$A:$A,'[1]Cost Forecast'!AA:AA)</f>
        <v>0</v>
      </c>
      <c r="AJ94" s="2">
        <f>_xlfn.XLOOKUP($A94,'[1]Cost Forecast'!$A:$A,'[1]Cost Forecast'!AB:AB)</f>
        <v>0</v>
      </c>
      <c r="AK94" s="2">
        <f>_xlfn.XLOOKUP($A94,'[1]Cost Forecast'!$A:$A,'[1]Cost Forecast'!AC:AC)</f>
        <v>0</v>
      </c>
      <c r="AL94" s="2">
        <f>_xlfn.XLOOKUP($A94,'[1]Cost Forecast'!$A:$A,'[1]Cost Forecast'!AD:AD)</f>
        <v>0</v>
      </c>
      <c r="AM94" s="8">
        <f t="shared" si="31"/>
        <v>19766.240000000002</v>
      </c>
      <c r="AN94" s="9" t="s">
        <v>884</v>
      </c>
      <c r="AO94" s="9" t="s">
        <v>849</v>
      </c>
      <c r="AP94" t="s">
        <v>893</v>
      </c>
      <c r="AQ94" t="b">
        <f t="shared" si="24"/>
        <v>1</v>
      </c>
      <c r="AT94" s="12"/>
    </row>
    <row r="95" spans="1:46" x14ac:dyDescent="0.35">
      <c r="A95" s="4" t="s">
        <v>196</v>
      </c>
      <c r="B95" s="4" t="s">
        <v>197</v>
      </c>
      <c r="C95" s="3">
        <v>52.17</v>
      </c>
      <c r="D95" s="4" t="s">
        <v>13</v>
      </c>
      <c r="E95" s="3">
        <v>789.02</v>
      </c>
      <c r="F95" s="3">
        <f t="shared" si="32"/>
        <v>6.6119996958252006E-2</v>
      </c>
      <c r="G95" s="2">
        <v>82000</v>
      </c>
      <c r="H95" s="4" t="b">
        <f t="shared" ref="H95:H104" si="36">G95=K95</f>
        <v>0</v>
      </c>
      <c r="I95" s="4" t="b">
        <f t="shared" si="27"/>
        <v>0</v>
      </c>
      <c r="K95" s="2">
        <v>68245.399999999994</v>
      </c>
      <c r="L95" s="2">
        <v>68245.399999999994</v>
      </c>
      <c r="M95" s="3">
        <v>40.5</v>
      </c>
      <c r="N95" s="3">
        <v>647</v>
      </c>
      <c r="O95" s="2">
        <v>105.4797527047913</v>
      </c>
      <c r="Q95" s="2">
        <v>82000</v>
      </c>
      <c r="R95" s="2">
        <v>0</v>
      </c>
      <c r="S95" s="2">
        <v>0</v>
      </c>
      <c r="T95" s="2">
        <v>0</v>
      </c>
      <c r="U95" s="2">
        <v>0</v>
      </c>
      <c r="V95" s="2">
        <f t="shared" si="33"/>
        <v>0</v>
      </c>
      <c r="X95" s="2">
        <f t="shared" si="34"/>
        <v>86862.290058874802</v>
      </c>
      <c r="Y95" s="2">
        <f t="shared" si="35"/>
        <v>4862.2900588748016</v>
      </c>
      <c r="AA95" s="2">
        <f>_xlfn.XLOOKUP($A95,'[1]Cost Forecast'!$A:$A,'[1]Cost Forecast'!S:S)</f>
        <v>0</v>
      </c>
      <c r="AB95" s="2">
        <f>_xlfn.XLOOKUP($A95,'[1]Cost Forecast'!$A:$A,'[1]Cost Forecast'!T:T)</f>
        <v>2050.3233333333337</v>
      </c>
      <c r="AC95" s="2">
        <f>_xlfn.XLOOKUP($A95,'[1]Cost Forecast'!$A:$A,'[1]Cost Forecast'!U:U)</f>
        <v>2050.3233333333337</v>
      </c>
      <c r="AD95" s="2">
        <f>_xlfn.XLOOKUP($A95,'[1]Cost Forecast'!$A:$A,'[1]Cost Forecast'!V:V)</f>
        <v>2050.3233333333337</v>
      </c>
      <c r="AE95" s="2">
        <f>_xlfn.XLOOKUP($A95,'[1]Cost Forecast'!$A:$A,'[1]Cost Forecast'!W:W)</f>
        <v>2050.3233333333337</v>
      </c>
      <c r="AF95" s="2">
        <f>_xlfn.XLOOKUP($A95,'[1]Cost Forecast'!$A:$A,'[1]Cost Forecast'!X:X)</f>
        <v>2050.3233333333337</v>
      </c>
      <c r="AG95" s="2">
        <f>_xlfn.XLOOKUP($A95,'[1]Cost Forecast'!$A:$A,'[1]Cost Forecast'!Y:Y)</f>
        <v>2050.3233333333337</v>
      </c>
      <c r="AH95" s="2">
        <f>_xlfn.XLOOKUP($A95,'[1]Cost Forecast'!$A:$A,'[1]Cost Forecast'!Z:Z)</f>
        <v>0</v>
      </c>
      <c r="AI95" s="2">
        <f>_xlfn.XLOOKUP($A95,'[1]Cost Forecast'!$A:$A,'[1]Cost Forecast'!AA:AA)</f>
        <v>0</v>
      </c>
      <c r="AJ95" s="2">
        <f>_xlfn.XLOOKUP($A95,'[1]Cost Forecast'!$A:$A,'[1]Cost Forecast'!AB:AB)</f>
        <v>0</v>
      </c>
      <c r="AK95" s="2">
        <f>_xlfn.XLOOKUP($A95,'[1]Cost Forecast'!$A:$A,'[1]Cost Forecast'!AC:AC)</f>
        <v>0</v>
      </c>
      <c r="AL95" s="2">
        <f>_xlfn.XLOOKUP($A95,'[1]Cost Forecast'!$A:$A,'[1]Cost Forecast'!AD:AD)</f>
        <v>0</v>
      </c>
      <c r="AM95" s="8">
        <f t="shared" ref="AM95:AM104" si="37">SUM(AA95:AL95)+K95</f>
        <v>80547.34</v>
      </c>
      <c r="AN95" s="9" t="s">
        <v>884</v>
      </c>
      <c r="AO95" s="9" t="s">
        <v>849</v>
      </c>
      <c r="AP95" t="s">
        <v>893</v>
      </c>
      <c r="AQ95" t="b">
        <f t="shared" ref="AQ95:AQ104" si="38">AM95=G95</f>
        <v>0</v>
      </c>
      <c r="AT95" s="12"/>
    </row>
    <row r="96" spans="1:46" x14ac:dyDescent="0.35">
      <c r="A96" s="4" t="s">
        <v>198</v>
      </c>
      <c r="B96" s="4" t="s">
        <v>199</v>
      </c>
      <c r="C96" s="3">
        <v>52.17</v>
      </c>
      <c r="D96" s="4" t="s">
        <v>13</v>
      </c>
      <c r="E96" s="3">
        <v>0</v>
      </c>
      <c r="F96" s="3">
        <f t="shared" si="32"/>
        <v>1</v>
      </c>
      <c r="G96" s="2">
        <v>0</v>
      </c>
      <c r="H96" s="4" t="b">
        <f t="shared" si="36"/>
        <v>1</v>
      </c>
      <c r="I96" s="4" t="b">
        <f t="shared" ref="I96:I104" si="39">OR(ISBLANK(AA96),ISBLANK(AB96),ISBLANK(AC96),ISBLANK(AD96),ISBLANK(AE96),ISBLANK(AF96),ISBLANK(AG96),ISBLANK(AH96),ISBLANK(AI96),ISBLANK(AJ96),ISBLANK(AK96),ISBLANK(AL96))</f>
        <v>0</v>
      </c>
      <c r="K96" s="2">
        <v>0</v>
      </c>
      <c r="L96" s="2">
        <v>0</v>
      </c>
      <c r="M96" s="3">
        <v>0</v>
      </c>
      <c r="N96" s="3">
        <v>0</v>
      </c>
      <c r="O96" s="2">
        <v>110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f t="shared" si="33"/>
        <v>0</v>
      </c>
      <c r="X96" s="2">
        <f t="shared" si="34"/>
        <v>5738.7</v>
      </c>
      <c r="Y96" s="2">
        <f t="shared" si="35"/>
        <v>5738.7</v>
      </c>
      <c r="AA96" s="2">
        <f>_xlfn.XLOOKUP($A96,'[1]Cost Forecast'!$A:$A,'[1]Cost Forecast'!S:S)</f>
        <v>0</v>
      </c>
      <c r="AB96" s="2">
        <f>_xlfn.XLOOKUP($A96,'[1]Cost Forecast'!$A:$A,'[1]Cost Forecast'!T:T)</f>
        <v>0</v>
      </c>
      <c r="AC96" s="2">
        <f>_xlfn.XLOOKUP($A96,'[1]Cost Forecast'!$A:$A,'[1]Cost Forecast'!U:U)</f>
        <v>0</v>
      </c>
      <c r="AD96" s="2">
        <f>_xlfn.XLOOKUP($A96,'[1]Cost Forecast'!$A:$A,'[1]Cost Forecast'!V:V)</f>
        <v>0</v>
      </c>
      <c r="AE96" s="2">
        <f>_xlfn.XLOOKUP($A96,'[1]Cost Forecast'!$A:$A,'[1]Cost Forecast'!W:W)</f>
        <v>0</v>
      </c>
      <c r="AF96" s="2">
        <f>_xlfn.XLOOKUP($A96,'[1]Cost Forecast'!$A:$A,'[1]Cost Forecast'!X:X)</f>
        <v>0</v>
      </c>
      <c r="AG96" s="2">
        <f>_xlfn.XLOOKUP($A96,'[1]Cost Forecast'!$A:$A,'[1]Cost Forecast'!Y:Y)</f>
        <v>0</v>
      </c>
      <c r="AH96" s="2">
        <f>_xlfn.XLOOKUP($A96,'[1]Cost Forecast'!$A:$A,'[1]Cost Forecast'!Z:Z)</f>
        <v>0</v>
      </c>
      <c r="AI96" s="2">
        <f>_xlfn.XLOOKUP($A96,'[1]Cost Forecast'!$A:$A,'[1]Cost Forecast'!AA:AA)</f>
        <v>0</v>
      </c>
      <c r="AJ96" s="2">
        <f>_xlfn.XLOOKUP($A96,'[1]Cost Forecast'!$A:$A,'[1]Cost Forecast'!AB:AB)</f>
        <v>0</v>
      </c>
      <c r="AK96" s="2">
        <f>_xlfn.XLOOKUP($A96,'[1]Cost Forecast'!$A:$A,'[1]Cost Forecast'!AC:AC)</f>
        <v>0</v>
      </c>
      <c r="AL96" s="2">
        <f>_xlfn.XLOOKUP($A96,'[1]Cost Forecast'!$A:$A,'[1]Cost Forecast'!AD:AD)</f>
        <v>0</v>
      </c>
      <c r="AM96" s="8">
        <f t="shared" si="37"/>
        <v>0</v>
      </c>
      <c r="AN96" s="9" t="s">
        <v>882</v>
      </c>
      <c r="AO96" s="9" t="s">
        <v>882</v>
      </c>
      <c r="AQ96" t="b">
        <f t="shared" si="38"/>
        <v>1</v>
      </c>
      <c r="AS96"/>
    </row>
    <row r="97" spans="1:46" x14ac:dyDescent="0.35">
      <c r="A97" s="4" t="s">
        <v>200</v>
      </c>
      <c r="B97" s="4" t="s">
        <v>201</v>
      </c>
      <c r="C97" s="3">
        <v>9460</v>
      </c>
      <c r="D97" s="4" t="s">
        <v>133</v>
      </c>
      <c r="E97" s="3">
        <v>2363.1</v>
      </c>
      <c r="F97" s="3">
        <f t="shared" si="32"/>
        <v>4.0032161144259657</v>
      </c>
      <c r="G97" s="2">
        <v>227761.46</v>
      </c>
      <c r="H97" s="4" t="b">
        <f t="shared" si="36"/>
        <v>0</v>
      </c>
      <c r="I97" s="4" t="b">
        <f t="shared" si="39"/>
        <v>0</v>
      </c>
      <c r="K97" s="2">
        <v>385.53</v>
      </c>
      <c r="L97" s="2">
        <v>385.53</v>
      </c>
      <c r="M97" s="3">
        <v>880</v>
      </c>
      <c r="N97" s="3">
        <v>4</v>
      </c>
      <c r="O97" s="2">
        <v>96.382499999999993</v>
      </c>
      <c r="Q97" s="2">
        <v>227761.46</v>
      </c>
      <c r="R97" s="2">
        <v>0</v>
      </c>
      <c r="S97" s="2">
        <v>0</v>
      </c>
      <c r="T97" s="2">
        <v>0</v>
      </c>
      <c r="U97" s="2">
        <v>0</v>
      </c>
      <c r="V97" s="2">
        <f t="shared" si="33"/>
        <v>0</v>
      </c>
      <c r="X97" s="2">
        <f t="shared" si="34"/>
        <v>206959.90079651162</v>
      </c>
      <c r="Y97" s="2">
        <f t="shared" si="35"/>
        <v>-20801.559203488374</v>
      </c>
      <c r="AA97" s="2">
        <f>_xlfn.XLOOKUP($A97,'[1]Cost Forecast'!$A:$A,'[1]Cost Forecast'!S:S)</f>
        <v>0</v>
      </c>
      <c r="AB97" s="2">
        <f>_xlfn.XLOOKUP($A97,'[1]Cost Forecast'!$A:$A,'[1]Cost Forecast'!T:T)</f>
        <v>37895.988333333335</v>
      </c>
      <c r="AC97" s="2">
        <f>_xlfn.XLOOKUP($A97,'[1]Cost Forecast'!$A:$A,'[1]Cost Forecast'!U:U)</f>
        <v>37895.988333333335</v>
      </c>
      <c r="AD97" s="2">
        <f>_xlfn.XLOOKUP($A97,'[1]Cost Forecast'!$A:$A,'[1]Cost Forecast'!V:V)</f>
        <v>37895.988333333335</v>
      </c>
      <c r="AE97" s="2">
        <f>_xlfn.XLOOKUP($A97,'[1]Cost Forecast'!$A:$A,'[1]Cost Forecast'!W:W)</f>
        <v>37895.988333333335</v>
      </c>
      <c r="AF97" s="2">
        <f>_xlfn.XLOOKUP($A97,'[1]Cost Forecast'!$A:$A,'[1]Cost Forecast'!X:X)</f>
        <v>37895.988333333335</v>
      </c>
      <c r="AG97" s="2">
        <f>_xlfn.XLOOKUP($A97,'[1]Cost Forecast'!$A:$A,'[1]Cost Forecast'!Y:Y)</f>
        <v>37895.988333333335</v>
      </c>
      <c r="AH97" s="2">
        <f>_xlfn.XLOOKUP($A97,'[1]Cost Forecast'!$A:$A,'[1]Cost Forecast'!Z:Z)</f>
        <v>0</v>
      </c>
      <c r="AI97" s="2">
        <f>_xlfn.XLOOKUP($A97,'[1]Cost Forecast'!$A:$A,'[1]Cost Forecast'!AA:AA)</f>
        <v>0</v>
      </c>
      <c r="AJ97" s="2">
        <f>_xlfn.XLOOKUP($A97,'[1]Cost Forecast'!$A:$A,'[1]Cost Forecast'!AB:AB)</f>
        <v>0</v>
      </c>
      <c r="AK97" s="2">
        <f>_xlfn.XLOOKUP($A97,'[1]Cost Forecast'!$A:$A,'[1]Cost Forecast'!AC:AC)</f>
        <v>0</v>
      </c>
      <c r="AL97" s="2">
        <f>_xlfn.XLOOKUP($A97,'[1]Cost Forecast'!$A:$A,'[1]Cost Forecast'!AD:AD)</f>
        <v>0</v>
      </c>
      <c r="AM97" s="8">
        <f t="shared" si="37"/>
        <v>227761.46000000002</v>
      </c>
      <c r="AN97" s="9" t="s">
        <v>884</v>
      </c>
      <c r="AO97" s="9" t="s">
        <v>849</v>
      </c>
      <c r="AP97" t="s">
        <v>893</v>
      </c>
      <c r="AQ97" t="b">
        <f t="shared" si="38"/>
        <v>1</v>
      </c>
      <c r="AT97" s="12"/>
    </row>
    <row r="98" spans="1:46" x14ac:dyDescent="0.35">
      <c r="A98" s="4" t="s">
        <v>202</v>
      </c>
      <c r="B98" s="4" t="s">
        <v>203</v>
      </c>
      <c r="C98" s="3">
        <v>0.22</v>
      </c>
      <c r="D98" s="4" t="s">
        <v>13</v>
      </c>
      <c r="E98" s="3">
        <v>16</v>
      </c>
      <c r="F98" s="3">
        <f t="shared" si="32"/>
        <v>1.375E-2</v>
      </c>
      <c r="G98" s="2">
        <v>1520.48</v>
      </c>
      <c r="H98" s="4" t="b">
        <f t="shared" si="36"/>
        <v>0</v>
      </c>
      <c r="I98" s="4" t="b">
        <f t="shared" si="39"/>
        <v>0</v>
      </c>
      <c r="K98" s="2">
        <v>0</v>
      </c>
      <c r="L98" s="2">
        <v>0</v>
      </c>
      <c r="M98" s="3">
        <v>0</v>
      </c>
      <c r="N98" s="3">
        <v>0</v>
      </c>
      <c r="O98" s="2">
        <v>110</v>
      </c>
      <c r="Q98" s="2">
        <v>1520.48</v>
      </c>
      <c r="R98" s="2">
        <v>0</v>
      </c>
      <c r="S98" s="2">
        <v>0</v>
      </c>
      <c r="T98" s="2">
        <v>0</v>
      </c>
      <c r="U98" s="2">
        <v>0</v>
      </c>
      <c r="V98" s="2">
        <f t="shared" si="33"/>
        <v>0</v>
      </c>
      <c r="X98" s="2">
        <f t="shared" si="34"/>
        <v>1760</v>
      </c>
      <c r="Y98" s="2">
        <f t="shared" si="35"/>
        <v>239.51999999999998</v>
      </c>
      <c r="AA98" s="2">
        <f>_xlfn.XLOOKUP($A98,'[1]Cost Forecast'!$A:$A,'[1]Cost Forecast'!S:S)</f>
        <v>0</v>
      </c>
      <c r="AB98" s="2">
        <f>_xlfn.XLOOKUP($A98,'[1]Cost Forecast'!$A:$A,'[1]Cost Forecast'!T:T)</f>
        <v>253.41333333333333</v>
      </c>
      <c r="AC98" s="2">
        <f>_xlfn.XLOOKUP($A98,'[1]Cost Forecast'!$A:$A,'[1]Cost Forecast'!U:U)</f>
        <v>253.41333333333333</v>
      </c>
      <c r="AD98" s="2">
        <f>_xlfn.XLOOKUP($A98,'[1]Cost Forecast'!$A:$A,'[1]Cost Forecast'!V:V)</f>
        <v>253.41333333333333</v>
      </c>
      <c r="AE98" s="2">
        <f>_xlfn.XLOOKUP($A98,'[1]Cost Forecast'!$A:$A,'[1]Cost Forecast'!W:W)</f>
        <v>253.41333333333333</v>
      </c>
      <c r="AF98" s="2">
        <f>_xlfn.XLOOKUP($A98,'[1]Cost Forecast'!$A:$A,'[1]Cost Forecast'!X:X)</f>
        <v>253.41333333333333</v>
      </c>
      <c r="AG98" s="2">
        <f>_xlfn.XLOOKUP($A98,'[1]Cost Forecast'!$A:$A,'[1]Cost Forecast'!Y:Y)</f>
        <v>253.41333333333333</v>
      </c>
      <c r="AH98" s="2">
        <f>_xlfn.XLOOKUP($A98,'[1]Cost Forecast'!$A:$A,'[1]Cost Forecast'!Z:Z)</f>
        <v>0</v>
      </c>
      <c r="AI98" s="2">
        <f>_xlfn.XLOOKUP($A98,'[1]Cost Forecast'!$A:$A,'[1]Cost Forecast'!AA:AA)</f>
        <v>0</v>
      </c>
      <c r="AJ98" s="2">
        <f>_xlfn.XLOOKUP($A98,'[1]Cost Forecast'!$A:$A,'[1]Cost Forecast'!AB:AB)</f>
        <v>0</v>
      </c>
      <c r="AK98" s="2">
        <f>_xlfn.XLOOKUP($A98,'[1]Cost Forecast'!$A:$A,'[1]Cost Forecast'!AC:AC)</f>
        <v>0</v>
      </c>
      <c r="AL98" s="2">
        <f>_xlfn.XLOOKUP($A98,'[1]Cost Forecast'!$A:$A,'[1]Cost Forecast'!AD:AD)</f>
        <v>0</v>
      </c>
      <c r="AM98" s="8">
        <f t="shared" si="37"/>
        <v>1520.48</v>
      </c>
      <c r="AN98" s="9" t="s">
        <v>884</v>
      </c>
      <c r="AO98" s="9" t="s">
        <v>849</v>
      </c>
      <c r="AP98" t="s">
        <v>893</v>
      </c>
      <c r="AQ98" t="b">
        <f t="shared" si="38"/>
        <v>1</v>
      </c>
      <c r="AT98" s="12"/>
    </row>
    <row r="99" spans="1:46" x14ac:dyDescent="0.35">
      <c r="A99" s="4" t="s">
        <v>204</v>
      </c>
      <c r="B99" s="4" t="s">
        <v>205</v>
      </c>
      <c r="C99" s="3">
        <v>0.77</v>
      </c>
      <c r="D99" s="4" t="s">
        <v>13</v>
      </c>
      <c r="E99" s="3">
        <v>192</v>
      </c>
      <c r="F99" s="3">
        <f t="shared" si="32"/>
        <v>4.0104166666666665E-3</v>
      </c>
      <c r="G99" s="2">
        <v>0</v>
      </c>
      <c r="H99" s="4" t="b">
        <f t="shared" si="36"/>
        <v>1</v>
      </c>
      <c r="I99" s="4" t="b">
        <f t="shared" si="39"/>
        <v>0</v>
      </c>
      <c r="K99" s="2">
        <v>0</v>
      </c>
      <c r="L99" s="2">
        <v>0</v>
      </c>
      <c r="M99" s="3">
        <v>0</v>
      </c>
      <c r="N99" s="3">
        <v>0</v>
      </c>
      <c r="O99" s="2">
        <v>110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f t="shared" si="33"/>
        <v>0</v>
      </c>
      <c r="X99" s="2">
        <f t="shared" si="34"/>
        <v>21120</v>
      </c>
      <c r="Y99" s="2">
        <f t="shared" si="35"/>
        <v>21120</v>
      </c>
      <c r="AA99" s="2">
        <f>_xlfn.XLOOKUP($A99,'[1]Cost Forecast'!$A:$A,'[1]Cost Forecast'!S:S)</f>
        <v>0</v>
      </c>
      <c r="AB99" s="2">
        <f>_xlfn.XLOOKUP($A99,'[1]Cost Forecast'!$A:$A,'[1]Cost Forecast'!T:T)</f>
        <v>0</v>
      </c>
      <c r="AC99" s="2">
        <f>_xlfn.XLOOKUP($A99,'[1]Cost Forecast'!$A:$A,'[1]Cost Forecast'!U:U)</f>
        <v>0</v>
      </c>
      <c r="AD99" s="2">
        <f>_xlfn.XLOOKUP($A99,'[1]Cost Forecast'!$A:$A,'[1]Cost Forecast'!V:V)</f>
        <v>0</v>
      </c>
      <c r="AE99" s="2">
        <f>_xlfn.XLOOKUP($A99,'[1]Cost Forecast'!$A:$A,'[1]Cost Forecast'!W:W)</f>
        <v>0</v>
      </c>
      <c r="AF99" s="2">
        <f>_xlfn.XLOOKUP($A99,'[1]Cost Forecast'!$A:$A,'[1]Cost Forecast'!X:X)</f>
        <v>0</v>
      </c>
      <c r="AG99" s="2">
        <f>_xlfn.XLOOKUP($A99,'[1]Cost Forecast'!$A:$A,'[1]Cost Forecast'!Y:Y)</f>
        <v>0</v>
      </c>
      <c r="AH99" s="2">
        <f>_xlfn.XLOOKUP($A99,'[1]Cost Forecast'!$A:$A,'[1]Cost Forecast'!Z:Z)</f>
        <v>0</v>
      </c>
      <c r="AI99" s="2">
        <f>_xlfn.XLOOKUP($A99,'[1]Cost Forecast'!$A:$A,'[1]Cost Forecast'!AA:AA)</f>
        <v>0</v>
      </c>
      <c r="AJ99" s="2">
        <f>_xlfn.XLOOKUP($A99,'[1]Cost Forecast'!$A:$A,'[1]Cost Forecast'!AB:AB)</f>
        <v>0</v>
      </c>
      <c r="AK99" s="2">
        <f>_xlfn.XLOOKUP($A99,'[1]Cost Forecast'!$A:$A,'[1]Cost Forecast'!AC:AC)</f>
        <v>0</v>
      </c>
      <c r="AL99" s="2">
        <f>_xlfn.XLOOKUP($A99,'[1]Cost Forecast'!$A:$A,'[1]Cost Forecast'!AD:AD)</f>
        <v>0</v>
      </c>
      <c r="AM99" s="8">
        <f t="shared" si="37"/>
        <v>0</v>
      </c>
      <c r="AN99" s="9" t="s">
        <v>882</v>
      </c>
      <c r="AO99" s="9" t="s">
        <v>882</v>
      </c>
      <c r="AQ99" t="b">
        <f t="shared" si="38"/>
        <v>1</v>
      </c>
      <c r="AS99"/>
    </row>
    <row r="100" spans="1:46" x14ac:dyDescent="0.35">
      <c r="A100" s="4" t="s">
        <v>206</v>
      </c>
      <c r="B100" s="4" t="s">
        <v>207</v>
      </c>
      <c r="C100" s="3">
        <v>114</v>
      </c>
      <c r="D100" s="4" t="s">
        <v>2</v>
      </c>
      <c r="E100" s="3">
        <v>155.65</v>
      </c>
      <c r="F100" s="3">
        <f t="shared" si="32"/>
        <v>0.73241246386122705</v>
      </c>
      <c r="G100" s="2">
        <v>15000</v>
      </c>
      <c r="H100" s="4" t="b">
        <f t="shared" si="36"/>
        <v>0</v>
      </c>
      <c r="I100" s="4" t="b">
        <f t="shared" si="39"/>
        <v>0</v>
      </c>
      <c r="K100" s="2">
        <v>3487.09</v>
      </c>
      <c r="L100" s="2">
        <v>3487.09</v>
      </c>
      <c r="M100" s="3">
        <v>109</v>
      </c>
      <c r="N100" s="3">
        <v>34.5</v>
      </c>
      <c r="O100" s="2">
        <v>101.07507246376809</v>
      </c>
      <c r="Q100" s="2">
        <v>15000</v>
      </c>
      <c r="R100" s="2">
        <v>0</v>
      </c>
      <c r="S100" s="2">
        <v>0</v>
      </c>
      <c r="T100" s="2">
        <v>0</v>
      </c>
      <c r="U100" s="2">
        <v>0</v>
      </c>
      <c r="V100" s="2">
        <f t="shared" si="33"/>
        <v>0</v>
      </c>
      <c r="X100" s="2">
        <f t="shared" si="34"/>
        <v>4177.1046942537505</v>
      </c>
      <c r="Y100" s="2">
        <f t="shared" si="35"/>
        <v>-10822.89530574625</v>
      </c>
      <c r="AA100" s="2">
        <f>_xlfn.XLOOKUP($A100,'[1]Cost Forecast'!$A:$A,'[1]Cost Forecast'!S:S)</f>
        <v>0</v>
      </c>
      <c r="AB100" s="2">
        <f>_xlfn.XLOOKUP($A100,'[1]Cost Forecast'!$A:$A,'[1]Cost Forecast'!T:T)</f>
        <v>1918.8183333333334</v>
      </c>
      <c r="AC100" s="2">
        <f>_xlfn.XLOOKUP($A100,'[1]Cost Forecast'!$A:$A,'[1]Cost Forecast'!U:U)</f>
        <v>1918.8183333333334</v>
      </c>
      <c r="AD100" s="2">
        <f>_xlfn.XLOOKUP($A100,'[1]Cost Forecast'!$A:$A,'[1]Cost Forecast'!V:V)</f>
        <v>1918.8183333333334</v>
      </c>
      <c r="AE100" s="2">
        <f>_xlfn.XLOOKUP($A100,'[1]Cost Forecast'!$A:$A,'[1]Cost Forecast'!W:W)</f>
        <v>1918.8183333333334</v>
      </c>
      <c r="AF100" s="2">
        <f>_xlfn.XLOOKUP($A100,'[1]Cost Forecast'!$A:$A,'[1]Cost Forecast'!X:X)</f>
        <v>1918.8183333333334</v>
      </c>
      <c r="AG100" s="2">
        <f>_xlfn.XLOOKUP($A100,'[1]Cost Forecast'!$A:$A,'[1]Cost Forecast'!Y:Y)</f>
        <v>1918.8183333333334</v>
      </c>
      <c r="AH100" s="2">
        <f>_xlfn.XLOOKUP($A100,'[1]Cost Forecast'!$A:$A,'[1]Cost Forecast'!Z:Z)</f>
        <v>0</v>
      </c>
      <c r="AI100" s="2">
        <f>_xlfn.XLOOKUP($A100,'[1]Cost Forecast'!$A:$A,'[1]Cost Forecast'!AA:AA)</f>
        <v>0</v>
      </c>
      <c r="AJ100" s="2">
        <f>_xlfn.XLOOKUP($A100,'[1]Cost Forecast'!$A:$A,'[1]Cost Forecast'!AB:AB)</f>
        <v>0</v>
      </c>
      <c r="AK100" s="2">
        <f>_xlfn.XLOOKUP($A100,'[1]Cost Forecast'!$A:$A,'[1]Cost Forecast'!AC:AC)</f>
        <v>0</v>
      </c>
      <c r="AL100" s="2">
        <f>_xlfn.XLOOKUP($A100,'[1]Cost Forecast'!$A:$A,'[1]Cost Forecast'!AD:AD)</f>
        <v>0</v>
      </c>
      <c r="AM100" s="8">
        <f t="shared" si="37"/>
        <v>15000</v>
      </c>
      <c r="AN100" s="9" t="s">
        <v>884</v>
      </c>
      <c r="AO100" s="9" t="s">
        <v>849</v>
      </c>
      <c r="AP100" t="s">
        <v>893</v>
      </c>
      <c r="AQ100" t="b">
        <f t="shared" si="38"/>
        <v>1</v>
      </c>
      <c r="AT100" s="12"/>
    </row>
    <row r="101" spans="1:46" x14ac:dyDescent="0.35">
      <c r="A101" s="4" t="s">
        <v>208</v>
      </c>
      <c r="B101" s="4" t="s">
        <v>209</v>
      </c>
      <c r="C101" s="3">
        <v>15.07</v>
      </c>
      <c r="D101" s="4" t="s">
        <v>13</v>
      </c>
      <c r="E101" s="3">
        <v>168.01</v>
      </c>
      <c r="F101" s="3">
        <f t="shared" si="32"/>
        <v>8.969704184274746E-2</v>
      </c>
      <c r="G101" s="2">
        <v>17116.64</v>
      </c>
      <c r="H101" s="4" t="b">
        <f t="shared" si="36"/>
        <v>0</v>
      </c>
      <c r="I101" s="4" t="b">
        <f t="shared" si="39"/>
        <v>0</v>
      </c>
      <c r="K101" s="2">
        <v>12850.76</v>
      </c>
      <c r="L101" s="2">
        <v>12850.76</v>
      </c>
      <c r="M101" s="3">
        <v>11.5</v>
      </c>
      <c r="N101" s="3">
        <v>122</v>
      </c>
      <c r="O101" s="2">
        <v>105.3340983606557</v>
      </c>
      <c r="Q101" s="2">
        <v>17116.64</v>
      </c>
      <c r="R101" s="2">
        <v>0</v>
      </c>
      <c r="S101" s="2">
        <v>0</v>
      </c>
      <c r="T101" s="2">
        <v>0</v>
      </c>
      <c r="U101" s="2">
        <v>0</v>
      </c>
      <c r="V101" s="2">
        <f t="shared" si="33"/>
        <v>0</v>
      </c>
      <c r="X101" s="2">
        <f t="shared" si="34"/>
        <v>17043.124914405995</v>
      </c>
      <c r="Y101" s="2">
        <f t="shared" si="35"/>
        <v>-73.515085594004631</v>
      </c>
      <c r="AA101" s="2">
        <f>_xlfn.XLOOKUP($A101,'[1]Cost Forecast'!$A:$A,'[1]Cost Forecast'!S:S)</f>
        <v>0</v>
      </c>
      <c r="AB101" s="2">
        <f>_xlfn.XLOOKUP($A101,'[1]Cost Forecast'!$A:$A,'[1]Cost Forecast'!T:T)</f>
        <v>710.9799999999999</v>
      </c>
      <c r="AC101" s="2">
        <f>_xlfn.XLOOKUP($A101,'[1]Cost Forecast'!$A:$A,'[1]Cost Forecast'!U:U)</f>
        <v>710.9799999999999</v>
      </c>
      <c r="AD101" s="2">
        <f>_xlfn.XLOOKUP($A101,'[1]Cost Forecast'!$A:$A,'[1]Cost Forecast'!V:V)</f>
        <v>710.9799999999999</v>
      </c>
      <c r="AE101" s="2">
        <f>_xlfn.XLOOKUP($A101,'[1]Cost Forecast'!$A:$A,'[1]Cost Forecast'!W:W)</f>
        <v>710.9799999999999</v>
      </c>
      <c r="AF101" s="2">
        <f>_xlfn.XLOOKUP($A101,'[1]Cost Forecast'!$A:$A,'[1]Cost Forecast'!X:X)</f>
        <v>710.9799999999999</v>
      </c>
      <c r="AG101" s="2">
        <f>_xlfn.XLOOKUP($A101,'[1]Cost Forecast'!$A:$A,'[1]Cost Forecast'!Y:Y)</f>
        <v>710.9799999999999</v>
      </c>
      <c r="AH101" s="2">
        <f>_xlfn.XLOOKUP($A101,'[1]Cost Forecast'!$A:$A,'[1]Cost Forecast'!Z:Z)</f>
        <v>0</v>
      </c>
      <c r="AI101" s="2">
        <f>_xlfn.XLOOKUP($A101,'[1]Cost Forecast'!$A:$A,'[1]Cost Forecast'!AA:AA)</f>
        <v>0</v>
      </c>
      <c r="AJ101" s="2">
        <f>_xlfn.XLOOKUP($A101,'[1]Cost Forecast'!$A:$A,'[1]Cost Forecast'!AB:AB)</f>
        <v>0</v>
      </c>
      <c r="AK101" s="2">
        <f>_xlfn.XLOOKUP($A101,'[1]Cost Forecast'!$A:$A,'[1]Cost Forecast'!AC:AC)</f>
        <v>0</v>
      </c>
      <c r="AL101" s="2">
        <f>_xlfn.XLOOKUP($A101,'[1]Cost Forecast'!$A:$A,'[1]Cost Forecast'!AD:AD)</f>
        <v>0</v>
      </c>
      <c r="AM101" s="8">
        <f t="shared" si="37"/>
        <v>17116.64</v>
      </c>
      <c r="AN101" s="9" t="s">
        <v>884</v>
      </c>
      <c r="AO101" s="9" t="s">
        <v>849</v>
      </c>
      <c r="AP101" t="s">
        <v>893</v>
      </c>
      <c r="AQ101" t="b">
        <f t="shared" si="38"/>
        <v>1</v>
      </c>
      <c r="AT101" s="12"/>
    </row>
    <row r="102" spans="1:46" x14ac:dyDescent="0.35">
      <c r="A102" s="4" t="s">
        <v>210</v>
      </c>
      <c r="B102" s="4" t="s">
        <v>211</v>
      </c>
      <c r="C102" s="3">
        <v>0</v>
      </c>
      <c r="D102" s="4" t="s">
        <v>212</v>
      </c>
      <c r="E102" s="3">
        <v>0</v>
      </c>
      <c r="F102" s="3">
        <f t="shared" si="32"/>
        <v>1</v>
      </c>
      <c r="G102" s="2">
        <v>0</v>
      </c>
      <c r="H102" s="4" t="b">
        <f t="shared" si="36"/>
        <v>1</v>
      </c>
      <c r="I102" s="4" t="b">
        <f t="shared" si="39"/>
        <v>0</v>
      </c>
      <c r="K102" s="2">
        <v>0</v>
      </c>
      <c r="L102" s="2">
        <v>0</v>
      </c>
      <c r="M102" s="3">
        <v>0</v>
      </c>
      <c r="N102" s="3">
        <v>0</v>
      </c>
      <c r="O102" s="2">
        <v>110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f t="shared" si="33"/>
        <v>0</v>
      </c>
      <c r="X102" s="2">
        <f t="shared" si="34"/>
        <v>0</v>
      </c>
      <c r="Y102" s="2">
        <f t="shared" si="35"/>
        <v>0</v>
      </c>
      <c r="AA102" s="2">
        <f>_xlfn.XLOOKUP($A102,'[1]Cost Forecast'!$A:$A,'[1]Cost Forecast'!S:S)</f>
        <v>0</v>
      </c>
      <c r="AB102" s="2">
        <f>_xlfn.XLOOKUP($A102,'[1]Cost Forecast'!$A:$A,'[1]Cost Forecast'!T:T)</f>
        <v>0</v>
      </c>
      <c r="AC102" s="2">
        <f>_xlfn.XLOOKUP($A102,'[1]Cost Forecast'!$A:$A,'[1]Cost Forecast'!U:U)</f>
        <v>0</v>
      </c>
      <c r="AD102" s="2">
        <f>_xlfn.XLOOKUP($A102,'[1]Cost Forecast'!$A:$A,'[1]Cost Forecast'!V:V)</f>
        <v>0</v>
      </c>
      <c r="AE102" s="2">
        <f>_xlfn.XLOOKUP($A102,'[1]Cost Forecast'!$A:$A,'[1]Cost Forecast'!W:W)</f>
        <v>0</v>
      </c>
      <c r="AF102" s="2">
        <f>_xlfn.XLOOKUP($A102,'[1]Cost Forecast'!$A:$A,'[1]Cost Forecast'!X:X)</f>
        <v>0</v>
      </c>
      <c r="AG102" s="2">
        <f>_xlfn.XLOOKUP($A102,'[1]Cost Forecast'!$A:$A,'[1]Cost Forecast'!Y:Y)</f>
        <v>0</v>
      </c>
      <c r="AH102" s="2">
        <f>_xlfn.XLOOKUP($A102,'[1]Cost Forecast'!$A:$A,'[1]Cost Forecast'!Z:Z)</f>
        <v>0</v>
      </c>
      <c r="AI102" s="2">
        <f>_xlfn.XLOOKUP($A102,'[1]Cost Forecast'!$A:$A,'[1]Cost Forecast'!AA:AA)</f>
        <v>0</v>
      </c>
      <c r="AJ102" s="2">
        <f>_xlfn.XLOOKUP($A102,'[1]Cost Forecast'!$A:$A,'[1]Cost Forecast'!AB:AB)</f>
        <v>0</v>
      </c>
      <c r="AK102" s="2">
        <f>_xlfn.XLOOKUP($A102,'[1]Cost Forecast'!$A:$A,'[1]Cost Forecast'!AC:AC)</f>
        <v>0</v>
      </c>
      <c r="AL102" s="2">
        <f>_xlfn.XLOOKUP($A102,'[1]Cost Forecast'!$A:$A,'[1]Cost Forecast'!AD:AD)</f>
        <v>0</v>
      </c>
      <c r="AM102" s="8">
        <f t="shared" si="37"/>
        <v>0</v>
      </c>
      <c r="AN102" s="9" t="s">
        <v>882</v>
      </c>
      <c r="AO102" s="9" t="s">
        <v>882</v>
      </c>
      <c r="AQ102" t="b">
        <f t="shared" si="38"/>
        <v>1</v>
      </c>
      <c r="AS102"/>
    </row>
    <row r="103" spans="1:46" x14ac:dyDescent="0.35">
      <c r="A103" s="4" t="s">
        <v>213</v>
      </c>
      <c r="B103" s="4" t="s">
        <v>214</v>
      </c>
      <c r="C103" s="3">
        <v>2.06</v>
      </c>
      <c r="D103" s="4" t="s">
        <v>13</v>
      </c>
      <c r="E103" s="3">
        <v>206</v>
      </c>
      <c r="F103" s="3">
        <f t="shared" si="32"/>
        <v>0.01</v>
      </c>
      <c r="G103" s="2">
        <v>0</v>
      </c>
      <c r="H103" s="4" t="b">
        <f t="shared" si="36"/>
        <v>1</v>
      </c>
      <c r="I103" s="4" t="b">
        <f t="shared" si="39"/>
        <v>0</v>
      </c>
      <c r="K103" s="2">
        <v>0</v>
      </c>
      <c r="L103" s="2">
        <v>0</v>
      </c>
      <c r="M103" s="3">
        <v>0</v>
      </c>
      <c r="N103" s="3">
        <v>0</v>
      </c>
      <c r="O103" s="2">
        <v>110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f t="shared" si="33"/>
        <v>0</v>
      </c>
      <c r="X103" s="2">
        <f t="shared" si="34"/>
        <v>22660</v>
      </c>
      <c r="Y103" s="2">
        <f t="shared" si="35"/>
        <v>22660</v>
      </c>
      <c r="AA103" s="2">
        <f>_xlfn.XLOOKUP($A103,'[1]Cost Forecast'!$A:$A,'[1]Cost Forecast'!S:S)</f>
        <v>0</v>
      </c>
      <c r="AB103" s="2">
        <f>_xlfn.XLOOKUP($A103,'[1]Cost Forecast'!$A:$A,'[1]Cost Forecast'!T:T)</f>
        <v>0</v>
      </c>
      <c r="AC103" s="2">
        <f>_xlfn.XLOOKUP($A103,'[1]Cost Forecast'!$A:$A,'[1]Cost Forecast'!U:U)</f>
        <v>0</v>
      </c>
      <c r="AD103" s="2">
        <f>_xlfn.XLOOKUP($A103,'[1]Cost Forecast'!$A:$A,'[1]Cost Forecast'!V:V)</f>
        <v>0</v>
      </c>
      <c r="AE103" s="2">
        <f>_xlfn.XLOOKUP($A103,'[1]Cost Forecast'!$A:$A,'[1]Cost Forecast'!W:W)</f>
        <v>0</v>
      </c>
      <c r="AF103" s="2">
        <f>_xlfn.XLOOKUP($A103,'[1]Cost Forecast'!$A:$A,'[1]Cost Forecast'!X:X)</f>
        <v>0</v>
      </c>
      <c r="AG103" s="2">
        <f>_xlfn.XLOOKUP($A103,'[1]Cost Forecast'!$A:$A,'[1]Cost Forecast'!Y:Y)</f>
        <v>0</v>
      </c>
      <c r="AH103" s="2">
        <f>_xlfn.XLOOKUP($A103,'[1]Cost Forecast'!$A:$A,'[1]Cost Forecast'!Z:Z)</f>
        <v>0</v>
      </c>
      <c r="AI103" s="2">
        <f>_xlfn.XLOOKUP($A103,'[1]Cost Forecast'!$A:$A,'[1]Cost Forecast'!AA:AA)</f>
        <v>0</v>
      </c>
      <c r="AJ103" s="2">
        <f>_xlfn.XLOOKUP($A103,'[1]Cost Forecast'!$A:$A,'[1]Cost Forecast'!AB:AB)</f>
        <v>0</v>
      </c>
      <c r="AK103" s="2">
        <f>_xlfn.XLOOKUP($A103,'[1]Cost Forecast'!$A:$A,'[1]Cost Forecast'!AC:AC)</f>
        <v>0</v>
      </c>
      <c r="AL103" s="2">
        <f>_xlfn.XLOOKUP($A103,'[1]Cost Forecast'!$A:$A,'[1]Cost Forecast'!AD:AD)</f>
        <v>0</v>
      </c>
      <c r="AM103" s="8">
        <f t="shared" si="37"/>
        <v>0</v>
      </c>
      <c r="AN103" s="9" t="s">
        <v>882</v>
      </c>
      <c r="AO103" s="9" t="s">
        <v>882</v>
      </c>
      <c r="AQ103" t="b">
        <f t="shared" si="38"/>
        <v>1</v>
      </c>
      <c r="AS103"/>
    </row>
    <row r="104" spans="1:46" x14ac:dyDescent="0.35">
      <c r="A104" s="4" t="s">
        <v>215</v>
      </c>
      <c r="B104" s="4" t="s">
        <v>216</v>
      </c>
      <c r="C104" s="3">
        <v>9</v>
      </c>
      <c r="D104" s="4" t="s">
        <v>2</v>
      </c>
      <c r="E104" s="3">
        <v>1486.72</v>
      </c>
      <c r="F104" s="3">
        <f t="shared" si="32"/>
        <v>6.0535944898837705E-3</v>
      </c>
      <c r="G104" s="2">
        <v>150000</v>
      </c>
      <c r="H104" s="4" t="b">
        <f t="shared" si="36"/>
        <v>0</v>
      </c>
      <c r="I104" s="4" t="b">
        <f t="shared" si="39"/>
        <v>0</v>
      </c>
      <c r="K104" s="2">
        <v>130767.81</v>
      </c>
      <c r="L104" s="2">
        <v>130767.81</v>
      </c>
      <c r="M104" s="3">
        <v>8.7100000000000009</v>
      </c>
      <c r="N104" s="3">
        <v>1275.5</v>
      </c>
      <c r="O104" s="2">
        <v>102.5227832222658</v>
      </c>
      <c r="Q104" s="2">
        <v>150000</v>
      </c>
      <c r="R104" s="2">
        <v>0</v>
      </c>
      <c r="S104" s="2">
        <v>0</v>
      </c>
      <c r="T104" s="2">
        <v>0</v>
      </c>
      <c r="U104" s="2">
        <v>0</v>
      </c>
      <c r="V104" s="2">
        <f t="shared" si="33"/>
        <v>0</v>
      </c>
      <c r="X104" s="2">
        <f t="shared" si="34"/>
        <v>135679.20721765998</v>
      </c>
      <c r="Y104" s="2">
        <f t="shared" si="35"/>
        <v>-14320.792782340024</v>
      </c>
      <c r="AA104" s="2">
        <f>_xlfn.XLOOKUP($A104,'[1]Cost Forecast'!$A:$A,'[1]Cost Forecast'!S:S)</f>
        <v>0</v>
      </c>
      <c r="AB104" s="2">
        <f>_xlfn.XLOOKUP($A104,'[1]Cost Forecast'!$A:$A,'[1]Cost Forecast'!T:T)</f>
        <v>4808.0475000000006</v>
      </c>
      <c r="AC104" s="2">
        <f>_xlfn.XLOOKUP($A104,'[1]Cost Forecast'!$A:$A,'[1]Cost Forecast'!U:U)</f>
        <v>4808.0475000000006</v>
      </c>
      <c r="AD104" s="2">
        <f>_xlfn.XLOOKUP($A104,'[1]Cost Forecast'!$A:$A,'[1]Cost Forecast'!V:V)</f>
        <v>4808.0475000000006</v>
      </c>
      <c r="AE104" s="2">
        <f>_xlfn.XLOOKUP($A104,'[1]Cost Forecast'!$A:$A,'[1]Cost Forecast'!W:W)</f>
        <v>4808.0475000000006</v>
      </c>
      <c r="AF104" s="2">
        <f>_xlfn.XLOOKUP($A104,'[1]Cost Forecast'!$A:$A,'[1]Cost Forecast'!X:X)</f>
        <v>0</v>
      </c>
      <c r="AG104" s="2">
        <f>_xlfn.XLOOKUP($A104,'[1]Cost Forecast'!$A:$A,'[1]Cost Forecast'!Y:Y)</f>
        <v>0</v>
      </c>
      <c r="AH104" s="2">
        <f>_xlfn.XLOOKUP($A104,'[1]Cost Forecast'!$A:$A,'[1]Cost Forecast'!Z:Z)</f>
        <v>0</v>
      </c>
      <c r="AI104" s="2">
        <f>_xlfn.XLOOKUP($A104,'[1]Cost Forecast'!$A:$A,'[1]Cost Forecast'!AA:AA)</f>
        <v>0</v>
      </c>
      <c r="AJ104" s="2">
        <f>_xlfn.XLOOKUP($A104,'[1]Cost Forecast'!$A:$A,'[1]Cost Forecast'!AB:AB)</f>
        <v>0</v>
      </c>
      <c r="AK104" s="2">
        <f>_xlfn.XLOOKUP($A104,'[1]Cost Forecast'!$A:$A,'[1]Cost Forecast'!AC:AC)</f>
        <v>0</v>
      </c>
      <c r="AL104" s="2">
        <f>_xlfn.XLOOKUP($A104,'[1]Cost Forecast'!$A:$A,'[1]Cost Forecast'!AD:AD)</f>
        <v>0</v>
      </c>
      <c r="AM104" s="8">
        <f t="shared" si="37"/>
        <v>150000</v>
      </c>
      <c r="AN104" s="9" t="s">
        <v>884</v>
      </c>
      <c r="AO104" s="9" t="s">
        <v>849</v>
      </c>
      <c r="AP104" t="s">
        <v>893</v>
      </c>
      <c r="AQ104" t="b">
        <f t="shared" si="38"/>
        <v>1</v>
      </c>
      <c r="AT104" s="12"/>
    </row>
    <row r="105" spans="1:46" x14ac:dyDescent="0.35">
      <c r="A105" s="4" t="s">
        <v>217</v>
      </c>
      <c r="B105" s="4" t="s">
        <v>218</v>
      </c>
      <c r="C105" s="3">
        <v>2250</v>
      </c>
      <c r="D105" s="4" t="s">
        <v>5</v>
      </c>
      <c r="E105" s="3">
        <v>1999.73</v>
      </c>
      <c r="F105" s="3">
        <f t="shared" ref="F105:F117" si="40">IF(OR(E105=0,C105=0),1,C105/E105)</f>
        <v>1.1251518955058932</v>
      </c>
      <c r="G105" s="2">
        <v>200000</v>
      </c>
      <c r="H105" s="4" t="b">
        <f t="shared" ref="H105:H123" si="41">G105=K105</f>
        <v>0</v>
      </c>
      <c r="I105" s="4" t="b">
        <f t="shared" ref="I105:I123" si="42">OR(ISBLANK(AA105),ISBLANK(AB105),ISBLANK(AC105),ISBLANK(AD105),ISBLANK(AE105),ISBLANK(AF105),ISBLANK(AG105),ISBLANK(AH105),ISBLANK(AI105),ISBLANK(AJ105),ISBLANK(AK105),ISBLANK(AL105))</f>
        <v>0</v>
      </c>
      <c r="K105" s="2">
        <v>11078.48</v>
      </c>
      <c r="L105" s="2">
        <v>11078.48</v>
      </c>
      <c r="M105" s="3">
        <v>107</v>
      </c>
      <c r="N105" s="3">
        <v>107</v>
      </c>
      <c r="O105" s="2">
        <v>103.5371962616822</v>
      </c>
      <c r="Q105" s="2">
        <v>200000</v>
      </c>
      <c r="R105" s="2">
        <v>0</v>
      </c>
      <c r="S105" s="2">
        <v>0</v>
      </c>
      <c r="T105" s="2">
        <v>0</v>
      </c>
      <c r="U105" s="2">
        <v>0</v>
      </c>
      <c r="V105" s="2">
        <f t="shared" ref="V105:V117" si="43">G105-SUM(Q105:U105)</f>
        <v>0</v>
      </c>
      <c r="X105" s="2">
        <f t="shared" ref="X105:X117" si="44">K105 + O105*((C105-M105)/F105)</f>
        <v>208278.709120196</v>
      </c>
      <c r="Y105" s="2">
        <f t="shared" ref="Y105:Y117" si="45">X105-G105</f>
        <v>8278.7091201959993</v>
      </c>
      <c r="AA105" s="2">
        <f>_xlfn.XLOOKUP($A105,'[1]Cost Forecast'!$A:$A,'[1]Cost Forecast'!S:S)</f>
        <v>0</v>
      </c>
      <c r="AB105" s="2">
        <f>_xlfn.XLOOKUP($A105,'[1]Cost Forecast'!$A:$A,'[1]Cost Forecast'!T:T)</f>
        <v>0</v>
      </c>
      <c r="AC105" s="2">
        <f>_xlfn.XLOOKUP($A105,'[1]Cost Forecast'!$A:$A,'[1]Cost Forecast'!U:U)</f>
        <v>0</v>
      </c>
      <c r="AD105" s="2">
        <f>_xlfn.XLOOKUP($A105,'[1]Cost Forecast'!$A:$A,'[1]Cost Forecast'!V:V)</f>
        <v>0</v>
      </c>
      <c r="AE105" s="2">
        <f>_xlfn.XLOOKUP($A105,'[1]Cost Forecast'!$A:$A,'[1]Cost Forecast'!W:W)</f>
        <v>0</v>
      </c>
      <c r="AF105" s="2">
        <f>_xlfn.XLOOKUP($A105,'[1]Cost Forecast'!$A:$A,'[1]Cost Forecast'!X:X)</f>
        <v>47230.38</v>
      </c>
      <c r="AG105" s="2">
        <f>_xlfn.XLOOKUP($A105,'[1]Cost Forecast'!$A:$A,'[1]Cost Forecast'!Y:Y)</f>
        <v>47230.38</v>
      </c>
      <c r="AH105" s="2">
        <f>_xlfn.XLOOKUP($A105,'[1]Cost Forecast'!$A:$A,'[1]Cost Forecast'!Z:Z)</f>
        <v>47230.38</v>
      </c>
      <c r="AI105" s="2">
        <f>_xlfn.XLOOKUP($A105,'[1]Cost Forecast'!$A:$A,'[1]Cost Forecast'!AA:AA)</f>
        <v>47230.38</v>
      </c>
      <c r="AJ105" s="2">
        <f>_xlfn.XLOOKUP($A105,'[1]Cost Forecast'!$A:$A,'[1]Cost Forecast'!AB:AB)</f>
        <v>0</v>
      </c>
      <c r="AK105" s="2">
        <f>_xlfn.XLOOKUP($A105,'[1]Cost Forecast'!$A:$A,'[1]Cost Forecast'!AC:AC)</f>
        <v>0</v>
      </c>
      <c r="AL105" s="2">
        <f>_xlfn.XLOOKUP($A105,'[1]Cost Forecast'!$A:$A,'[1]Cost Forecast'!AD:AD)</f>
        <v>0</v>
      </c>
      <c r="AM105" s="8">
        <f t="shared" ref="AM105:AM123" si="46">SUM(AA105:AL105)+K105</f>
        <v>200000</v>
      </c>
      <c r="AN105" s="9" t="s">
        <v>884</v>
      </c>
      <c r="AO105" s="9" t="s">
        <v>849</v>
      </c>
      <c r="AP105" t="s">
        <v>893</v>
      </c>
      <c r="AQ105" t="b">
        <f t="shared" ref="AQ105:AQ111" si="47">AM105=G105</f>
        <v>1</v>
      </c>
      <c r="AT105" s="12"/>
    </row>
    <row r="106" spans="1:46" x14ac:dyDescent="0.35">
      <c r="A106" s="4" t="s">
        <v>219</v>
      </c>
      <c r="B106" s="4" t="s">
        <v>220</v>
      </c>
      <c r="C106" s="3">
        <v>48</v>
      </c>
      <c r="D106" s="4" t="s">
        <v>2</v>
      </c>
      <c r="E106" s="3">
        <v>725.5</v>
      </c>
      <c r="F106" s="3">
        <f t="shared" si="40"/>
        <v>6.6161268090971739E-2</v>
      </c>
      <c r="G106" s="2">
        <v>70083.350000000006</v>
      </c>
      <c r="H106" s="4" t="b">
        <f t="shared" si="41"/>
        <v>1</v>
      </c>
      <c r="I106" s="4" t="b">
        <f t="shared" si="42"/>
        <v>0</v>
      </c>
      <c r="K106" s="2">
        <v>70083.350000000006</v>
      </c>
      <c r="L106" s="2">
        <v>70083.350000000006</v>
      </c>
      <c r="M106" s="3">
        <v>48</v>
      </c>
      <c r="N106" s="3">
        <v>725.5</v>
      </c>
      <c r="O106" s="2">
        <v>96.600068917987599</v>
      </c>
      <c r="Q106" s="2">
        <v>70083.350000000006</v>
      </c>
      <c r="R106" s="2">
        <v>0</v>
      </c>
      <c r="S106" s="2">
        <v>0</v>
      </c>
      <c r="T106" s="2">
        <v>0</v>
      </c>
      <c r="U106" s="2">
        <v>0</v>
      </c>
      <c r="V106" s="2">
        <f t="shared" si="43"/>
        <v>0</v>
      </c>
      <c r="X106" s="2">
        <f t="shared" si="44"/>
        <v>70083.350000000006</v>
      </c>
      <c r="Y106" s="2">
        <f t="shared" si="45"/>
        <v>0</v>
      </c>
      <c r="AA106" s="2">
        <f>_xlfn.XLOOKUP($A106,'[1]Cost Forecast'!$A:$A,'[1]Cost Forecast'!S:S)</f>
        <v>0</v>
      </c>
      <c r="AB106" s="2">
        <f>_xlfn.XLOOKUP($A106,'[1]Cost Forecast'!$A:$A,'[1]Cost Forecast'!T:T)</f>
        <v>0</v>
      </c>
      <c r="AC106" s="2">
        <f>_xlfn.XLOOKUP($A106,'[1]Cost Forecast'!$A:$A,'[1]Cost Forecast'!U:U)</f>
        <v>0</v>
      </c>
      <c r="AD106" s="2">
        <f>_xlfn.XLOOKUP($A106,'[1]Cost Forecast'!$A:$A,'[1]Cost Forecast'!V:V)</f>
        <v>0</v>
      </c>
      <c r="AE106" s="2">
        <f>_xlfn.XLOOKUP($A106,'[1]Cost Forecast'!$A:$A,'[1]Cost Forecast'!W:W)</f>
        <v>0</v>
      </c>
      <c r="AF106" s="2">
        <f>_xlfn.XLOOKUP($A106,'[1]Cost Forecast'!$A:$A,'[1]Cost Forecast'!X:X)</f>
        <v>0</v>
      </c>
      <c r="AG106" s="2">
        <f>_xlfn.XLOOKUP($A106,'[1]Cost Forecast'!$A:$A,'[1]Cost Forecast'!Y:Y)</f>
        <v>0</v>
      </c>
      <c r="AH106" s="2">
        <f>_xlfn.XLOOKUP($A106,'[1]Cost Forecast'!$A:$A,'[1]Cost Forecast'!Z:Z)</f>
        <v>0</v>
      </c>
      <c r="AI106" s="2">
        <f>_xlfn.XLOOKUP($A106,'[1]Cost Forecast'!$A:$A,'[1]Cost Forecast'!AA:AA)</f>
        <v>0</v>
      </c>
      <c r="AJ106" s="2">
        <f>_xlfn.XLOOKUP($A106,'[1]Cost Forecast'!$A:$A,'[1]Cost Forecast'!AB:AB)</f>
        <v>0</v>
      </c>
      <c r="AK106" s="2">
        <f>_xlfn.XLOOKUP($A106,'[1]Cost Forecast'!$A:$A,'[1]Cost Forecast'!AC:AC)</f>
        <v>0</v>
      </c>
      <c r="AL106" s="2">
        <f>_xlfn.XLOOKUP($A106,'[1]Cost Forecast'!$A:$A,'[1]Cost Forecast'!AD:AD)</f>
        <v>0</v>
      </c>
      <c r="AM106" s="8">
        <f t="shared" si="46"/>
        <v>70083.350000000006</v>
      </c>
      <c r="AN106" s="9" t="s">
        <v>882</v>
      </c>
      <c r="AO106" s="9" t="s">
        <v>882</v>
      </c>
      <c r="AQ106" t="b">
        <f t="shared" si="47"/>
        <v>1</v>
      </c>
      <c r="AS106"/>
    </row>
    <row r="107" spans="1:46" x14ac:dyDescent="0.35">
      <c r="A107" s="4" t="s">
        <v>221</v>
      </c>
      <c r="B107" s="4" t="s">
        <v>222</v>
      </c>
      <c r="C107" s="3">
        <v>2213.91</v>
      </c>
      <c r="D107" s="4" t="s">
        <v>5</v>
      </c>
      <c r="E107" s="3">
        <v>2214.1999999999998</v>
      </c>
      <c r="F107" s="3">
        <f t="shared" si="40"/>
        <v>0.99986902718814918</v>
      </c>
      <c r="G107" s="2">
        <v>225000</v>
      </c>
      <c r="H107" s="4" t="b">
        <f t="shared" si="41"/>
        <v>0</v>
      </c>
      <c r="I107" s="4" t="b">
        <f t="shared" si="42"/>
        <v>0</v>
      </c>
      <c r="K107" s="2">
        <v>12339.07</v>
      </c>
      <c r="L107" s="2">
        <v>12339.07</v>
      </c>
      <c r="M107" s="3">
        <v>126.5</v>
      </c>
      <c r="N107" s="3">
        <v>121.5</v>
      </c>
      <c r="O107" s="2">
        <v>101.5561316872428</v>
      </c>
      <c r="Q107" s="2">
        <v>225000</v>
      </c>
      <c r="R107" s="2">
        <v>0</v>
      </c>
      <c r="S107" s="2">
        <v>0</v>
      </c>
      <c r="T107" s="2">
        <v>0</v>
      </c>
      <c r="U107" s="2">
        <v>0</v>
      </c>
      <c r="V107" s="2">
        <f t="shared" si="43"/>
        <v>0</v>
      </c>
      <c r="X107" s="2">
        <f t="shared" si="44"/>
        <v>224356.12331490047</v>
      </c>
      <c r="Y107" s="2">
        <f t="shared" si="45"/>
        <v>-643.87668509953073</v>
      </c>
      <c r="AA107" s="2">
        <f>_xlfn.XLOOKUP($A107,'[1]Cost Forecast'!$A:$A,'[1]Cost Forecast'!S:S)</f>
        <v>0</v>
      </c>
      <c r="AB107" s="2">
        <f>_xlfn.XLOOKUP($A107,'[1]Cost Forecast'!$A:$A,'[1]Cost Forecast'!T:T)</f>
        <v>0</v>
      </c>
      <c r="AC107" s="2">
        <f>_xlfn.XLOOKUP($A107,'[1]Cost Forecast'!$A:$A,'[1]Cost Forecast'!U:U)</f>
        <v>0</v>
      </c>
      <c r="AD107" s="2">
        <f>_xlfn.XLOOKUP($A107,'[1]Cost Forecast'!$A:$A,'[1]Cost Forecast'!V:V)</f>
        <v>0</v>
      </c>
      <c r="AE107" s="2">
        <f>_xlfn.XLOOKUP($A107,'[1]Cost Forecast'!$A:$A,'[1]Cost Forecast'!W:W)</f>
        <v>0</v>
      </c>
      <c r="AF107" s="2">
        <f>_xlfn.XLOOKUP($A107,'[1]Cost Forecast'!$A:$A,'[1]Cost Forecast'!X:X)</f>
        <v>53077.232499999998</v>
      </c>
      <c r="AG107" s="2">
        <f>_xlfn.XLOOKUP($A107,'[1]Cost Forecast'!$A:$A,'[1]Cost Forecast'!Y:Y)</f>
        <v>53077.232499999998</v>
      </c>
      <c r="AH107" s="2">
        <f>_xlfn.XLOOKUP($A107,'[1]Cost Forecast'!$A:$A,'[1]Cost Forecast'!Z:Z)</f>
        <v>53077.232499999998</v>
      </c>
      <c r="AI107" s="2">
        <f>_xlfn.XLOOKUP($A107,'[1]Cost Forecast'!$A:$A,'[1]Cost Forecast'!AA:AA)</f>
        <v>53077.232499999998</v>
      </c>
      <c r="AJ107" s="2">
        <f>_xlfn.XLOOKUP($A107,'[1]Cost Forecast'!$A:$A,'[1]Cost Forecast'!AB:AB)</f>
        <v>0</v>
      </c>
      <c r="AK107" s="2">
        <f>_xlfn.XLOOKUP($A107,'[1]Cost Forecast'!$A:$A,'[1]Cost Forecast'!AC:AC)</f>
        <v>0</v>
      </c>
      <c r="AL107" s="2">
        <f>_xlfn.XLOOKUP($A107,'[1]Cost Forecast'!$A:$A,'[1]Cost Forecast'!AD:AD)</f>
        <v>0</v>
      </c>
      <c r="AM107" s="8">
        <f t="shared" si="46"/>
        <v>224648</v>
      </c>
      <c r="AN107" s="9" t="s">
        <v>884</v>
      </c>
      <c r="AO107" s="9" t="s">
        <v>849</v>
      </c>
      <c r="AP107" t="s">
        <v>893</v>
      </c>
      <c r="AQ107" t="b">
        <f t="shared" si="47"/>
        <v>0</v>
      </c>
      <c r="AT107" s="12"/>
    </row>
    <row r="108" spans="1:46" x14ac:dyDescent="0.35">
      <c r="A108" s="4" t="s">
        <v>223</v>
      </c>
      <c r="B108" s="4" t="s">
        <v>224</v>
      </c>
      <c r="C108" s="3">
        <v>2187.94</v>
      </c>
      <c r="D108" s="4" t="s">
        <v>5</v>
      </c>
      <c r="E108" s="3">
        <v>2187.9299999999998</v>
      </c>
      <c r="F108" s="3">
        <f t="shared" si="40"/>
        <v>1.0000045705301359</v>
      </c>
      <c r="G108" s="2">
        <v>211879.62</v>
      </c>
      <c r="H108" s="4" t="b">
        <f t="shared" si="41"/>
        <v>0</v>
      </c>
      <c r="I108" s="4" t="b">
        <f t="shared" si="42"/>
        <v>0</v>
      </c>
      <c r="K108" s="2">
        <v>14739.37</v>
      </c>
      <c r="L108" s="2">
        <v>14739.37</v>
      </c>
      <c r="M108" s="3">
        <v>140.5</v>
      </c>
      <c r="N108" s="3">
        <v>140.5</v>
      </c>
      <c r="O108" s="2">
        <v>104.9065480427046</v>
      </c>
      <c r="Q108" s="2">
        <v>211879.62</v>
      </c>
      <c r="R108" s="2">
        <v>0</v>
      </c>
      <c r="S108" s="2">
        <v>0</v>
      </c>
      <c r="T108" s="2">
        <v>0</v>
      </c>
      <c r="U108" s="2">
        <v>0</v>
      </c>
      <c r="V108" s="2">
        <f t="shared" si="43"/>
        <v>0</v>
      </c>
      <c r="X108" s="2">
        <f t="shared" si="44"/>
        <v>229528.25102550152</v>
      </c>
      <c r="Y108" s="2">
        <f t="shared" si="45"/>
        <v>17648.631025501527</v>
      </c>
      <c r="AA108" s="2">
        <f>_xlfn.XLOOKUP($A108,'[1]Cost Forecast'!$A:$A,'[1]Cost Forecast'!S:S)</f>
        <v>0</v>
      </c>
      <c r="AB108" s="2">
        <f>_xlfn.XLOOKUP($A108,'[1]Cost Forecast'!$A:$A,'[1]Cost Forecast'!T:T)</f>
        <v>0</v>
      </c>
      <c r="AC108" s="2">
        <f>_xlfn.XLOOKUP($A108,'[1]Cost Forecast'!$A:$A,'[1]Cost Forecast'!U:U)</f>
        <v>0</v>
      </c>
      <c r="AD108" s="2">
        <f>_xlfn.XLOOKUP($A108,'[1]Cost Forecast'!$A:$A,'[1]Cost Forecast'!V:V)</f>
        <v>0</v>
      </c>
      <c r="AE108" s="2">
        <f>_xlfn.XLOOKUP($A108,'[1]Cost Forecast'!$A:$A,'[1]Cost Forecast'!W:W)</f>
        <v>0</v>
      </c>
      <c r="AF108" s="2">
        <f>_xlfn.XLOOKUP($A108,'[1]Cost Forecast'!$A:$A,'[1]Cost Forecast'!X:X)</f>
        <v>49285.0625</v>
      </c>
      <c r="AG108" s="2">
        <f>_xlfn.XLOOKUP($A108,'[1]Cost Forecast'!$A:$A,'[1]Cost Forecast'!Y:Y)</f>
        <v>49285.0625</v>
      </c>
      <c r="AH108" s="2">
        <f>_xlfn.XLOOKUP($A108,'[1]Cost Forecast'!$A:$A,'[1]Cost Forecast'!Z:Z)</f>
        <v>49285.0625</v>
      </c>
      <c r="AI108" s="2">
        <f>_xlfn.XLOOKUP($A108,'[1]Cost Forecast'!$A:$A,'[1]Cost Forecast'!AA:AA)</f>
        <v>49285.0625</v>
      </c>
      <c r="AJ108" s="2">
        <f>_xlfn.XLOOKUP($A108,'[1]Cost Forecast'!$A:$A,'[1]Cost Forecast'!AB:AB)</f>
        <v>0</v>
      </c>
      <c r="AK108" s="2">
        <f>_xlfn.XLOOKUP($A108,'[1]Cost Forecast'!$A:$A,'[1]Cost Forecast'!AC:AC)</f>
        <v>0</v>
      </c>
      <c r="AL108" s="2">
        <f>_xlfn.XLOOKUP($A108,'[1]Cost Forecast'!$A:$A,'[1]Cost Forecast'!AD:AD)</f>
        <v>0</v>
      </c>
      <c r="AM108" s="8">
        <f t="shared" si="46"/>
        <v>211879.62</v>
      </c>
      <c r="AN108" s="9" t="s">
        <v>884</v>
      </c>
      <c r="AO108" s="9" t="s">
        <v>849</v>
      </c>
      <c r="AP108" t="s">
        <v>893</v>
      </c>
      <c r="AQ108" t="b">
        <f t="shared" si="47"/>
        <v>1</v>
      </c>
      <c r="AT108" s="12"/>
    </row>
    <row r="109" spans="1:46" x14ac:dyDescent="0.35">
      <c r="A109" s="14" t="s">
        <v>888</v>
      </c>
      <c r="B109" s="4" t="s">
        <v>889</v>
      </c>
      <c r="C109" s="3">
        <v>10</v>
      </c>
      <c r="D109" s="4" t="s">
        <v>155</v>
      </c>
      <c r="E109" s="3">
        <v>1080</v>
      </c>
      <c r="F109" s="3">
        <f t="shared" si="40"/>
        <v>9.2592592592592587E-3</v>
      </c>
      <c r="G109" s="2">
        <f>E109*110</f>
        <v>118800</v>
      </c>
      <c r="H109" s="4" t="b">
        <f t="shared" ref="H109" si="48">G109=K109</f>
        <v>0</v>
      </c>
      <c r="I109" s="4" t="b">
        <f t="shared" ref="I109" si="49">OR(ISBLANK(AA109),ISBLANK(AB109),ISBLANK(AC109),ISBLANK(AD109),ISBLANK(AE109),ISBLANK(AF109),ISBLANK(AG109),ISBLANK(AH109),ISBLANK(AI109),ISBLANK(AJ109),ISBLANK(AK109),ISBLANK(AL109))</f>
        <v>0</v>
      </c>
      <c r="K109" s="2">
        <v>0</v>
      </c>
      <c r="L109" s="2">
        <v>0</v>
      </c>
      <c r="M109" s="3">
        <v>0</v>
      </c>
      <c r="N109" s="3">
        <v>0</v>
      </c>
      <c r="O109" s="2"/>
      <c r="Q109" s="2"/>
      <c r="R109" s="2"/>
      <c r="S109" s="2"/>
      <c r="T109" s="2"/>
      <c r="U109" s="2"/>
      <c r="V109" s="2"/>
      <c r="X109" s="2"/>
      <c r="Y109" s="2"/>
      <c r="AA109" s="2">
        <f>_xlfn.XLOOKUP($A109,'[1]Cost Forecast'!$A:$A,'[1]Cost Forecast'!S:S)</f>
        <v>29700</v>
      </c>
      <c r="AB109" s="2">
        <f>_xlfn.XLOOKUP($A109,'[1]Cost Forecast'!$A:$A,'[1]Cost Forecast'!T:T)</f>
        <v>29700</v>
      </c>
      <c r="AC109" s="2">
        <f>_xlfn.XLOOKUP($A109,'[1]Cost Forecast'!$A:$A,'[1]Cost Forecast'!U:U)</f>
        <v>29700</v>
      </c>
      <c r="AD109" s="2">
        <f>_xlfn.XLOOKUP($A109,'[1]Cost Forecast'!$A:$A,'[1]Cost Forecast'!V:V)</f>
        <v>27937.11</v>
      </c>
      <c r="AE109" s="2">
        <f>_xlfn.XLOOKUP($A109,'[1]Cost Forecast'!$A:$A,'[1]Cost Forecast'!W:W)</f>
        <v>0</v>
      </c>
      <c r="AF109" s="2">
        <f>_xlfn.XLOOKUP($A109,'[1]Cost Forecast'!$A:$A,'[1]Cost Forecast'!X:X)</f>
        <v>0</v>
      </c>
      <c r="AG109" s="2">
        <f>_xlfn.XLOOKUP($A109,'[1]Cost Forecast'!$A:$A,'[1]Cost Forecast'!Y:Y)</f>
        <v>0</v>
      </c>
      <c r="AH109" s="2">
        <f>_xlfn.XLOOKUP($A109,'[1]Cost Forecast'!$A:$A,'[1]Cost Forecast'!Z:Z)</f>
        <v>0</v>
      </c>
      <c r="AI109" s="2">
        <f>_xlfn.XLOOKUP($A109,'[1]Cost Forecast'!$A:$A,'[1]Cost Forecast'!AA:AA)</f>
        <v>0</v>
      </c>
      <c r="AJ109" s="2">
        <f>_xlfn.XLOOKUP($A109,'[1]Cost Forecast'!$A:$A,'[1]Cost Forecast'!AB:AB)</f>
        <v>0</v>
      </c>
      <c r="AK109" s="2">
        <f>_xlfn.XLOOKUP($A109,'[1]Cost Forecast'!$A:$A,'[1]Cost Forecast'!AC:AC)</f>
        <v>0</v>
      </c>
      <c r="AL109" s="2">
        <f>_xlfn.XLOOKUP($A109,'[1]Cost Forecast'!$A:$A,'[1]Cost Forecast'!AD:AD)</f>
        <v>0</v>
      </c>
      <c r="AM109" s="8">
        <f t="shared" ref="AM109" si="50">SUM(AA109:AL109)+K109</f>
        <v>117037.11</v>
      </c>
      <c r="AN109" s="9" t="s">
        <v>884</v>
      </c>
      <c r="AO109" s="9" t="s">
        <v>849</v>
      </c>
      <c r="AP109" t="s">
        <v>893</v>
      </c>
      <c r="AQ109" t="b">
        <f t="shared" si="47"/>
        <v>0</v>
      </c>
      <c r="AT109" s="12"/>
    </row>
    <row r="110" spans="1:46" x14ac:dyDescent="0.35">
      <c r="A110" s="4" t="s">
        <v>225</v>
      </c>
      <c r="B110" s="4" t="s">
        <v>226</v>
      </c>
      <c r="C110" s="3">
        <v>1</v>
      </c>
      <c r="D110" s="4" t="s">
        <v>38</v>
      </c>
      <c r="E110" s="3">
        <v>0</v>
      </c>
      <c r="F110" s="3">
        <f t="shared" si="40"/>
        <v>1</v>
      </c>
      <c r="G110" s="2">
        <v>1554903.14</v>
      </c>
      <c r="H110" s="4" t="b">
        <f t="shared" si="41"/>
        <v>0</v>
      </c>
      <c r="I110" s="4" t="b">
        <f t="shared" si="42"/>
        <v>0</v>
      </c>
      <c r="K110" s="2">
        <v>1263729.48</v>
      </c>
      <c r="L110" s="2">
        <v>1569944.22</v>
      </c>
      <c r="M110" s="3">
        <v>0</v>
      </c>
      <c r="N110" s="3">
        <v>0</v>
      </c>
      <c r="O110" s="2">
        <v>110</v>
      </c>
      <c r="Q110" s="2">
        <v>0</v>
      </c>
      <c r="R110" s="2">
        <v>1554903.14</v>
      </c>
      <c r="S110" s="2">
        <v>0</v>
      </c>
      <c r="T110" s="2">
        <v>0</v>
      </c>
      <c r="U110" s="2">
        <v>0</v>
      </c>
      <c r="V110" s="2">
        <f t="shared" si="43"/>
        <v>0</v>
      </c>
      <c r="X110" s="2">
        <f t="shared" si="44"/>
        <v>1263839.48</v>
      </c>
      <c r="Y110" s="2">
        <f t="shared" si="45"/>
        <v>-291063.65999999992</v>
      </c>
      <c r="AA110" s="2">
        <f>_xlfn.XLOOKUP($A110,'[1]Cost Forecast'!$A:$A,'[1]Cost Forecast'!S:S)</f>
        <v>21900</v>
      </c>
      <c r="AB110" s="2">
        <f>_xlfn.XLOOKUP($A110,'[1]Cost Forecast'!$A:$A,'[1]Cost Forecast'!T:T)</f>
        <v>30045.333333333328</v>
      </c>
      <c r="AC110" s="2">
        <f>_xlfn.XLOOKUP($A110,'[1]Cost Forecast'!$A:$A,'[1]Cost Forecast'!U:U)</f>
        <v>55216.666666666657</v>
      </c>
      <c r="AD110" s="2">
        <f>_xlfn.XLOOKUP($A110,'[1]Cost Forecast'!$A:$A,'[1]Cost Forecast'!V:V)</f>
        <v>40245.699999999997</v>
      </c>
      <c r="AE110" s="2">
        <f>_xlfn.XLOOKUP($A110,'[1]Cost Forecast'!$A:$A,'[1]Cost Forecast'!W:W)</f>
        <v>47319.5</v>
      </c>
      <c r="AF110" s="2">
        <f>_xlfn.XLOOKUP($A110,'[1]Cost Forecast'!$A:$A,'[1]Cost Forecast'!X:X)</f>
        <v>34316.666666666664</v>
      </c>
      <c r="AG110" s="2">
        <f>_xlfn.XLOOKUP($A110,'[1]Cost Forecast'!$A:$A,'[1]Cost Forecast'!Y:Y)</f>
        <v>34316.666666666664</v>
      </c>
      <c r="AH110" s="2">
        <f>_xlfn.XLOOKUP($A110,'[1]Cost Forecast'!$A:$A,'[1]Cost Forecast'!Z:Z)</f>
        <v>46316.666666666664</v>
      </c>
      <c r="AI110" s="2">
        <f>_xlfn.XLOOKUP($A110,'[1]Cost Forecast'!$A:$A,'[1]Cost Forecast'!AA:AA)</f>
        <v>13000</v>
      </c>
      <c r="AJ110" s="2">
        <f>_xlfn.XLOOKUP($A110,'[1]Cost Forecast'!$A:$A,'[1]Cost Forecast'!AB:AB)</f>
        <v>37000</v>
      </c>
      <c r="AK110" s="2">
        <f>_xlfn.XLOOKUP($A110,'[1]Cost Forecast'!$A:$A,'[1]Cost Forecast'!AC:AC)</f>
        <v>14125</v>
      </c>
      <c r="AL110" s="2">
        <f>_xlfn.XLOOKUP($A110,'[1]Cost Forecast'!$A:$A,'[1]Cost Forecast'!AD:AD)</f>
        <v>0</v>
      </c>
      <c r="AM110" s="8">
        <f t="shared" si="46"/>
        <v>1637531.68</v>
      </c>
      <c r="AN110" s="9" t="s">
        <v>881</v>
      </c>
      <c r="AO110" s="9" t="s">
        <v>879</v>
      </c>
      <c r="AQ110" t="b">
        <f t="shared" si="47"/>
        <v>0</v>
      </c>
      <c r="AR110" s="10"/>
      <c r="AS110"/>
    </row>
    <row r="111" spans="1:46" x14ac:dyDescent="0.35">
      <c r="A111" s="4" t="s">
        <v>227</v>
      </c>
      <c r="B111" s="4" t="s">
        <v>228</v>
      </c>
      <c r="C111" s="3">
        <v>731</v>
      </c>
      <c r="D111" s="4" t="s">
        <v>5</v>
      </c>
      <c r="E111" s="3">
        <v>734.58</v>
      </c>
      <c r="F111" s="3">
        <f t="shared" si="40"/>
        <v>0.99512646682457995</v>
      </c>
      <c r="G111" s="2">
        <v>79333.7</v>
      </c>
      <c r="H111" s="4" t="b">
        <f t="shared" si="41"/>
        <v>0</v>
      </c>
      <c r="I111" s="4" t="b">
        <f t="shared" si="42"/>
        <v>0</v>
      </c>
      <c r="K111" s="2">
        <v>0</v>
      </c>
      <c r="L111" s="2">
        <v>0</v>
      </c>
      <c r="M111" s="3">
        <v>0</v>
      </c>
      <c r="N111" s="3">
        <v>0</v>
      </c>
      <c r="O111" s="2">
        <v>110</v>
      </c>
      <c r="Q111" s="2">
        <v>79333.7</v>
      </c>
      <c r="R111" s="2">
        <v>0</v>
      </c>
      <c r="S111" s="2">
        <v>0</v>
      </c>
      <c r="T111" s="2">
        <v>0</v>
      </c>
      <c r="U111" s="2">
        <v>0</v>
      </c>
      <c r="V111" s="2">
        <f t="shared" si="43"/>
        <v>0</v>
      </c>
      <c r="X111" s="2">
        <f t="shared" si="44"/>
        <v>80803.8</v>
      </c>
      <c r="Y111" s="2">
        <f t="shared" si="45"/>
        <v>1470.1000000000058</v>
      </c>
      <c r="AA111" s="2">
        <f>_xlfn.XLOOKUP($A111,'[1]Cost Forecast'!$A:$A,'[1]Cost Forecast'!S:S)</f>
        <v>0</v>
      </c>
      <c r="AB111" s="2">
        <f>_xlfn.XLOOKUP($A111,'[1]Cost Forecast'!$A:$A,'[1]Cost Forecast'!T:T)</f>
        <v>0</v>
      </c>
      <c r="AC111" s="2">
        <f>_xlfn.XLOOKUP($A111,'[1]Cost Forecast'!$A:$A,'[1]Cost Forecast'!U:U)</f>
        <v>0</v>
      </c>
      <c r="AD111" s="2">
        <f>_xlfn.XLOOKUP($A111,'[1]Cost Forecast'!$A:$A,'[1]Cost Forecast'!V:V)</f>
        <v>0</v>
      </c>
      <c r="AE111" s="2">
        <f>_xlfn.XLOOKUP($A111,'[1]Cost Forecast'!$A:$A,'[1]Cost Forecast'!W:W)</f>
        <v>0</v>
      </c>
      <c r="AF111" s="2">
        <f>_xlfn.XLOOKUP($A111,'[1]Cost Forecast'!$A:$A,'[1]Cost Forecast'!X:X)</f>
        <v>0</v>
      </c>
      <c r="AG111" s="2">
        <f>_xlfn.XLOOKUP($A111,'[1]Cost Forecast'!$A:$A,'[1]Cost Forecast'!Y:Y)</f>
        <v>0</v>
      </c>
      <c r="AH111" s="2">
        <f>_xlfn.XLOOKUP($A111,'[1]Cost Forecast'!$A:$A,'[1]Cost Forecast'!Z:Z)</f>
        <v>0</v>
      </c>
      <c r="AI111" s="2">
        <f>_xlfn.XLOOKUP($A111,'[1]Cost Forecast'!$A:$A,'[1]Cost Forecast'!AA:AA)</f>
        <v>0</v>
      </c>
      <c r="AJ111" s="2">
        <f>_xlfn.XLOOKUP($A111,'[1]Cost Forecast'!$A:$A,'[1]Cost Forecast'!AB:AB)</f>
        <v>0</v>
      </c>
      <c r="AK111" s="2">
        <f>_xlfn.XLOOKUP($A111,'[1]Cost Forecast'!$A:$A,'[1]Cost Forecast'!AC:AC)</f>
        <v>0</v>
      </c>
      <c r="AL111" s="2">
        <f>_xlfn.XLOOKUP($A111,'[1]Cost Forecast'!$A:$A,'[1]Cost Forecast'!AD:AD)</f>
        <v>0</v>
      </c>
      <c r="AM111" s="8">
        <f t="shared" si="46"/>
        <v>0</v>
      </c>
      <c r="AN111" s="9" t="s">
        <v>874</v>
      </c>
      <c r="AO111" s="9" t="s">
        <v>873</v>
      </c>
      <c r="AP111" t="s">
        <v>878</v>
      </c>
      <c r="AQ111" t="b">
        <f t="shared" si="47"/>
        <v>0</v>
      </c>
      <c r="AS111"/>
    </row>
    <row r="112" spans="1:46" x14ac:dyDescent="0.35">
      <c r="A112" s="4" t="s">
        <v>229</v>
      </c>
      <c r="B112" s="4" t="s">
        <v>230</v>
      </c>
      <c r="C112" s="3">
        <v>9</v>
      </c>
      <c r="D112" s="4" t="s">
        <v>2</v>
      </c>
      <c r="E112" s="3">
        <v>0</v>
      </c>
      <c r="F112" s="3">
        <f t="shared" si="40"/>
        <v>1</v>
      </c>
      <c r="G112" s="2">
        <v>23896.55</v>
      </c>
      <c r="H112" s="4" t="b">
        <f t="shared" si="41"/>
        <v>1</v>
      </c>
      <c r="I112" s="4" t="b">
        <f t="shared" si="42"/>
        <v>0</v>
      </c>
      <c r="K112" s="2">
        <v>23896.55</v>
      </c>
      <c r="L112" s="2">
        <v>84866.98</v>
      </c>
      <c r="M112" s="3">
        <v>0</v>
      </c>
      <c r="N112" s="3">
        <v>0</v>
      </c>
      <c r="O112" s="2">
        <v>110</v>
      </c>
      <c r="Q112" s="2">
        <v>0</v>
      </c>
      <c r="R112" s="2">
        <v>0</v>
      </c>
      <c r="S112" s="2">
        <v>23896.55</v>
      </c>
      <c r="T112" s="2">
        <v>0</v>
      </c>
      <c r="U112" s="2">
        <v>0</v>
      </c>
      <c r="V112" s="2">
        <f t="shared" si="43"/>
        <v>0</v>
      </c>
      <c r="X112" s="2">
        <f t="shared" si="44"/>
        <v>24886.55</v>
      </c>
      <c r="Y112" s="2">
        <f t="shared" si="45"/>
        <v>990</v>
      </c>
      <c r="AA112" s="2">
        <f>_xlfn.XLOOKUP($A112,'[1]Cost Forecast'!$A:$A,'[1]Cost Forecast'!S:S)</f>
        <v>0</v>
      </c>
      <c r="AB112" s="2">
        <f>_xlfn.XLOOKUP($A112,'[1]Cost Forecast'!$A:$A,'[1]Cost Forecast'!T:T)</f>
        <v>0</v>
      </c>
      <c r="AC112" s="2">
        <f>_xlfn.XLOOKUP($A112,'[1]Cost Forecast'!$A:$A,'[1]Cost Forecast'!U:U)</f>
        <v>0</v>
      </c>
      <c r="AD112" s="2">
        <f>_xlfn.XLOOKUP($A112,'[1]Cost Forecast'!$A:$A,'[1]Cost Forecast'!V:V)</f>
        <v>0</v>
      </c>
      <c r="AE112" s="2">
        <f>_xlfn.XLOOKUP($A112,'[1]Cost Forecast'!$A:$A,'[1]Cost Forecast'!W:W)</f>
        <v>0</v>
      </c>
      <c r="AF112" s="2">
        <f>_xlfn.XLOOKUP($A112,'[1]Cost Forecast'!$A:$A,'[1]Cost Forecast'!X:X)</f>
        <v>0</v>
      </c>
      <c r="AG112" s="2">
        <f>_xlfn.XLOOKUP($A112,'[1]Cost Forecast'!$A:$A,'[1]Cost Forecast'!Y:Y)</f>
        <v>0</v>
      </c>
      <c r="AH112" s="2">
        <f>_xlfn.XLOOKUP($A112,'[1]Cost Forecast'!$A:$A,'[1]Cost Forecast'!Z:Z)</f>
        <v>0</v>
      </c>
      <c r="AI112" s="2">
        <f>_xlfn.XLOOKUP($A112,'[1]Cost Forecast'!$A:$A,'[1]Cost Forecast'!AA:AA)</f>
        <v>0</v>
      </c>
      <c r="AJ112" s="2">
        <f>_xlfn.XLOOKUP($A112,'[1]Cost Forecast'!$A:$A,'[1]Cost Forecast'!AB:AB)</f>
        <v>0</v>
      </c>
      <c r="AK112" s="2">
        <f>_xlfn.XLOOKUP($A112,'[1]Cost Forecast'!$A:$A,'[1]Cost Forecast'!AC:AC)</f>
        <v>0</v>
      </c>
      <c r="AL112" s="2">
        <f>_xlfn.XLOOKUP($A112,'[1]Cost Forecast'!$A:$A,'[1]Cost Forecast'!AD:AD)</f>
        <v>0</v>
      </c>
      <c r="AM112" s="8">
        <f t="shared" si="46"/>
        <v>23896.55</v>
      </c>
      <c r="AN112" s="9" t="s">
        <v>882</v>
      </c>
      <c r="AO112" s="9" t="s">
        <v>882</v>
      </c>
      <c r="AQ112" t="b">
        <f>AM112=G112</f>
        <v>1</v>
      </c>
      <c r="AS112"/>
    </row>
    <row r="113" spans="1:46" x14ac:dyDescent="0.35">
      <c r="A113" s="4" t="s">
        <v>231</v>
      </c>
      <c r="B113" s="4" t="s">
        <v>232</v>
      </c>
      <c r="C113" s="3">
        <v>200</v>
      </c>
      <c r="D113" s="4" t="s">
        <v>5</v>
      </c>
      <c r="E113" s="3">
        <v>170</v>
      </c>
      <c r="F113" s="3">
        <f t="shared" si="40"/>
        <v>1.1764705882352942</v>
      </c>
      <c r="G113" s="2">
        <v>25543.46</v>
      </c>
      <c r="H113" s="4" t="b">
        <f t="shared" si="41"/>
        <v>0</v>
      </c>
      <c r="I113" s="4" t="b">
        <f t="shared" si="42"/>
        <v>0</v>
      </c>
      <c r="K113" s="2">
        <v>21820.5</v>
      </c>
      <c r="L113" s="2">
        <v>26129.23</v>
      </c>
      <c r="M113" s="3">
        <v>172</v>
      </c>
      <c r="N113" s="3">
        <v>170</v>
      </c>
      <c r="O113" s="2">
        <v>118.23358823529411</v>
      </c>
      <c r="Q113" s="2">
        <v>20099.71</v>
      </c>
      <c r="R113" s="2">
        <v>0</v>
      </c>
      <c r="S113" s="2">
        <v>5443.75</v>
      </c>
      <c r="T113" s="2">
        <v>0</v>
      </c>
      <c r="U113" s="2">
        <v>0</v>
      </c>
      <c r="V113" s="2">
        <f t="shared" si="43"/>
        <v>0</v>
      </c>
      <c r="X113" s="2">
        <f t="shared" si="44"/>
        <v>24634.4594</v>
      </c>
      <c r="Y113" s="2">
        <f t="shared" si="45"/>
        <v>-909.00059999999939</v>
      </c>
      <c r="AA113" s="2">
        <f>_xlfn.XLOOKUP($A113,'[1]Cost Forecast'!$A:$A,'[1]Cost Forecast'!S:S)</f>
        <v>0</v>
      </c>
      <c r="AB113" s="2">
        <f>_xlfn.XLOOKUP($A113,'[1]Cost Forecast'!$A:$A,'[1]Cost Forecast'!T:T)</f>
        <v>0</v>
      </c>
      <c r="AC113" s="2">
        <f>_xlfn.XLOOKUP($A113,'[1]Cost Forecast'!$A:$A,'[1]Cost Forecast'!U:U)</f>
        <v>465.36999999999989</v>
      </c>
      <c r="AD113" s="2">
        <f>_xlfn.XLOOKUP($A113,'[1]Cost Forecast'!$A:$A,'[1]Cost Forecast'!V:V)</f>
        <v>465.36999999999989</v>
      </c>
      <c r="AE113" s="2">
        <f>_xlfn.XLOOKUP($A113,'[1]Cost Forecast'!$A:$A,'[1]Cost Forecast'!W:W)</f>
        <v>465.36999999999989</v>
      </c>
      <c r="AF113" s="2">
        <f>_xlfn.XLOOKUP($A113,'[1]Cost Forecast'!$A:$A,'[1]Cost Forecast'!X:X)</f>
        <v>465.36999999999989</v>
      </c>
      <c r="AG113" s="2">
        <f>_xlfn.XLOOKUP($A113,'[1]Cost Forecast'!$A:$A,'[1]Cost Forecast'!Y:Y)</f>
        <v>465.36999999999989</v>
      </c>
      <c r="AH113" s="2">
        <f>_xlfn.XLOOKUP($A113,'[1]Cost Forecast'!$A:$A,'[1]Cost Forecast'!Z:Z)</f>
        <v>465.36999999999989</v>
      </c>
      <c r="AI113" s="2">
        <f>_xlfn.XLOOKUP($A113,'[1]Cost Forecast'!$A:$A,'[1]Cost Forecast'!AA:AA)</f>
        <v>465.36999999999989</v>
      </c>
      <c r="AJ113" s="2">
        <f>_xlfn.XLOOKUP($A113,'[1]Cost Forecast'!$A:$A,'[1]Cost Forecast'!AB:AB)</f>
        <v>465.36999999999989</v>
      </c>
      <c r="AK113" s="2">
        <f>_xlfn.XLOOKUP($A113,'[1]Cost Forecast'!$A:$A,'[1]Cost Forecast'!AC:AC)</f>
        <v>0</v>
      </c>
      <c r="AL113" s="2">
        <f>_xlfn.XLOOKUP($A113,'[1]Cost Forecast'!$A:$A,'[1]Cost Forecast'!AD:AD)</f>
        <v>0</v>
      </c>
      <c r="AM113" s="8">
        <f t="shared" si="46"/>
        <v>25543.46</v>
      </c>
      <c r="AN113" s="9" t="s">
        <v>884</v>
      </c>
      <c r="AO113" s="9" t="s">
        <v>849</v>
      </c>
      <c r="AP113" t="s">
        <v>878</v>
      </c>
      <c r="AQ113" t="b">
        <f t="shared" ref="AQ113:AQ124" si="51">AM113=G113</f>
        <v>1</v>
      </c>
      <c r="AT113" s="12"/>
    </row>
    <row r="114" spans="1:46" x14ac:dyDescent="0.35">
      <c r="A114" s="4" t="s">
        <v>233</v>
      </c>
      <c r="B114" s="4" t="s">
        <v>234</v>
      </c>
      <c r="C114" s="3">
        <v>1</v>
      </c>
      <c r="D114" s="4" t="s">
        <v>38</v>
      </c>
      <c r="E114" s="3">
        <v>0</v>
      </c>
      <c r="F114" s="3">
        <f t="shared" si="40"/>
        <v>1</v>
      </c>
      <c r="G114" s="2">
        <v>1900.42</v>
      </c>
      <c r="H114" s="4" t="b">
        <f t="shared" si="41"/>
        <v>1</v>
      </c>
      <c r="I114" s="4" t="b">
        <f t="shared" si="42"/>
        <v>0</v>
      </c>
      <c r="K114" s="2">
        <v>1900.42</v>
      </c>
      <c r="L114" s="2">
        <v>1900.42</v>
      </c>
      <c r="M114" s="3">
        <v>0</v>
      </c>
      <c r="N114" s="3">
        <v>0</v>
      </c>
      <c r="O114" s="2">
        <v>110</v>
      </c>
      <c r="Q114" s="2">
        <v>0</v>
      </c>
      <c r="R114" s="2">
        <v>0</v>
      </c>
      <c r="S114" s="2">
        <v>1900.42</v>
      </c>
      <c r="T114" s="2">
        <v>0</v>
      </c>
      <c r="U114" s="2">
        <v>0</v>
      </c>
      <c r="V114" s="2">
        <f t="shared" si="43"/>
        <v>0</v>
      </c>
      <c r="X114" s="2">
        <f t="shared" si="44"/>
        <v>2010.42</v>
      </c>
      <c r="Y114" s="2">
        <f t="shared" si="45"/>
        <v>110</v>
      </c>
      <c r="AA114" s="2">
        <f>_xlfn.XLOOKUP($A114,'[1]Cost Forecast'!$A:$A,'[1]Cost Forecast'!S:S)</f>
        <v>0</v>
      </c>
      <c r="AB114" s="2">
        <f>_xlfn.XLOOKUP($A114,'[1]Cost Forecast'!$A:$A,'[1]Cost Forecast'!T:T)</f>
        <v>0</v>
      </c>
      <c r="AC114" s="2">
        <f>_xlfn.XLOOKUP($A114,'[1]Cost Forecast'!$A:$A,'[1]Cost Forecast'!U:U)</f>
        <v>0</v>
      </c>
      <c r="AD114" s="2">
        <f>_xlfn.XLOOKUP($A114,'[1]Cost Forecast'!$A:$A,'[1]Cost Forecast'!V:V)</f>
        <v>0</v>
      </c>
      <c r="AE114" s="2">
        <f>_xlfn.XLOOKUP($A114,'[1]Cost Forecast'!$A:$A,'[1]Cost Forecast'!W:W)</f>
        <v>0</v>
      </c>
      <c r="AF114" s="2">
        <f>_xlfn.XLOOKUP($A114,'[1]Cost Forecast'!$A:$A,'[1]Cost Forecast'!X:X)</f>
        <v>0</v>
      </c>
      <c r="AG114" s="2">
        <f>_xlfn.XLOOKUP($A114,'[1]Cost Forecast'!$A:$A,'[1]Cost Forecast'!Y:Y)</f>
        <v>0</v>
      </c>
      <c r="AH114" s="2">
        <f>_xlfn.XLOOKUP($A114,'[1]Cost Forecast'!$A:$A,'[1]Cost Forecast'!Z:Z)</f>
        <v>0</v>
      </c>
      <c r="AI114" s="2">
        <f>_xlfn.XLOOKUP($A114,'[1]Cost Forecast'!$A:$A,'[1]Cost Forecast'!AA:AA)</f>
        <v>0</v>
      </c>
      <c r="AJ114" s="2">
        <f>_xlfn.XLOOKUP($A114,'[1]Cost Forecast'!$A:$A,'[1]Cost Forecast'!AB:AB)</f>
        <v>0</v>
      </c>
      <c r="AK114" s="2">
        <f>_xlfn.XLOOKUP($A114,'[1]Cost Forecast'!$A:$A,'[1]Cost Forecast'!AC:AC)</f>
        <v>0</v>
      </c>
      <c r="AL114" s="2">
        <f>_xlfn.XLOOKUP($A114,'[1]Cost Forecast'!$A:$A,'[1]Cost Forecast'!AD:AD)</f>
        <v>0</v>
      </c>
      <c r="AM114" s="8">
        <f t="shared" si="46"/>
        <v>1900.42</v>
      </c>
      <c r="AN114" s="9" t="s">
        <v>882</v>
      </c>
      <c r="AO114" s="9" t="s">
        <v>882</v>
      </c>
      <c r="AQ114" t="b">
        <f t="shared" si="51"/>
        <v>1</v>
      </c>
      <c r="AS114"/>
    </row>
    <row r="115" spans="1:46" x14ac:dyDescent="0.35">
      <c r="A115" s="4" t="s">
        <v>235</v>
      </c>
      <c r="B115" s="4" t="s">
        <v>236</v>
      </c>
      <c r="C115" s="3">
        <v>405</v>
      </c>
      <c r="D115" s="4" t="s">
        <v>13</v>
      </c>
      <c r="E115" s="3">
        <v>0</v>
      </c>
      <c r="F115" s="3">
        <f t="shared" si="40"/>
        <v>1</v>
      </c>
      <c r="G115" s="2">
        <v>32382.03</v>
      </c>
      <c r="H115" s="4" t="b">
        <f t="shared" si="41"/>
        <v>1</v>
      </c>
      <c r="I115" s="4" t="b">
        <f t="shared" si="42"/>
        <v>0</v>
      </c>
      <c r="K115" s="2">
        <v>32382.03</v>
      </c>
      <c r="L115" s="2">
        <v>47387.21</v>
      </c>
      <c r="M115" s="3">
        <v>0</v>
      </c>
      <c r="N115" s="3">
        <v>0</v>
      </c>
      <c r="O115" s="2">
        <v>110</v>
      </c>
      <c r="Q115" s="2">
        <v>0</v>
      </c>
      <c r="R115" s="2">
        <v>0</v>
      </c>
      <c r="S115" s="2">
        <v>32382.03</v>
      </c>
      <c r="T115" s="2">
        <v>0</v>
      </c>
      <c r="U115" s="2">
        <v>0</v>
      </c>
      <c r="V115" s="2">
        <f t="shared" si="43"/>
        <v>0</v>
      </c>
      <c r="X115" s="2">
        <f t="shared" si="44"/>
        <v>76932.03</v>
      </c>
      <c r="Y115" s="2">
        <f t="shared" si="45"/>
        <v>44550</v>
      </c>
      <c r="AA115" s="2">
        <f>_xlfn.XLOOKUP($A115,'[1]Cost Forecast'!$A:$A,'[1]Cost Forecast'!S:S)</f>
        <v>0</v>
      </c>
      <c r="AB115" s="2">
        <f>_xlfn.XLOOKUP($A115,'[1]Cost Forecast'!$A:$A,'[1]Cost Forecast'!T:T)</f>
        <v>0</v>
      </c>
      <c r="AC115" s="2">
        <f>_xlfn.XLOOKUP($A115,'[1]Cost Forecast'!$A:$A,'[1]Cost Forecast'!U:U)</f>
        <v>0</v>
      </c>
      <c r="AD115" s="2">
        <f>_xlfn.XLOOKUP($A115,'[1]Cost Forecast'!$A:$A,'[1]Cost Forecast'!V:V)</f>
        <v>0</v>
      </c>
      <c r="AE115" s="2">
        <f>_xlfn.XLOOKUP($A115,'[1]Cost Forecast'!$A:$A,'[1]Cost Forecast'!W:W)</f>
        <v>0</v>
      </c>
      <c r="AF115" s="2">
        <f>_xlfn.XLOOKUP($A115,'[1]Cost Forecast'!$A:$A,'[1]Cost Forecast'!X:X)</f>
        <v>0</v>
      </c>
      <c r="AG115" s="2">
        <f>_xlfn.XLOOKUP($A115,'[1]Cost Forecast'!$A:$A,'[1]Cost Forecast'!Y:Y)</f>
        <v>0</v>
      </c>
      <c r="AH115" s="2">
        <f>_xlfn.XLOOKUP($A115,'[1]Cost Forecast'!$A:$A,'[1]Cost Forecast'!Z:Z)</f>
        <v>0</v>
      </c>
      <c r="AI115" s="2">
        <f>_xlfn.XLOOKUP($A115,'[1]Cost Forecast'!$A:$A,'[1]Cost Forecast'!AA:AA)</f>
        <v>0</v>
      </c>
      <c r="AJ115" s="2">
        <f>_xlfn.XLOOKUP($A115,'[1]Cost Forecast'!$A:$A,'[1]Cost Forecast'!AB:AB)</f>
        <v>0</v>
      </c>
      <c r="AK115" s="2">
        <f>_xlfn.XLOOKUP($A115,'[1]Cost Forecast'!$A:$A,'[1]Cost Forecast'!AC:AC)</f>
        <v>0</v>
      </c>
      <c r="AL115" s="2">
        <f>_xlfn.XLOOKUP($A115,'[1]Cost Forecast'!$A:$A,'[1]Cost Forecast'!AD:AD)</f>
        <v>0</v>
      </c>
      <c r="AM115" s="8">
        <f t="shared" si="46"/>
        <v>32382.03</v>
      </c>
      <c r="AN115" s="9" t="s">
        <v>882</v>
      </c>
      <c r="AO115" s="9" t="s">
        <v>882</v>
      </c>
      <c r="AQ115" t="b">
        <f t="shared" si="51"/>
        <v>1</v>
      </c>
      <c r="AS115"/>
    </row>
    <row r="116" spans="1:46" x14ac:dyDescent="0.35">
      <c r="A116" s="4" t="s">
        <v>237</v>
      </c>
      <c r="B116" s="4" t="s">
        <v>238</v>
      </c>
      <c r="C116" s="3">
        <v>35</v>
      </c>
      <c r="D116" s="4" t="s">
        <v>2</v>
      </c>
      <c r="E116" s="3">
        <v>0</v>
      </c>
      <c r="F116" s="3">
        <f t="shared" si="40"/>
        <v>1</v>
      </c>
      <c r="G116" s="2">
        <v>83535</v>
      </c>
      <c r="H116" s="4" t="b">
        <f t="shared" si="41"/>
        <v>1</v>
      </c>
      <c r="I116" s="4" t="b">
        <f t="shared" si="42"/>
        <v>0</v>
      </c>
      <c r="K116" s="2">
        <v>83535</v>
      </c>
      <c r="L116" s="2">
        <v>93315</v>
      </c>
      <c r="M116" s="3">
        <v>0</v>
      </c>
      <c r="N116" s="3">
        <v>0</v>
      </c>
      <c r="O116" s="2">
        <v>110</v>
      </c>
      <c r="Q116" s="2">
        <v>0</v>
      </c>
      <c r="R116" s="2">
        <v>0</v>
      </c>
      <c r="S116" s="2">
        <v>83535</v>
      </c>
      <c r="T116" s="2">
        <v>0</v>
      </c>
      <c r="U116" s="2">
        <v>0</v>
      </c>
      <c r="V116" s="2">
        <f t="shared" si="43"/>
        <v>0</v>
      </c>
      <c r="X116" s="2">
        <f t="shared" si="44"/>
        <v>87385</v>
      </c>
      <c r="Y116" s="2">
        <f t="shared" si="45"/>
        <v>3850</v>
      </c>
      <c r="AA116" s="2">
        <f>_xlfn.XLOOKUP($A116,'[1]Cost Forecast'!$A:$A,'[1]Cost Forecast'!S:S)</f>
        <v>0</v>
      </c>
      <c r="AB116" s="2">
        <f>_xlfn.XLOOKUP($A116,'[1]Cost Forecast'!$A:$A,'[1]Cost Forecast'!T:T)</f>
        <v>0</v>
      </c>
      <c r="AC116" s="2">
        <f>_xlfn.XLOOKUP($A116,'[1]Cost Forecast'!$A:$A,'[1]Cost Forecast'!U:U)</f>
        <v>0</v>
      </c>
      <c r="AD116" s="2">
        <f>_xlfn.XLOOKUP($A116,'[1]Cost Forecast'!$A:$A,'[1]Cost Forecast'!V:V)</f>
        <v>0</v>
      </c>
      <c r="AE116" s="2">
        <f>_xlfn.XLOOKUP($A116,'[1]Cost Forecast'!$A:$A,'[1]Cost Forecast'!W:W)</f>
        <v>0</v>
      </c>
      <c r="AF116" s="2">
        <f>_xlfn.XLOOKUP($A116,'[1]Cost Forecast'!$A:$A,'[1]Cost Forecast'!X:X)</f>
        <v>0</v>
      </c>
      <c r="AG116" s="2">
        <f>_xlfn.XLOOKUP($A116,'[1]Cost Forecast'!$A:$A,'[1]Cost Forecast'!Y:Y)</f>
        <v>0</v>
      </c>
      <c r="AH116" s="2">
        <f>_xlfn.XLOOKUP($A116,'[1]Cost Forecast'!$A:$A,'[1]Cost Forecast'!Z:Z)</f>
        <v>0</v>
      </c>
      <c r="AI116" s="2">
        <f>_xlfn.XLOOKUP($A116,'[1]Cost Forecast'!$A:$A,'[1]Cost Forecast'!AA:AA)</f>
        <v>0</v>
      </c>
      <c r="AJ116" s="2">
        <f>_xlfn.XLOOKUP($A116,'[1]Cost Forecast'!$A:$A,'[1]Cost Forecast'!AB:AB)</f>
        <v>0</v>
      </c>
      <c r="AK116" s="2">
        <f>_xlfn.XLOOKUP($A116,'[1]Cost Forecast'!$A:$A,'[1]Cost Forecast'!AC:AC)</f>
        <v>0</v>
      </c>
      <c r="AL116" s="2">
        <f>_xlfn.XLOOKUP($A116,'[1]Cost Forecast'!$A:$A,'[1]Cost Forecast'!AD:AD)</f>
        <v>0</v>
      </c>
      <c r="AM116" s="8">
        <f t="shared" si="46"/>
        <v>83535</v>
      </c>
      <c r="AN116" s="9" t="s">
        <v>882</v>
      </c>
      <c r="AO116" s="9" t="s">
        <v>882</v>
      </c>
      <c r="AQ116" t="b">
        <f t="shared" si="51"/>
        <v>1</v>
      </c>
      <c r="AS116"/>
    </row>
    <row r="117" spans="1:46" x14ac:dyDescent="0.35">
      <c r="A117" s="4" t="s">
        <v>239</v>
      </c>
      <c r="B117" s="4" t="s">
        <v>240</v>
      </c>
      <c r="C117" s="3">
        <v>62292</v>
      </c>
      <c r="D117" s="4" t="s">
        <v>133</v>
      </c>
      <c r="E117" s="3">
        <v>19019.7</v>
      </c>
      <c r="F117" s="3">
        <f t="shared" si="40"/>
        <v>3.2751305225634471</v>
      </c>
      <c r="G117" s="2">
        <v>2150000</v>
      </c>
      <c r="H117" s="4" t="b">
        <f t="shared" si="41"/>
        <v>0</v>
      </c>
      <c r="I117" s="4" t="b">
        <f t="shared" si="42"/>
        <v>0</v>
      </c>
      <c r="K117" s="2">
        <v>2095505.55</v>
      </c>
      <c r="L117" s="2">
        <v>2095505.55</v>
      </c>
      <c r="M117" s="3">
        <v>59724.13</v>
      </c>
      <c r="N117" s="3">
        <v>18548.5</v>
      </c>
      <c r="O117" s="2">
        <v>112.9743941558617</v>
      </c>
      <c r="Q117" s="2">
        <v>2150000</v>
      </c>
      <c r="R117" s="2">
        <v>0</v>
      </c>
      <c r="S117" s="2">
        <v>0</v>
      </c>
      <c r="T117" s="2">
        <v>0</v>
      </c>
      <c r="U117" s="2">
        <v>0</v>
      </c>
      <c r="V117" s="2">
        <f t="shared" si="43"/>
        <v>0</v>
      </c>
      <c r="X117" s="2">
        <f t="shared" si="44"/>
        <v>2184083.2587424135</v>
      </c>
      <c r="Y117" s="2">
        <f t="shared" si="45"/>
        <v>34083.258742413484</v>
      </c>
      <c r="AA117" s="2">
        <f>_xlfn.XLOOKUP($A117,'[1]Cost Forecast'!$A:$A,'[1]Cost Forecast'!S:S)</f>
        <v>0</v>
      </c>
      <c r="AB117" s="2">
        <f>_xlfn.XLOOKUP($A117,'[1]Cost Forecast'!$A:$A,'[1]Cost Forecast'!T:T)</f>
        <v>0</v>
      </c>
      <c r="AC117" s="2">
        <f>_xlfn.XLOOKUP($A117,'[1]Cost Forecast'!$A:$A,'[1]Cost Forecast'!U:U)</f>
        <v>27247.224999999977</v>
      </c>
      <c r="AD117" s="2">
        <f>_xlfn.XLOOKUP($A117,'[1]Cost Forecast'!$A:$A,'[1]Cost Forecast'!V:V)</f>
        <v>27247.224999999977</v>
      </c>
      <c r="AE117" s="2">
        <f>_xlfn.XLOOKUP($A117,'[1]Cost Forecast'!$A:$A,'[1]Cost Forecast'!W:W)</f>
        <v>0</v>
      </c>
      <c r="AF117" s="2">
        <f>_xlfn.XLOOKUP($A117,'[1]Cost Forecast'!$A:$A,'[1]Cost Forecast'!X:X)</f>
        <v>0</v>
      </c>
      <c r="AG117" s="2">
        <f>_xlfn.XLOOKUP($A117,'[1]Cost Forecast'!$A:$A,'[1]Cost Forecast'!Y:Y)</f>
        <v>0</v>
      </c>
      <c r="AH117" s="2">
        <f>_xlfn.XLOOKUP($A117,'[1]Cost Forecast'!$A:$A,'[1]Cost Forecast'!Z:Z)</f>
        <v>0</v>
      </c>
      <c r="AI117" s="2">
        <f>_xlfn.XLOOKUP($A117,'[1]Cost Forecast'!$A:$A,'[1]Cost Forecast'!AA:AA)</f>
        <v>0</v>
      </c>
      <c r="AJ117" s="2">
        <f>_xlfn.XLOOKUP($A117,'[1]Cost Forecast'!$A:$A,'[1]Cost Forecast'!AB:AB)</f>
        <v>0</v>
      </c>
      <c r="AK117" s="2">
        <f>_xlfn.XLOOKUP($A117,'[1]Cost Forecast'!$A:$A,'[1]Cost Forecast'!AC:AC)</f>
        <v>0</v>
      </c>
      <c r="AL117" s="2">
        <f>_xlfn.XLOOKUP($A117,'[1]Cost Forecast'!$A:$A,'[1]Cost Forecast'!AD:AD)</f>
        <v>0</v>
      </c>
      <c r="AM117" s="8">
        <f t="shared" si="46"/>
        <v>2150000</v>
      </c>
      <c r="AN117" s="9" t="s">
        <v>884</v>
      </c>
      <c r="AO117" s="9" t="s">
        <v>849</v>
      </c>
      <c r="AP117" t="s">
        <v>895</v>
      </c>
      <c r="AQ117" t="b">
        <f t="shared" si="51"/>
        <v>1</v>
      </c>
      <c r="AT117" s="12"/>
    </row>
    <row r="118" spans="1:46" x14ac:dyDescent="0.35">
      <c r="A118" s="4" t="s">
        <v>241</v>
      </c>
      <c r="B118" s="4" t="s">
        <v>242</v>
      </c>
      <c r="C118" s="3">
        <v>23967</v>
      </c>
      <c r="D118" s="4" t="s">
        <v>133</v>
      </c>
      <c r="E118" s="3">
        <v>7605.55</v>
      </c>
      <c r="F118" s="3">
        <f t="shared" ref="F118:F137" si="52">IF(OR(E118=0,C118=0),1,C118/E118)</f>
        <v>3.1512513887884506</v>
      </c>
      <c r="G118" s="2">
        <v>862417.4</v>
      </c>
      <c r="H118" s="4" t="b">
        <f t="shared" si="41"/>
        <v>0</v>
      </c>
      <c r="I118" s="4" t="b">
        <f t="shared" si="42"/>
        <v>0</v>
      </c>
      <c r="K118" s="2">
        <v>494657.54</v>
      </c>
      <c r="L118" s="2">
        <v>494657.54</v>
      </c>
      <c r="M118" s="3">
        <v>12223.9</v>
      </c>
      <c r="N118" s="3">
        <v>4361</v>
      </c>
      <c r="O118" s="2">
        <v>113.4275487273561</v>
      </c>
      <c r="Q118" s="2">
        <v>862417.4</v>
      </c>
      <c r="R118" s="2">
        <v>0</v>
      </c>
      <c r="S118" s="2">
        <v>0</v>
      </c>
      <c r="T118" s="2">
        <v>0</v>
      </c>
      <c r="U118" s="2">
        <v>0</v>
      </c>
      <c r="V118" s="2">
        <f t="shared" ref="V118:V137" si="53">G118-SUM(Q118:U118)</f>
        <v>0</v>
      </c>
      <c r="X118" s="2">
        <f t="shared" ref="X118:X137" si="54">K118 + O118*((C118-M118)/F118)</f>
        <v>917343.92173367715</v>
      </c>
      <c r="Y118" s="2">
        <f t="shared" ref="Y118:Y137" si="55">X118-G118</f>
        <v>54926.521733677131</v>
      </c>
      <c r="AA118" s="2">
        <f>_xlfn.XLOOKUP($A118,'[1]Cost Forecast'!$A:$A,'[1]Cost Forecast'!S:S)</f>
        <v>0</v>
      </c>
      <c r="AB118" s="2">
        <f>_xlfn.XLOOKUP($A118,'[1]Cost Forecast'!$A:$A,'[1]Cost Forecast'!T:T)</f>
        <v>0</v>
      </c>
      <c r="AC118" s="2">
        <f>_xlfn.XLOOKUP($A118,'[1]Cost Forecast'!$A:$A,'[1]Cost Forecast'!U:U)</f>
        <v>59991.873333333344</v>
      </c>
      <c r="AD118" s="2">
        <f>_xlfn.XLOOKUP($A118,'[1]Cost Forecast'!$A:$A,'[1]Cost Forecast'!V:V)</f>
        <v>59991.873333333344</v>
      </c>
      <c r="AE118" s="2">
        <f>_xlfn.XLOOKUP($A118,'[1]Cost Forecast'!$A:$A,'[1]Cost Forecast'!W:W)</f>
        <v>59991.873333333344</v>
      </c>
      <c r="AF118" s="2">
        <f>_xlfn.XLOOKUP($A118,'[1]Cost Forecast'!$A:$A,'[1]Cost Forecast'!X:X)</f>
        <v>59991.873333333344</v>
      </c>
      <c r="AG118" s="2">
        <f>_xlfn.XLOOKUP($A118,'[1]Cost Forecast'!$A:$A,'[1]Cost Forecast'!Y:Y)</f>
        <v>59991.873333333344</v>
      </c>
      <c r="AH118" s="2">
        <f>_xlfn.XLOOKUP($A118,'[1]Cost Forecast'!$A:$A,'[1]Cost Forecast'!Z:Z)</f>
        <v>59991.873333333344</v>
      </c>
      <c r="AI118" s="2">
        <f>_xlfn.XLOOKUP($A118,'[1]Cost Forecast'!$A:$A,'[1]Cost Forecast'!AA:AA)</f>
        <v>0</v>
      </c>
      <c r="AJ118" s="2">
        <f>_xlfn.XLOOKUP($A118,'[1]Cost Forecast'!$A:$A,'[1]Cost Forecast'!AB:AB)</f>
        <v>0</v>
      </c>
      <c r="AK118" s="2">
        <f>_xlfn.XLOOKUP($A118,'[1]Cost Forecast'!$A:$A,'[1]Cost Forecast'!AC:AC)</f>
        <v>0</v>
      </c>
      <c r="AL118" s="2">
        <f>_xlfn.XLOOKUP($A118,'[1]Cost Forecast'!$A:$A,'[1]Cost Forecast'!AD:AD)</f>
        <v>0</v>
      </c>
      <c r="AM118" s="8">
        <f t="shared" si="46"/>
        <v>854608.78</v>
      </c>
      <c r="AN118" s="9" t="s">
        <v>884</v>
      </c>
      <c r="AO118" s="9" t="s">
        <v>849</v>
      </c>
      <c r="AP118" t="s">
        <v>896</v>
      </c>
      <c r="AQ118" t="b">
        <f t="shared" si="51"/>
        <v>0</v>
      </c>
      <c r="AT118" s="12"/>
    </row>
    <row r="119" spans="1:46" x14ac:dyDescent="0.35">
      <c r="A119" s="4" t="s">
        <v>243</v>
      </c>
      <c r="B119" s="4" t="s">
        <v>244</v>
      </c>
      <c r="C119" s="3">
        <v>630</v>
      </c>
      <c r="D119" s="4" t="s">
        <v>890</v>
      </c>
      <c r="E119" s="3">
        <f>C119*2</f>
        <v>1260</v>
      </c>
      <c r="F119" s="3">
        <f t="shared" si="52"/>
        <v>0.5</v>
      </c>
      <c r="G119" s="2">
        <f>E119*110</f>
        <v>138600</v>
      </c>
      <c r="H119" s="4" t="b">
        <f t="shared" si="41"/>
        <v>0</v>
      </c>
      <c r="I119" s="4" t="b">
        <f t="shared" si="42"/>
        <v>0</v>
      </c>
      <c r="K119" s="2">
        <v>0</v>
      </c>
      <c r="L119" s="2">
        <v>0</v>
      </c>
      <c r="M119" s="3">
        <v>0</v>
      </c>
      <c r="N119" s="3">
        <v>0</v>
      </c>
      <c r="O119" s="2">
        <v>110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f t="shared" si="53"/>
        <v>138600</v>
      </c>
      <c r="X119" s="2">
        <f t="shared" si="54"/>
        <v>138600</v>
      </c>
      <c r="Y119" s="2">
        <f t="shared" si="55"/>
        <v>0</v>
      </c>
      <c r="AA119" s="2">
        <f>_xlfn.XLOOKUP($A119,'[1]Cost Forecast'!$A:$A,'[1]Cost Forecast'!S:S)</f>
        <v>34650</v>
      </c>
      <c r="AB119" s="2">
        <f>_xlfn.XLOOKUP($A119,'[1]Cost Forecast'!$A:$A,'[1]Cost Forecast'!T:T)</f>
        <v>34650</v>
      </c>
      <c r="AC119" s="2">
        <f>_xlfn.XLOOKUP($A119,'[1]Cost Forecast'!$A:$A,'[1]Cost Forecast'!U:U)</f>
        <v>34650</v>
      </c>
      <c r="AD119" s="2">
        <f>_xlfn.XLOOKUP($A119,'[1]Cost Forecast'!$A:$A,'[1]Cost Forecast'!V:V)</f>
        <v>30862.309999999998</v>
      </c>
      <c r="AE119" s="2">
        <f>_xlfn.XLOOKUP($A119,'[1]Cost Forecast'!$A:$A,'[1]Cost Forecast'!W:W)</f>
        <v>0</v>
      </c>
      <c r="AF119" s="2">
        <f>_xlfn.XLOOKUP($A119,'[1]Cost Forecast'!$A:$A,'[1]Cost Forecast'!X:X)</f>
        <v>0</v>
      </c>
      <c r="AG119" s="2">
        <f>_xlfn.XLOOKUP($A119,'[1]Cost Forecast'!$A:$A,'[1]Cost Forecast'!Y:Y)</f>
        <v>0</v>
      </c>
      <c r="AH119" s="2">
        <f>_xlfn.XLOOKUP($A119,'[1]Cost Forecast'!$A:$A,'[1]Cost Forecast'!Z:Z)</f>
        <v>0</v>
      </c>
      <c r="AI119" s="2">
        <f>_xlfn.XLOOKUP($A119,'[1]Cost Forecast'!$A:$A,'[1]Cost Forecast'!AA:AA)</f>
        <v>0</v>
      </c>
      <c r="AJ119" s="2">
        <f>_xlfn.XLOOKUP($A119,'[1]Cost Forecast'!$A:$A,'[1]Cost Forecast'!AB:AB)</f>
        <v>0</v>
      </c>
      <c r="AK119" s="2">
        <f>_xlfn.XLOOKUP($A119,'[1]Cost Forecast'!$A:$A,'[1]Cost Forecast'!AC:AC)</f>
        <v>0</v>
      </c>
      <c r="AL119" s="2">
        <f>_xlfn.XLOOKUP($A119,'[1]Cost Forecast'!$A:$A,'[1]Cost Forecast'!AD:AD)</f>
        <v>0</v>
      </c>
      <c r="AM119" s="8">
        <f t="shared" si="46"/>
        <v>134812.31</v>
      </c>
      <c r="AN119" s="9" t="s">
        <v>884</v>
      </c>
      <c r="AO119" s="9" t="s">
        <v>849</v>
      </c>
      <c r="AP119" t="s">
        <v>896</v>
      </c>
      <c r="AQ119" t="b">
        <f t="shared" si="51"/>
        <v>0</v>
      </c>
      <c r="AS119"/>
    </row>
    <row r="120" spans="1:46" x14ac:dyDescent="0.35">
      <c r="A120" s="4" t="s">
        <v>245</v>
      </c>
      <c r="B120" s="4" t="s">
        <v>246</v>
      </c>
      <c r="C120" s="3">
        <v>993</v>
      </c>
      <c r="D120" s="4" t="s">
        <v>13</v>
      </c>
      <c r="E120" s="3">
        <v>196</v>
      </c>
      <c r="F120" s="3">
        <f t="shared" si="52"/>
        <v>5.0663265306122449</v>
      </c>
      <c r="G120" s="2">
        <v>29756.82</v>
      </c>
      <c r="H120" s="4" t="b">
        <f t="shared" si="41"/>
        <v>1</v>
      </c>
      <c r="I120" s="4" t="b">
        <f t="shared" si="42"/>
        <v>0</v>
      </c>
      <c r="K120" s="2">
        <v>29756.82</v>
      </c>
      <c r="L120" s="2">
        <v>29756.82</v>
      </c>
      <c r="M120" s="3">
        <v>993</v>
      </c>
      <c r="N120" s="3">
        <v>196</v>
      </c>
      <c r="O120" s="2">
        <v>151.82051020408159</v>
      </c>
      <c r="Q120" s="2">
        <v>29756.82</v>
      </c>
      <c r="R120" s="2">
        <v>0</v>
      </c>
      <c r="S120" s="2">
        <v>0</v>
      </c>
      <c r="T120" s="2">
        <v>0</v>
      </c>
      <c r="U120" s="2">
        <v>0</v>
      </c>
      <c r="V120" s="2">
        <f t="shared" si="53"/>
        <v>0</v>
      </c>
      <c r="X120" s="2">
        <f t="shared" si="54"/>
        <v>29756.82</v>
      </c>
      <c r="Y120" s="2">
        <f t="shared" si="55"/>
        <v>0</v>
      </c>
      <c r="AA120" s="2">
        <f>_xlfn.XLOOKUP($A120,'[1]Cost Forecast'!$A:$A,'[1]Cost Forecast'!S:S)</f>
        <v>0</v>
      </c>
      <c r="AB120" s="2">
        <f>_xlfn.XLOOKUP($A120,'[1]Cost Forecast'!$A:$A,'[1]Cost Forecast'!T:T)</f>
        <v>0</v>
      </c>
      <c r="AC120" s="2">
        <f>_xlfn.XLOOKUP($A120,'[1]Cost Forecast'!$A:$A,'[1]Cost Forecast'!U:U)</f>
        <v>0</v>
      </c>
      <c r="AD120" s="2">
        <f>_xlfn.XLOOKUP($A120,'[1]Cost Forecast'!$A:$A,'[1]Cost Forecast'!V:V)</f>
        <v>0</v>
      </c>
      <c r="AE120" s="2">
        <f>_xlfn.XLOOKUP($A120,'[1]Cost Forecast'!$A:$A,'[1]Cost Forecast'!W:W)</f>
        <v>0</v>
      </c>
      <c r="AF120" s="2">
        <f>_xlfn.XLOOKUP($A120,'[1]Cost Forecast'!$A:$A,'[1]Cost Forecast'!X:X)</f>
        <v>0</v>
      </c>
      <c r="AG120" s="2">
        <f>_xlfn.XLOOKUP($A120,'[1]Cost Forecast'!$A:$A,'[1]Cost Forecast'!Y:Y)</f>
        <v>0</v>
      </c>
      <c r="AH120" s="2">
        <f>_xlfn.XLOOKUP($A120,'[1]Cost Forecast'!$A:$A,'[1]Cost Forecast'!Z:Z)</f>
        <v>0</v>
      </c>
      <c r="AI120" s="2">
        <f>_xlfn.XLOOKUP($A120,'[1]Cost Forecast'!$A:$A,'[1]Cost Forecast'!AA:AA)</f>
        <v>0</v>
      </c>
      <c r="AJ120" s="2">
        <f>_xlfn.XLOOKUP($A120,'[1]Cost Forecast'!$A:$A,'[1]Cost Forecast'!AB:AB)</f>
        <v>0</v>
      </c>
      <c r="AK120" s="2">
        <f>_xlfn.XLOOKUP($A120,'[1]Cost Forecast'!$A:$A,'[1]Cost Forecast'!AC:AC)</f>
        <v>0</v>
      </c>
      <c r="AL120" s="2">
        <f>_xlfn.XLOOKUP($A120,'[1]Cost Forecast'!$A:$A,'[1]Cost Forecast'!AD:AD)</f>
        <v>0</v>
      </c>
      <c r="AM120" s="8">
        <f t="shared" si="46"/>
        <v>29756.82</v>
      </c>
      <c r="AN120" s="9" t="s">
        <v>882</v>
      </c>
      <c r="AO120" s="9" t="s">
        <v>882</v>
      </c>
      <c r="AQ120" t="b">
        <f t="shared" si="51"/>
        <v>1</v>
      </c>
      <c r="AS120"/>
    </row>
    <row r="121" spans="1:46" x14ac:dyDescent="0.35">
      <c r="A121" s="4" t="s">
        <v>247</v>
      </c>
      <c r="B121" s="4" t="s">
        <v>248</v>
      </c>
      <c r="C121" s="3">
        <v>308</v>
      </c>
      <c r="D121" s="4" t="s">
        <v>2</v>
      </c>
      <c r="E121" s="3">
        <v>543</v>
      </c>
      <c r="F121" s="3">
        <f t="shared" si="52"/>
        <v>0.56721915285451197</v>
      </c>
      <c r="G121" s="2">
        <v>63065.21</v>
      </c>
      <c r="H121" s="4" t="b">
        <f t="shared" si="41"/>
        <v>1</v>
      </c>
      <c r="I121" s="4" t="b">
        <f t="shared" si="42"/>
        <v>0</v>
      </c>
      <c r="K121" s="2">
        <v>63065.21</v>
      </c>
      <c r="L121" s="2">
        <v>63065.21</v>
      </c>
      <c r="M121" s="3">
        <v>308</v>
      </c>
      <c r="N121" s="3">
        <v>543</v>
      </c>
      <c r="O121" s="2">
        <v>116.1421915285451</v>
      </c>
      <c r="Q121" s="2">
        <v>63065.21</v>
      </c>
      <c r="R121" s="2">
        <v>0</v>
      </c>
      <c r="S121" s="2">
        <v>0</v>
      </c>
      <c r="T121" s="2">
        <v>0</v>
      </c>
      <c r="U121" s="2">
        <v>0</v>
      </c>
      <c r="V121" s="2">
        <f t="shared" si="53"/>
        <v>0</v>
      </c>
      <c r="X121" s="2">
        <f t="shared" si="54"/>
        <v>63065.21</v>
      </c>
      <c r="Y121" s="2">
        <f t="shared" si="55"/>
        <v>0</v>
      </c>
      <c r="AA121" s="2">
        <f>_xlfn.XLOOKUP($A121,'[1]Cost Forecast'!$A:$A,'[1]Cost Forecast'!S:S)</f>
        <v>0</v>
      </c>
      <c r="AB121" s="2">
        <f>_xlfn.XLOOKUP($A121,'[1]Cost Forecast'!$A:$A,'[1]Cost Forecast'!T:T)</f>
        <v>0</v>
      </c>
      <c r="AC121" s="2">
        <f>_xlfn.XLOOKUP($A121,'[1]Cost Forecast'!$A:$A,'[1]Cost Forecast'!U:U)</f>
        <v>0</v>
      </c>
      <c r="AD121" s="2">
        <f>_xlfn.XLOOKUP($A121,'[1]Cost Forecast'!$A:$A,'[1]Cost Forecast'!V:V)</f>
        <v>0</v>
      </c>
      <c r="AE121" s="2">
        <f>_xlfn.XLOOKUP($A121,'[1]Cost Forecast'!$A:$A,'[1]Cost Forecast'!W:W)</f>
        <v>0</v>
      </c>
      <c r="AF121" s="2">
        <f>_xlfn.XLOOKUP($A121,'[1]Cost Forecast'!$A:$A,'[1]Cost Forecast'!X:X)</f>
        <v>0</v>
      </c>
      <c r="AG121" s="2">
        <f>_xlfn.XLOOKUP($A121,'[1]Cost Forecast'!$A:$A,'[1]Cost Forecast'!Y:Y)</f>
        <v>0</v>
      </c>
      <c r="AH121" s="2">
        <f>_xlfn.XLOOKUP($A121,'[1]Cost Forecast'!$A:$A,'[1]Cost Forecast'!Z:Z)</f>
        <v>0</v>
      </c>
      <c r="AI121" s="2">
        <f>_xlfn.XLOOKUP($A121,'[1]Cost Forecast'!$A:$A,'[1]Cost Forecast'!AA:AA)</f>
        <v>0</v>
      </c>
      <c r="AJ121" s="2">
        <f>_xlfn.XLOOKUP($A121,'[1]Cost Forecast'!$A:$A,'[1]Cost Forecast'!AB:AB)</f>
        <v>0</v>
      </c>
      <c r="AK121" s="2">
        <f>_xlfn.XLOOKUP($A121,'[1]Cost Forecast'!$A:$A,'[1]Cost Forecast'!AC:AC)</f>
        <v>0</v>
      </c>
      <c r="AL121" s="2">
        <f>_xlfn.XLOOKUP($A121,'[1]Cost Forecast'!$A:$A,'[1]Cost Forecast'!AD:AD)</f>
        <v>0</v>
      </c>
      <c r="AM121" s="8">
        <f t="shared" si="46"/>
        <v>63065.21</v>
      </c>
      <c r="AN121" s="9" t="s">
        <v>882</v>
      </c>
      <c r="AO121" s="9" t="s">
        <v>882</v>
      </c>
      <c r="AQ121" t="b">
        <f t="shared" si="51"/>
        <v>1</v>
      </c>
      <c r="AS121"/>
    </row>
    <row r="122" spans="1:46" x14ac:dyDescent="0.35">
      <c r="A122" s="4" t="s">
        <v>249</v>
      </c>
      <c r="B122" s="4" t="s">
        <v>250</v>
      </c>
      <c r="C122" s="3">
        <v>11714</v>
      </c>
      <c r="D122" s="4" t="s">
        <v>2</v>
      </c>
      <c r="E122" s="3">
        <v>2695.49</v>
      </c>
      <c r="F122" s="3">
        <f t="shared" si="52"/>
        <v>4.3457775766187225</v>
      </c>
      <c r="G122" s="2">
        <v>274808.11</v>
      </c>
      <c r="H122" s="4" t="b">
        <f t="shared" si="41"/>
        <v>0</v>
      </c>
      <c r="I122" s="4" t="b">
        <f t="shared" si="42"/>
        <v>0</v>
      </c>
      <c r="K122" s="2">
        <v>241327.4</v>
      </c>
      <c r="L122" s="2">
        <v>241327.4</v>
      </c>
      <c r="M122" s="3">
        <v>9718</v>
      </c>
      <c r="N122" s="3">
        <v>2370</v>
      </c>
      <c r="O122" s="2">
        <v>101.8259071729958</v>
      </c>
      <c r="Q122" s="2">
        <v>274808.11</v>
      </c>
      <c r="R122" s="2">
        <v>0</v>
      </c>
      <c r="S122" s="2">
        <v>0</v>
      </c>
      <c r="T122" s="2">
        <v>0</v>
      </c>
      <c r="U122" s="2">
        <v>0</v>
      </c>
      <c r="V122" s="2">
        <f t="shared" si="53"/>
        <v>0</v>
      </c>
      <c r="X122" s="2">
        <f t="shared" si="54"/>
        <v>288095.67268169485</v>
      </c>
      <c r="Y122" s="2">
        <f t="shared" si="55"/>
        <v>13287.562681694864</v>
      </c>
      <c r="AA122" s="2">
        <f>_xlfn.XLOOKUP($A122,'[1]Cost Forecast'!$A:$A,'[1]Cost Forecast'!S:S)</f>
        <v>0</v>
      </c>
      <c r="AB122" s="2">
        <f>_xlfn.XLOOKUP($A122,'[1]Cost Forecast'!$A:$A,'[1]Cost Forecast'!T:T)</f>
        <v>0</v>
      </c>
      <c r="AC122" s="2">
        <f>_xlfn.XLOOKUP($A122,'[1]Cost Forecast'!$A:$A,'[1]Cost Forecast'!U:U)</f>
        <v>6475.1519999999964</v>
      </c>
      <c r="AD122" s="2">
        <f>_xlfn.XLOOKUP($A122,'[1]Cost Forecast'!$A:$A,'[1]Cost Forecast'!V:V)</f>
        <v>6475.1519999999964</v>
      </c>
      <c r="AE122" s="2">
        <f>_xlfn.XLOOKUP($A122,'[1]Cost Forecast'!$A:$A,'[1]Cost Forecast'!W:W)</f>
        <v>6475.1519999999964</v>
      </c>
      <c r="AF122" s="2">
        <f>_xlfn.XLOOKUP($A122,'[1]Cost Forecast'!$A:$A,'[1]Cost Forecast'!X:X)</f>
        <v>6475.1519999999964</v>
      </c>
      <c r="AG122" s="2">
        <f>_xlfn.XLOOKUP($A122,'[1]Cost Forecast'!$A:$A,'[1]Cost Forecast'!Y:Y)</f>
        <v>6475.1519999999964</v>
      </c>
      <c r="AH122" s="2">
        <f>_xlfn.XLOOKUP($A122,'[1]Cost Forecast'!$A:$A,'[1]Cost Forecast'!Z:Z)</f>
        <v>0</v>
      </c>
      <c r="AI122" s="2">
        <f>_xlfn.XLOOKUP($A122,'[1]Cost Forecast'!$A:$A,'[1]Cost Forecast'!AA:AA)</f>
        <v>0</v>
      </c>
      <c r="AJ122" s="2">
        <f>_xlfn.XLOOKUP($A122,'[1]Cost Forecast'!$A:$A,'[1]Cost Forecast'!AB:AB)</f>
        <v>0</v>
      </c>
      <c r="AK122" s="2">
        <f>_xlfn.XLOOKUP($A122,'[1]Cost Forecast'!$A:$A,'[1]Cost Forecast'!AC:AC)</f>
        <v>0</v>
      </c>
      <c r="AL122" s="2">
        <f>_xlfn.XLOOKUP($A122,'[1]Cost Forecast'!$A:$A,'[1]Cost Forecast'!AD:AD)</f>
        <v>0</v>
      </c>
      <c r="AM122" s="8">
        <f t="shared" si="46"/>
        <v>273703.15999999997</v>
      </c>
      <c r="AN122" s="9" t="s">
        <v>884</v>
      </c>
      <c r="AO122" s="9" t="s">
        <v>849</v>
      </c>
      <c r="AP122" t="s">
        <v>896</v>
      </c>
      <c r="AQ122" t="b">
        <f t="shared" si="51"/>
        <v>0</v>
      </c>
      <c r="AT122" s="12"/>
    </row>
    <row r="123" spans="1:46" x14ac:dyDescent="0.35">
      <c r="A123" s="4" t="s">
        <v>251</v>
      </c>
      <c r="B123" s="4" t="s">
        <v>252</v>
      </c>
      <c r="C123" s="3">
        <v>164</v>
      </c>
      <c r="D123" s="4" t="s">
        <v>13</v>
      </c>
      <c r="E123" s="3">
        <v>1416.38</v>
      </c>
      <c r="F123" s="3">
        <f t="shared" si="52"/>
        <v>0.11578813595221621</v>
      </c>
      <c r="G123" s="2">
        <v>162759.19</v>
      </c>
      <c r="H123" s="4" t="b">
        <f t="shared" si="41"/>
        <v>0</v>
      </c>
      <c r="I123" s="4" t="b">
        <f t="shared" si="42"/>
        <v>0</v>
      </c>
      <c r="K123" s="2">
        <v>130598.01</v>
      </c>
      <c r="L123" s="2">
        <v>130598.01</v>
      </c>
      <c r="M123" s="3">
        <v>134.69999999999999</v>
      </c>
      <c r="N123" s="3">
        <v>1169</v>
      </c>
      <c r="O123" s="2">
        <v>111.71771599657831</v>
      </c>
      <c r="Q123" s="2">
        <v>162759.19</v>
      </c>
      <c r="R123" s="2">
        <v>0</v>
      </c>
      <c r="S123" s="2">
        <v>0</v>
      </c>
      <c r="T123" s="2">
        <v>0</v>
      </c>
      <c r="U123" s="2">
        <v>0</v>
      </c>
      <c r="V123" s="2">
        <f t="shared" si="53"/>
        <v>0</v>
      </c>
      <c r="X123" s="2">
        <f t="shared" si="54"/>
        <v>158867.99683224843</v>
      </c>
      <c r="Y123" s="2">
        <f t="shared" si="55"/>
        <v>-3891.1931677515677</v>
      </c>
      <c r="AA123" s="2">
        <f>_xlfn.XLOOKUP($A123,'[1]Cost Forecast'!$A:$A,'[1]Cost Forecast'!S:S)</f>
        <v>0</v>
      </c>
      <c r="AB123" s="2">
        <f>_xlfn.XLOOKUP($A123,'[1]Cost Forecast'!$A:$A,'[1]Cost Forecast'!T:T)</f>
        <v>0</v>
      </c>
      <c r="AC123" s="2">
        <f>_xlfn.XLOOKUP($A123,'[1]Cost Forecast'!$A:$A,'[1]Cost Forecast'!U:U)</f>
        <v>6432.2360000000017</v>
      </c>
      <c r="AD123" s="2">
        <f>_xlfn.XLOOKUP($A123,'[1]Cost Forecast'!$A:$A,'[1]Cost Forecast'!V:V)</f>
        <v>6432.2360000000017</v>
      </c>
      <c r="AE123" s="2">
        <f>_xlfn.XLOOKUP($A123,'[1]Cost Forecast'!$A:$A,'[1]Cost Forecast'!W:W)</f>
        <v>6432.2360000000017</v>
      </c>
      <c r="AF123" s="2">
        <f>_xlfn.XLOOKUP($A123,'[1]Cost Forecast'!$A:$A,'[1]Cost Forecast'!X:X)</f>
        <v>6432.2360000000017</v>
      </c>
      <c r="AG123" s="2">
        <f>_xlfn.XLOOKUP($A123,'[1]Cost Forecast'!$A:$A,'[1]Cost Forecast'!Y:Y)</f>
        <v>6432.2360000000017</v>
      </c>
      <c r="AH123" s="2">
        <f>_xlfn.XLOOKUP($A123,'[1]Cost Forecast'!$A:$A,'[1]Cost Forecast'!Z:Z)</f>
        <v>0</v>
      </c>
      <c r="AI123" s="2">
        <f>_xlfn.XLOOKUP($A123,'[1]Cost Forecast'!$A:$A,'[1]Cost Forecast'!AA:AA)</f>
        <v>0</v>
      </c>
      <c r="AJ123" s="2">
        <f>_xlfn.XLOOKUP($A123,'[1]Cost Forecast'!$A:$A,'[1]Cost Forecast'!AB:AB)</f>
        <v>0</v>
      </c>
      <c r="AK123" s="2">
        <f>_xlfn.XLOOKUP($A123,'[1]Cost Forecast'!$A:$A,'[1]Cost Forecast'!AC:AC)</f>
        <v>0</v>
      </c>
      <c r="AL123" s="2">
        <f>_xlfn.XLOOKUP($A123,'[1]Cost Forecast'!$A:$A,'[1]Cost Forecast'!AD:AD)</f>
        <v>0</v>
      </c>
      <c r="AM123" s="8">
        <f t="shared" si="46"/>
        <v>162759.19</v>
      </c>
      <c r="AN123" s="9" t="s">
        <v>884</v>
      </c>
      <c r="AO123" s="9" t="s">
        <v>849</v>
      </c>
      <c r="AP123" t="s">
        <v>896</v>
      </c>
      <c r="AQ123" t="b">
        <f t="shared" si="51"/>
        <v>1</v>
      </c>
      <c r="AT123" s="12"/>
    </row>
    <row r="124" spans="1:46" x14ac:dyDescent="0.35">
      <c r="A124" s="4" t="s">
        <v>253</v>
      </c>
      <c r="B124" s="4" t="s">
        <v>254</v>
      </c>
      <c r="C124" s="3">
        <v>7400</v>
      </c>
      <c r="D124" s="4" t="s">
        <v>133</v>
      </c>
      <c r="E124" s="3">
        <v>1328.26</v>
      </c>
      <c r="F124" s="3">
        <f t="shared" si="52"/>
        <v>5.5711984099498588</v>
      </c>
      <c r="G124" s="2">
        <v>150000</v>
      </c>
      <c r="H124" s="4" t="b">
        <f t="shared" ref="H124:H135" si="56">G124=K124</f>
        <v>0</v>
      </c>
      <c r="I124" s="4" t="b">
        <f t="shared" ref="I124:I136" si="57">OR(ISBLANK(AA124),ISBLANK(AB124),ISBLANK(AC124),ISBLANK(AD124),ISBLANK(AE124),ISBLANK(AF124),ISBLANK(AG124),ISBLANK(AH124),ISBLANK(AI124),ISBLANK(AJ124),ISBLANK(AK124),ISBLANK(AL124))</f>
        <v>0</v>
      </c>
      <c r="K124" s="2">
        <v>83845.850000000006</v>
      </c>
      <c r="L124" s="2">
        <v>83845.850000000006</v>
      </c>
      <c r="M124" s="3">
        <v>4290</v>
      </c>
      <c r="N124" s="3">
        <v>743.5</v>
      </c>
      <c r="O124" s="2">
        <v>112.7718224613316</v>
      </c>
      <c r="Q124" s="2">
        <v>150000</v>
      </c>
      <c r="R124" s="2">
        <v>0</v>
      </c>
      <c r="S124" s="2">
        <v>0</v>
      </c>
      <c r="T124" s="2">
        <v>0</v>
      </c>
      <c r="U124" s="2">
        <v>0</v>
      </c>
      <c r="V124" s="2">
        <f t="shared" si="53"/>
        <v>0</v>
      </c>
      <c r="X124" s="2">
        <f t="shared" si="54"/>
        <v>146798.26024415388</v>
      </c>
      <c r="Y124" s="2">
        <f t="shared" si="55"/>
        <v>-3201.7397558461234</v>
      </c>
      <c r="AA124" s="2">
        <f>_xlfn.XLOOKUP($A124,'[1]Cost Forecast'!$A:$A,'[1]Cost Forecast'!S:S)</f>
        <v>0</v>
      </c>
      <c r="AB124" s="2">
        <f>_xlfn.XLOOKUP($A124,'[1]Cost Forecast'!$A:$A,'[1]Cost Forecast'!T:T)</f>
        <v>62266.369999999995</v>
      </c>
      <c r="AC124" s="2">
        <f>_xlfn.XLOOKUP($A124,'[1]Cost Forecast'!$A:$A,'[1]Cost Forecast'!U:U)</f>
        <v>0</v>
      </c>
      <c r="AD124" s="2">
        <f>_xlfn.XLOOKUP($A124,'[1]Cost Forecast'!$A:$A,'[1]Cost Forecast'!V:V)</f>
        <v>0</v>
      </c>
      <c r="AE124" s="2">
        <f>_xlfn.XLOOKUP($A124,'[1]Cost Forecast'!$A:$A,'[1]Cost Forecast'!W:W)</f>
        <v>0</v>
      </c>
      <c r="AF124" s="2">
        <f>_xlfn.XLOOKUP($A124,'[1]Cost Forecast'!$A:$A,'[1]Cost Forecast'!X:X)</f>
        <v>0</v>
      </c>
      <c r="AG124" s="2">
        <f>_xlfn.XLOOKUP($A124,'[1]Cost Forecast'!$A:$A,'[1]Cost Forecast'!Y:Y)</f>
        <v>0</v>
      </c>
      <c r="AH124" s="2">
        <f>_xlfn.XLOOKUP($A124,'[1]Cost Forecast'!$A:$A,'[1]Cost Forecast'!Z:Z)</f>
        <v>0</v>
      </c>
      <c r="AI124" s="2">
        <f>_xlfn.XLOOKUP($A124,'[1]Cost Forecast'!$A:$A,'[1]Cost Forecast'!AA:AA)</f>
        <v>0</v>
      </c>
      <c r="AJ124" s="2">
        <f>_xlfn.XLOOKUP($A124,'[1]Cost Forecast'!$A:$A,'[1]Cost Forecast'!AB:AB)</f>
        <v>0</v>
      </c>
      <c r="AK124" s="2">
        <f>_xlfn.XLOOKUP($A124,'[1]Cost Forecast'!$A:$A,'[1]Cost Forecast'!AC:AC)</f>
        <v>0</v>
      </c>
      <c r="AL124" s="2">
        <f>_xlfn.XLOOKUP($A124,'[1]Cost Forecast'!$A:$A,'[1]Cost Forecast'!AD:AD)</f>
        <v>0</v>
      </c>
      <c r="AM124" s="8">
        <f t="shared" ref="AM124:AM135" si="58">SUM(AA124:AL124)+K124</f>
        <v>146112.22</v>
      </c>
      <c r="AN124" s="9" t="s">
        <v>884</v>
      </c>
      <c r="AO124" s="9" t="s">
        <v>849</v>
      </c>
      <c r="AP124" t="s">
        <v>897</v>
      </c>
      <c r="AQ124" t="b">
        <f t="shared" si="51"/>
        <v>0</v>
      </c>
      <c r="AT124" s="12"/>
    </row>
    <row r="125" spans="1:46" x14ac:dyDescent="0.35">
      <c r="A125" s="4" t="s">
        <v>255</v>
      </c>
      <c r="B125" s="4" t="s">
        <v>256</v>
      </c>
      <c r="C125" s="3">
        <v>0</v>
      </c>
      <c r="D125" s="4" t="s">
        <v>38</v>
      </c>
      <c r="E125" s="3">
        <v>0</v>
      </c>
      <c r="F125" s="3">
        <f t="shared" si="52"/>
        <v>1</v>
      </c>
      <c r="G125" s="2">
        <v>0</v>
      </c>
      <c r="H125" s="4" t="b">
        <f t="shared" si="56"/>
        <v>1</v>
      </c>
      <c r="I125" s="4" t="b">
        <f t="shared" si="57"/>
        <v>0</v>
      </c>
      <c r="K125" s="2">
        <v>0</v>
      </c>
      <c r="L125" s="2">
        <v>0</v>
      </c>
      <c r="M125" s="3">
        <v>0</v>
      </c>
      <c r="N125" s="3">
        <v>0</v>
      </c>
      <c r="O125" s="2">
        <v>110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f t="shared" si="53"/>
        <v>0</v>
      </c>
      <c r="X125" s="2">
        <f t="shared" si="54"/>
        <v>0</v>
      </c>
      <c r="Y125" s="2">
        <f t="shared" si="55"/>
        <v>0</v>
      </c>
      <c r="AA125" s="2">
        <f>_xlfn.XLOOKUP($A125,'[1]Cost Forecast'!$A:$A,'[1]Cost Forecast'!S:S)</f>
        <v>0</v>
      </c>
      <c r="AB125" s="2">
        <f>_xlfn.XLOOKUP($A125,'[1]Cost Forecast'!$A:$A,'[1]Cost Forecast'!T:T)</f>
        <v>0</v>
      </c>
      <c r="AC125" s="2">
        <f>_xlfn.XLOOKUP($A125,'[1]Cost Forecast'!$A:$A,'[1]Cost Forecast'!U:U)</f>
        <v>0</v>
      </c>
      <c r="AD125" s="2">
        <f>_xlfn.XLOOKUP($A125,'[1]Cost Forecast'!$A:$A,'[1]Cost Forecast'!V:V)</f>
        <v>0</v>
      </c>
      <c r="AE125" s="2">
        <f>_xlfn.XLOOKUP($A125,'[1]Cost Forecast'!$A:$A,'[1]Cost Forecast'!W:W)</f>
        <v>0</v>
      </c>
      <c r="AF125" s="2">
        <f>_xlfn.XLOOKUP($A125,'[1]Cost Forecast'!$A:$A,'[1]Cost Forecast'!X:X)</f>
        <v>0</v>
      </c>
      <c r="AG125" s="2">
        <f>_xlfn.XLOOKUP($A125,'[1]Cost Forecast'!$A:$A,'[1]Cost Forecast'!Y:Y)</f>
        <v>0</v>
      </c>
      <c r="AH125" s="2">
        <f>_xlfn.XLOOKUP($A125,'[1]Cost Forecast'!$A:$A,'[1]Cost Forecast'!Z:Z)</f>
        <v>0</v>
      </c>
      <c r="AI125" s="2">
        <f>_xlfn.XLOOKUP($A125,'[1]Cost Forecast'!$A:$A,'[1]Cost Forecast'!AA:AA)</f>
        <v>0</v>
      </c>
      <c r="AJ125" s="2">
        <f>_xlfn.XLOOKUP($A125,'[1]Cost Forecast'!$A:$A,'[1]Cost Forecast'!AB:AB)</f>
        <v>0</v>
      </c>
      <c r="AK125" s="2">
        <f>_xlfn.XLOOKUP($A125,'[1]Cost Forecast'!$A:$A,'[1]Cost Forecast'!AC:AC)</f>
        <v>0</v>
      </c>
      <c r="AL125" s="2">
        <f>_xlfn.XLOOKUP($A125,'[1]Cost Forecast'!$A:$A,'[1]Cost Forecast'!AD:AD)</f>
        <v>0</v>
      </c>
      <c r="AM125" s="8">
        <f t="shared" si="58"/>
        <v>0</v>
      </c>
      <c r="AN125" s="9" t="s">
        <v>882</v>
      </c>
      <c r="AO125" s="9" t="s">
        <v>882</v>
      </c>
      <c r="AQ125" t="b">
        <f t="shared" ref="AQ125:AQ137" si="59">AM125=G125</f>
        <v>1</v>
      </c>
      <c r="AS125"/>
    </row>
    <row r="126" spans="1:46" x14ac:dyDescent="0.35">
      <c r="A126" s="4" t="s">
        <v>257</v>
      </c>
      <c r="B126" s="4" t="s">
        <v>258</v>
      </c>
      <c r="C126" s="3">
        <v>393500</v>
      </c>
      <c r="D126" s="4" t="s">
        <v>259</v>
      </c>
      <c r="E126" s="3">
        <v>487</v>
      </c>
      <c r="F126" s="3">
        <f t="shared" si="52"/>
        <v>808.00821355236144</v>
      </c>
      <c r="G126" s="2">
        <v>56763.12</v>
      </c>
      <c r="H126" s="4" t="b">
        <f t="shared" si="56"/>
        <v>1</v>
      </c>
      <c r="I126" s="4" t="b">
        <f t="shared" si="57"/>
        <v>0</v>
      </c>
      <c r="K126" s="2">
        <v>56763.12</v>
      </c>
      <c r="L126" s="2">
        <v>56763.12</v>
      </c>
      <c r="M126" s="3">
        <v>393500</v>
      </c>
      <c r="N126" s="3">
        <v>487</v>
      </c>
      <c r="O126" s="2">
        <v>116.55671457905549</v>
      </c>
      <c r="Q126" s="2">
        <v>56763.12</v>
      </c>
      <c r="R126" s="2">
        <v>0</v>
      </c>
      <c r="S126" s="2">
        <v>0</v>
      </c>
      <c r="T126" s="2">
        <v>0</v>
      </c>
      <c r="U126" s="2">
        <v>0</v>
      </c>
      <c r="V126" s="2">
        <f t="shared" si="53"/>
        <v>0</v>
      </c>
      <c r="X126" s="2">
        <f t="shared" si="54"/>
        <v>56763.12</v>
      </c>
      <c r="Y126" s="2">
        <f t="shared" si="55"/>
        <v>0</v>
      </c>
      <c r="AA126" s="2">
        <f>_xlfn.XLOOKUP($A126,'[1]Cost Forecast'!$A:$A,'[1]Cost Forecast'!S:S)</f>
        <v>0</v>
      </c>
      <c r="AB126" s="2">
        <f>_xlfn.XLOOKUP($A126,'[1]Cost Forecast'!$A:$A,'[1]Cost Forecast'!T:T)</f>
        <v>0</v>
      </c>
      <c r="AC126" s="2">
        <f>_xlfn.XLOOKUP($A126,'[1]Cost Forecast'!$A:$A,'[1]Cost Forecast'!U:U)</f>
        <v>0</v>
      </c>
      <c r="AD126" s="2">
        <f>_xlfn.XLOOKUP($A126,'[1]Cost Forecast'!$A:$A,'[1]Cost Forecast'!V:V)</f>
        <v>0</v>
      </c>
      <c r="AE126" s="2">
        <f>_xlfn.XLOOKUP($A126,'[1]Cost Forecast'!$A:$A,'[1]Cost Forecast'!W:W)</f>
        <v>0</v>
      </c>
      <c r="AF126" s="2">
        <f>_xlfn.XLOOKUP($A126,'[1]Cost Forecast'!$A:$A,'[1]Cost Forecast'!X:X)</f>
        <v>0</v>
      </c>
      <c r="AG126" s="2">
        <f>_xlfn.XLOOKUP($A126,'[1]Cost Forecast'!$A:$A,'[1]Cost Forecast'!Y:Y)</f>
        <v>0</v>
      </c>
      <c r="AH126" s="2">
        <f>_xlfn.XLOOKUP($A126,'[1]Cost Forecast'!$A:$A,'[1]Cost Forecast'!Z:Z)</f>
        <v>0</v>
      </c>
      <c r="AI126" s="2">
        <f>_xlfn.XLOOKUP($A126,'[1]Cost Forecast'!$A:$A,'[1]Cost Forecast'!AA:AA)</f>
        <v>0</v>
      </c>
      <c r="AJ126" s="2">
        <f>_xlfn.XLOOKUP($A126,'[1]Cost Forecast'!$A:$A,'[1]Cost Forecast'!AB:AB)</f>
        <v>0</v>
      </c>
      <c r="AK126" s="2">
        <f>_xlfn.XLOOKUP($A126,'[1]Cost Forecast'!$A:$A,'[1]Cost Forecast'!AC:AC)</f>
        <v>0</v>
      </c>
      <c r="AL126" s="2">
        <f>_xlfn.XLOOKUP($A126,'[1]Cost Forecast'!$A:$A,'[1]Cost Forecast'!AD:AD)</f>
        <v>0</v>
      </c>
      <c r="AM126" s="8">
        <f t="shared" si="58"/>
        <v>56763.12</v>
      </c>
      <c r="AN126" s="9" t="s">
        <v>882</v>
      </c>
      <c r="AO126" s="9" t="s">
        <v>882</v>
      </c>
      <c r="AQ126" t="b">
        <f t="shared" si="59"/>
        <v>1</v>
      </c>
      <c r="AS126"/>
    </row>
    <row r="127" spans="1:46" x14ac:dyDescent="0.35">
      <c r="A127" s="4" t="s">
        <v>260</v>
      </c>
      <c r="B127" s="4" t="s">
        <v>261</v>
      </c>
      <c r="C127" s="3">
        <v>269500</v>
      </c>
      <c r="D127" s="4" t="s">
        <v>259</v>
      </c>
      <c r="E127" s="3">
        <v>395.51</v>
      </c>
      <c r="F127" s="3">
        <f t="shared" si="52"/>
        <v>681.39870041212612</v>
      </c>
      <c r="G127" s="2">
        <v>45000</v>
      </c>
      <c r="H127" s="4" t="b">
        <f t="shared" si="56"/>
        <v>0</v>
      </c>
      <c r="I127" s="4" t="b">
        <f t="shared" si="57"/>
        <v>0</v>
      </c>
      <c r="K127" s="2">
        <v>37721.620000000003</v>
      </c>
      <c r="L127" s="2">
        <v>37721.620000000003</v>
      </c>
      <c r="M127" s="3">
        <v>269500</v>
      </c>
      <c r="N127" s="3">
        <v>328</v>
      </c>
      <c r="O127" s="2">
        <v>115.0049390243903</v>
      </c>
      <c r="Q127" s="2">
        <v>45000</v>
      </c>
      <c r="R127" s="2">
        <v>0</v>
      </c>
      <c r="S127" s="2">
        <v>0</v>
      </c>
      <c r="T127" s="2">
        <v>0</v>
      </c>
      <c r="U127" s="2">
        <v>0</v>
      </c>
      <c r="V127" s="2">
        <f t="shared" si="53"/>
        <v>0</v>
      </c>
      <c r="X127" s="2">
        <f t="shared" si="54"/>
        <v>37721.620000000003</v>
      </c>
      <c r="Y127" s="2">
        <f t="shared" si="55"/>
        <v>-7278.3799999999974</v>
      </c>
      <c r="AA127" s="2">
        <f>_xlfn.XLOOKUP($A127,'[1]Cost Forecast'!$A:$A,'[1]Cost Forecast'!S:S)</f>
        <v>0</v>
      </c>
      <c r="AB127" s="2">
        <f>_xlfn.XLOOKUP($A127,'[1]Cost Forecast'!$A:$A,'[1]Cost Forecast'!T:T)</f>
        <v>0</v>
      </c>
      <c r="AC127" s="2">
        <f>_xlfn.XLOOKUP($A127,'[1]Cost Forecast'!$A:$A,'[1]Cost Forecast'!U:U)</f>
        <v>1455.6759999999995</v>
      </c>
      <c r="AD127" s="2">
        <f>_xlfn.XLOOKUP($A127,'[1]Cost Forecast'!$A:$A,'[1]Cost Forecast'!V:V)</f>
        <v>1455.6759999999995</v>
      </c>
      <c r="AE127" s="2">
        <f>_xlfn.XLOOKUP($A127,'[1]Cost Forecast'!$A:$A,'[1]Cost Forecast'!W:W)</f>
        <v>1455.6759999999995</v>
      </c>
      <c r="AF127" s="2">
        <f>_xlfn.XLOOKUP($A127,'[1]Cost Forecast'!$A:$A,'[1]Cost Forecast'!X:X)</f>
        <v>1455.6759999999995</v>
      </c>
      <c r="AG127" s="2">
        <f>_xlfn.XLOOKUP($A127,'[1]Cost Forecast'!$A:$A,'[1]Cost Forecast'!Y:Y)</f>
        <v>1455.6759999999995</v>
      </c>
      <c r="AH127" s="2">
        <f>_xlfn.XLOOKUP($A127,'[1]Cost Forecast'!$A:$A,'[1]Cost Forecast'!Z:Z)</f>
        <v>0</v>
      </c>
      <c r="AI127" s="2">
        <f>_xlfn.XLOOKUP($A127,'[1]Cost Forecast'!$A:$A,'[1]Cost Forecast'!AA:AA)</f>
        <v>0</v>
      </c>
      <c r="AJ127" s="2">
        <f>_xlfn.XLOOKUP($A127,'[1]Cost Forecast'!$A:$A,'[1]Cost Forecast'!AB:AB)</f>
        <v>0</v>
      </c>
      <c r="AK127" s="2">
        <f>_xlfn.XLOOKUP($A127,'[1]Cost Forecast'!$A:$A,'[1]Cost Forecast'!AC:AC)</f>
        <v>0</v>
      </c>
      <c r="AL127" s="2">
        <f>_xlfn.XLOOKUP($A127,'[1]Cost Forecast'!$A:$A,'[1]Cost Forecast'!AD:AD)</f>
        <v>0</v>
      </c>
      <c r="AM127" s="8">
        <f t="shared" si="58"/>
        <v>45000</v>
      </c>
      <c r="AN127" s="9" t="s">
        <v>884</v>
      </c>
      <c r="AO127" s="9" t="s">
        <v>849</v>
      </c>
      <c r="AP127" t="s">
        <v>878</v>
      </c>
      <c r="AQ127" t="b">
        <f t="shared" si="59"/>
        <v>1</v>
      </c>
      <c r="AT127" s="12"/>
    </row>
    <row r="128" spans="1:46" x14ac:dyDescent="0.35">
      <c r="A128" s="4" t="s">
        <v>262</v>
      </c>
      <c r="B128" s="4" t="s">
        <v>263</v>
      </c>
      <c r="C128" s="3">
        <v>4712.2</v>
      </c>
      <c r="D128" s="4" t="s">
        <v>13</v>
      </c>
      <c r="E128" s="3">
        <v>4385</v>
      </c>
      <c r="F128" s="3">
        <f t="shared" si="52"/>
        <v>1.0746180159635119</v>
      </c>
      <c r="G128" s="2">
        <v>530000</v>
      </c>
      <c r="H128" s="4" t="b">
        <f t="shared" si="56"/>
        <v>0</v>
      </c>
      <c r="I128" s="4" t="b">
        <f t="shared" si="57"/>
        <v>0</v>
      </c>
      <c r="K128" s="2">
        <v>504750.59</v>
      </c>
      <c r="L128" s="2">
        <v>504750.59</v>
      </c>
      <c r="M128" s="3">
        <v>4712.2</v>
      </c>
      <c r="N128" s="3">
        <v>4509.5</v>
      </c>
      <c r="O128" s="2">
        <v>111.9305000554385</v>
      </c>
      <c r="Q128" s="2">
        <v>530000</v>
      </c>
      <c r="R128" s="2">
        <v>0</v>
      </c>
      <c r="S128" s="2">
        <v>0</v>
      </c>
      <c r="T128" s="2">
        <v>0</v>
      </c>
      <c r="U128" s="2">
        <v>0</v>
      </c>
      <c r="V128" s="2">
        <f t="shared" si="53"/>
        <v>0</v>
      </c>
      <c r="X128" s="2">
        <f t="shared" si="54"/>
        <v>504750.59</v>
      </c>
      <c r="Y128" s="2">
        <f t="shared" si="55"/>
        <v>-25249.409999999974</v>
      </c>
      <c r="AA128" s="2">
        <f>_xlfn.XLOOKUP($A128,'[1]Cost Forecast'!$A:$A,'[1]Cost Forecast'!S:S)</f>
        <v>0</v>
      </c>
      <c r="AB128" s="2">
        <f>_xlfn.XLOOKUP($A128,'[1]Cost Forecast'!$A:$A,'[1]Cost Forecast'!T:T)</f>
        <v>0</v>
      </c>
      <c r="AC128" s="2">
        <f>_xlfn.XLOOKUP($A128,'[1]Cost Forecast'!$A:$A,'[1]Cost Forecast'!U:U)</f>
        <v>24623.510000000009</v>
      </c>
      <c r="AD128" s="2">
        <f>_xlfn.XLOOKUP($A128,'[1]Cost Forecast'!$A:$A,'[1]Cost Forecast'!V:V)</f>
        <v>0</v>
      </c>
      <c r="AE128" s="2">
        <f>_xlfn.XLOOKUP($A128,'[1]Cost Forecast'!$A:$A,'[1]Cost Forecast'!W:W)</f>
        <v>0</v>
      </c>
      <c r="AF128" s="2">
        <f>_xlfn.XLOOKUP($A128,'[1]Cost Forecast'!$A:$A,'[1]Cost Forecast'!X:X)</f>
        <v>0</v>
      </c>
      <c r="AG128" s="2">
        <f>_xlfn.XLOOKUP($A128,'[1]Cost Forecast'!$A:$A,'[1]Cost Forecast'!Y:Y)</f>
        <v>0</v>
      </c>
      <c r="AH128" s="2">
        <f>_xlfn.XLOOKUP($A128,'[1]Cost Forecast'!$A:$A,'[1]Cost Forecast'!Z:Z)</f>
        <v>0</v>
      </c>
      <c r="AI128" s="2">
        <f>_xlfn.XLOOKUP($A128,'[1]Cost Forecast'!$A:$A,'[1]Cost Forecast'!AA:AA)</f>
        <v>0</v>
      </c>
      <c r="AJ128" s="2">
        <f>_xlfn.XLOOKUP($A128,'[1]Cost Forecast'!$A:$A,'[1]Cost Forecast'!AB:AB)</f>
        <v>0</v>
      </c>
      <c r="AK128" s="2">
        <f>_xlfn.XLOOKUP($A128,'[1]Cost Forecast'!$A:$A,'[1]Cost Forecast'!AC:AC)</f>
        <v>0</v>
      </c>
      <c r="AL128" s="2">
        <f>_xlfn.XLOOKUP($A128,'[1]Cost Forecast'!$A:$A,'[1]Cost Forecast'!AD:AD)</f>
        <v>0</v>
      </c>
      <c r="AM128" s="8">
        <f t="shared" si="58"/>
        <v>529374.10000000009</v>
      </c>
      <c r="AN128" s="9" t="s">
        <v>884</v>
      </c>
      <c r="AO128" s="9" t="s">
        <v>849</v>
      </c>
      <c r="AP128" t="s">
        <v>895</v>
      </c>
      <c r="AQ128" t="b">
        <f t="shared" si="59"/>
        <v>0</v>
      </c>
      <c r="AT128" s="12"/>
    </row>
    <row r="129" spans="1:46" x14ac:dyDescent="0.35">
      <c r="A129" s="4" t="s">
        <v>264</v>
      </c>
      <c r="B129" s="4" t="s">
        <v>265</v>
      </c>
      <c r="C129" s="3">
        <v>0</v>
      </c>
      <c r="D129" s="4" t="s">
        <v>133</v>
      </c>
      <c r="E129" s="3">
        <v>0</v>
      </c>
      <c r="F129" s="3">
        <f t="shared" si="52"/>
        <v>1</v>
      </c>
      <c r="G129" s="2">
        <v>0</v>
      </c>
      <c r="H129" s="4" t="b">
        <f t="shared" si="56"/>
        <v>1</v>
      </c>
      <c r="I129" s="4" t="b">
        <f t="shared" si="57"/>
        <v>0</v>
      </c>
      <c r="K129" s="2">
        <v>0</v>
      </c>
      <c r="L129" s="2">
        <v>0</v>
      </c>
      <c r="M129" s="3">
        <v>0</v>
      </c>
      <c r="N129" s="3">
        <v>0</v>
      </c>
      <c r="O129" s="2">
        <v>110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f t="shared" si="53"/>
        <v>0</v>
      </c>
      <c r="X129" s="2">
        <f t="shared" si="54"/>
        <v>0</v>
      </c>
      <c r="Y129" s="2">
        <f t="shared" si="55"/>
        <v>0</v>
      </c>
      <c r="AA129" s="2">
        <f>_xlfn.XLOOKUP($A129,'[1]Cost Forecast'!$A:$A,'[1]Cost Forecast'!S:S)</f>
        <v>0</v>
      </c>
      <c r="AB129" s="2">
        <f>_xlfn.XLOOKUP($A129,'[1]Cost Forecast'!$A:$A,'[1]Cost Forecast'!T:T)</f>
        <v>0</v>
      </c>
      <c r="AC129" s="2">
        <f>_xlfn.XLOOKUP($A129,'[1]Cost Forecast'!$A:$A,'[1]Cost Forecast'!U:U)</f>
        <v>0</v>
      </c>
      <c r="AD129" s="2">
        <f>_xlfn.XLOOKUP($A129,'[1]Cost Forecast'!$A:$A,'[1]Cost Forecast'!V:V)</f>
        <v>0</v>
      </c>
      <c r="AE129" s="2">
        <f>_xlfn.XLOOKUP($A129,'[1]Cost Forecast'!$A:$A,'[1]Cost Forecast'!W:W)</f>
        <v>0</v>
      </c>
      <c r="AF129" s="2">
        <f>_xlfn.XLOOKUP($A129,'[1]Cost Forecast'!$A:$A,'[1]Cost Forecast'!X:X)</f>
        <v>0</v>
      </c>
      <c r="AG129" s="2">
        <f>_xlfn.XLOOKUP($A129,'[1]Cost Forecast'!$A:$A,'[1]Cost Forecast'!Y:Y)</f>
        <v>0</v>
      </c>
      <c r="AH129" s="2">
        <f>_xlfn.XLOOKUP($A129,'[1]Cost Forecast'!$A:$A,'[1]Cost Forecast'!Z:Z)</f>
        <v>0</v>
      </c>
      <c r="AI129" s="2">
        <f>_xlfn.XLOOKUP($A129,'[1]Cost Forecast'!$A:$A,'[1]Cost Forecast'!AA:AA)</f>
        <v>0</v>
      </c>
      <c r="AJ129" s="2">
        <f>_xlfn.XLOOKUP($A129,'[1]Cost Forecast'!$A:$A,'[1]Cost Forecast'!AB:AB)</f>
        <v>0</v>
      </c>
      <c r="AK129" s="2">
        <f>_xlfn.XLOOKUP($A129,'[1]Cost Forecast'!$A:$A,'[1]Cost Forecast'!AC:AC)</f>
        <v>0</v>
      </c>
      <c r="AL129" s="2">
        <f>_xlfn.XLOOKUP($A129,'[1]Cost Forecast'!$A:$A,'[1]Cost Forecast'!AD:AD)</f>
        <v>0</v>
      </c>
      <c r="AM129" s="8">
        <f t="shared" si="58"/>
        <v>0</v>
      </c>
      <c r="AN129" s="9" t="s">
        <v>882</v>
      </c>
      <c r="AO129" s="9" t="s">
        <v>882</v>
      </c>
      <c r="AQ129" t="b">
        <f t="shared" si="59"/>
        <v>1</v>
      </c>
      <c r="AS129"/>
    </row>
    <row r="130" spans="1:46" x14ac:dyDescent="0.35">
      <c r="A130" s="4" t="s">
        <v>266</v>
      </c>
      <c r="B130" s="4" t="s">
        <v>267</v>
      </c>
      <c r="C130" s="3">
        <v>1039.5</v>
      </c>
      <c r="D130" s="4" t="s">
        <v>13</v>
      </c>
      <c r="E130" s="3">
        <v>1624.85</v>
      </c>
      <c r="F130" s="3">
        <f t="shared" si="52"/>
        <v>0.63975136166415369</v>
      </c>
      <c r="G130" s="2">
        <v>170000</v>
      </c>
      <c r="H130" s="4" t="b">
        <f t="shared" si="56"/>
        <v>0</v>
      </c>
      <c r="I130" s="4" t="b">
        <f t="shared" si="57"/>
        <v>0</v>
      </c>
      <c r="K130" s="2">
        <v>173021.93</v>
      </c>
      <c r="L130" s="2">
        <v>173021.93</v>
      </c>
      <c r="M130" s="3">
        <v>620.42999999999995</v>
      </c>
      <c r="N130" s="3">
        <v>1630.5</v>
      </c>
      <c r="O130" s="2">
        <v>106.1158724317694</v>
      </c>
      <c r="Q130" s="2">
        <v>170000</v>
      </c>
      <c r="R130" s="2">
        <v>0</v>
      </c>
      <c r="S130" s="2">
        <v>0</v>
      </c>
      <c r="T130" s="2">
        <v>0</v>
      </c>
      <c r="U130" s="2">
        <v>0</v>
      </c>
      <c r="V130" s="2">
        <f t="shared" si="53"/>
        <v>0</v>
      </c>
      <c r="X130" s="2">
        <f t="shared" si="54"/>
        <v>242533.27663364224</v>
      </c>
      <c r="Y130" s="2">
        <f t="shared" si="55"/>
        <v>72533.276633642236</v>
      </c>
      <c r="AA130" s="2">
        <f>_xlfn.XLOOKUP($A130,'[1]Cost Forecast'!$A:$A,'[1]Cost Forecast'!S:S)</f>
        <v>0</v>
      </c>
      <c r="AB130" s="2">
        <f>_xlfn.XLOOKUP($A130,'[1]Cost Forecast'!$A:$A,'[1]Cost Forecast'!T:T)</f>
        <v>0</v>
      </c>
      <c r="AC130" s="2">
        <f>_xlfn.XLOOKUP($A130,'[1]Cost Forecast'!$A:$A,'[1]Cost Forecast'!U:U)</f>
        <v>-8512.2099999999919</v>
      </c>
      <c r="AD130" s="2">
        <f>_xlfn.XLOOKUP($A130,'[1]Cost Forecast'!$A:$A,'[1]Cost Forecast'!V:V)</f>
        <v>0</v>
      </c>
      <c r="AE130" s="2">
        <f>_xlfn.XLOOKUP($A130,'[1]Cost Forecast'!$A:$A,'[1]Cost Forecast'!W:W)</f>
        <v>0</v>
      </c>
      <c r="AF130" s="2">
        <f>_xlfn.XLOOKUP($A130,'[1]Cost Forecast'!$A:$A,'[1]Cost Forecast'!X:X)</f>
        <v>0</v>
      </c>
      <c r="AG130" s="2">
        <f>_xlfn.XLOOKUP($A130,'[1]Cost Forecast'!$A:$A,'[1]Cost Forecast'!Y:Y)</f>
        <v>0</v>
      </c>
      <c r="AH130" s="2">
        <f>_xlfn.XLOOKUP($A130,'[1]Cost Forecast'!$A:$A,'[1]Cost Forecast'!Z:Z)</f>
        <v>0</v>
      </c>
      <c r="AI130" s="2">
        <f>_xlfn.XLOOKUP($A130,'[1]Cost Forecast'!$A:$A,'[1]Cost Forecast'!AA:AA)</f>
        <v>0</v>
      </c>
      <c r="AJ130" s="2">
        <f>_xlfn.XLOOKUP($A130,'[1]Cost Forecast'!$A:$A,'[1]Cost Forecast'!AB:AB)</f>
        <v>0</v>
      </c>
      <c r="AK130" s="2">
        <f>_xlfn.XLOOKUP($A130,'[1]Cost Forecast'!$A:$A,'[1]Cost Forecast'!AC:AC)</f>
        <v>0</v>
      </c>
      <c r="AL130" s="2">
        <f>_xlfn.XLOOKUP($A130,'[1]Cost Forecast'!$A:$A,'[1]Cost Forecast'!AD:AD)</f>
        <v>0</v>
      </c>
      <c r="AM130" s="8">
        <f t="shared" si="58"/>
        <v>164509.72</v>
      </c>
      <c r="AN130" s="9" t="s">
        <v>884</v>
      </c>
      <c r="AO130" s="9" t="s">
        <v>849</v>
      </c>
      <c r="AP130" t="s">
        <v>896</v>
      </c>
      <c r="AQ130" t="b">
        <f t="shared" si="59"/>
        <v>0</v>
      </c>
      <c r="AT130" s="12"/>
    </row>
    <row r="131" spans="1:46" x14ac:dyDescent="0.35">
      <c r="A131" s="4" t="s">
        <v>268</v>
      </c>
      <c r="B131" s="4" t="s">
        <v>269</v>
      </c>
      <c r="C131" s="3">
        <v>0</v>
      </c>
      <c r="D131" s="4" t="s">
        <v>38</v>
      </c>
      <c r="E131" s="3">
        <v>0</v>
      </c>
      <c r="F131" s="3">
        <f t="shared" si="52"/>
        <v>1</v>
      </c>
      <c r="G131" s="2">
        <v>166500</v>
      </c>
      <c r="H131" s="4" t="b">
        <f t="shared" si="56"/>
        <v>0</v>
      </c>
      <c r="I131" s="4" t="b">
        <f t="shared" si="57"/>
        <v>0</v>
      </c>
      <c r="K131" s="2">
        <v>90593.84</v>
      </c>
      <c r="L131" s="2">
        <v>166500</v>
      </c>
      <c r="M131" s="3">
        <v>0</v>
      </c>
      <c r="N131" s="3">
        <v>0</v>
      </c>
      <c r="O131" s="2">
        <v>110</v>
      </c>
      <c r="Q131" s="2">
        <v>0</v>
      </c>
      <c r="R131" s="2">
        <v>166500</v>
      </c>
      <c r="S131" s="2">
        <v>0</v>
      </c>
      <c r="T131" s="2">
        <v>0</v>
      </c>
      <c r="U131" s="2">
        <v>0</v>
      </c>
      <c r="V131" s="2">
        <f t="shared" si="53"/>
        <v>0</v>
      </c>
      <c r="X131" s="2">
        <f t="shared" si="54"/>
        <v>90593.84</v>
      </c>
      <c r="Y131" s="2">
        <f t="shared" si="55"/>
        <v>-75906.16</v>
      </c>
      <c r="AA131" s="2">
        <f>_xlfn.XLOOKUP($A131,'[1]Cost Forecast'!$A:$A,'[1]Cost Forecast'!S:S)</f>
        <v>0</v>
      </c>
      <c r="AB131" s="2">
        <f>_xlfn.XLOOKUP($A131,'[1]Cost Forecast'!$A:$A,'[1]Cost Forecast'!T:T)</f>
        <v>0</v>
      </c>
      <c r="AC131" s="2">
        <f>_xlfn.XLOOKUP($A131,'[1]Cost Forecast'!$A:$A,'[1]Cost Forecast'!U:U)</f>
        <v>25302.053333333333</v>
      </c>
      <c r="AD131" s="2">
        <f>_xlfn.XLOOKUP($A131,'[1]Cost Forecast'!$A:$A,'[1]Cost Forecast'!V:V)</f>
        <v>25302.053333333333</v>
      </c>
      <c r="AE131" s="2">
        <f>_xlfn.XLOOKUP($A131,'[1]Cost Forecast'!$A:$A,'[1]Cost Forecast'!W:W)</f>
        <v>25302.053333333333</v>
      </c>
      <c r="AF131" s="2">
        <f>_xlfn.XLOOKUP($A131,'[1]Cost Forecast'!$A:$A,'[1]Cost Forecast'!X:X)</f>
        <v>0</v>
      </c>
      <c r="AG131" s="2">
        <f>_xlfn.XLOOKUP($A131,'[1]Cost Forecast'!$A:$A,'[1]Cost Forecast'!Y:Y)</f>
        <v>0</v>
      </c>
      <c r="AH131" s="2">
        <f>_xlfn.XLOOKUP($A131,'[1]Cost Forecast'!$A:$A,'[1]Cost Forecast'!Z:Z)</f>
        <v>0</v>
      </c>
      <c r="AI131" s="2">
        <f>_xlfn.XLOOKUP($A131,'[1]Cost Forecast'!$A:$A,'[1]Cost Forecast'!AA:AA)</f>
        <v>0</v>
      </c>
      <c r="AJ131" s="2">
        <f>_xlfn.XLOOKUP($A131,'[1]Cost Forecast'!$A:$A,'[1]Cost Forecast'!AB:AB)</f>
        <v>0</v>
      </c>
      <c r="AK131" s="2">
        <f>_xlfn.XLOOKUP($A131,'[1]Cost Forecast'!$A:$A,'[1]Cost Forecast'!AC:AC)</f>
        <v>0</v>
      </c>
      <c r="AL131" s="2">
        <f>_xlfn.XLOOKUP($A131,'[1]Cost Forecast'!$A:$A,'[1]Cost Forecast'!AD:AD)</f>
        <v>0</v>
      </c>
      <c r="AM131" s="8">
        <f t="shared" si="58"/>
        <v>166500</v>
      </c>
      <c r="AN131" s="9" t="s">
        <v>884</v>
      </c>
      <c r="AO131" s="9" t="s">
        <v>879</v>
      </c>
      <c r="AQ131" t="b">
        <f t="shared" si="59"/>
        <v>1</v>
      </c>
      <c r="AS131"/>
    </row>
    <row r="132" spans="1:46" x14ac:dyDescent="0.35">
      <c r="A132" s="4" t="s">
        <v>270</v>
      </c>
      <c r="B132" s="4" t="s">
        <v>271</v>
      </c>
      <c r="C132" s="3">
        <v>277</v>
      </c>
      <c r="D132" s="4" t="s">
        <v>5</v>
      </c>
      <c r="E132" s="3">
        <v>274.2</v>
      </c>
      <c r="F132" s="3">
        <f t="shared" si="52"/>
        <v>1.0102115244347192</v>
      </c>
      <c r="G132" s="2">
        <v>30000</v>
      </c>
      <c r="H132" s="4" t="b">
        <f t="shared" si="56"/>
        <v>0</v>
      </c>
      <c r="I132" s="4" t="b">
        <f t="shared" si="57"/>
        <v>0</v>
      </c>
      <c r="K132" s="2">
        <v>23324.48</v>
      </c>
      <c r="L132" s="2">
        <v>23324.48</v>
      </c>
      <c r="M132" s="3">
        <v>219.94</v>
      </c>
      <c r="N132" s="3">
        <v>215</v>
      </c>
      <c r="O132" s="2">
        <v>108.4859534883721</v>
      </c>
      <c r="Q132" s="2">
        <v>30000</v>
      </c>
      <c r="R132" s="2">
        <v>0</v>
      </c>
      <c r="S132" s="2">
        <v>0</v>
      </c>
      <c r="T132" s="2">
        <v>0</v>
      </c>
      <c r="U132" s="2">
        <v>0</v>
      </c>
      <c r="V132" s="2">
        <f t="shared" si="53"/>
        <v>0</v>
      </c>
      <c r="X132" s="2">
        <f t="shared" si="54"/>
        <v>29452.116001292252</v>
      </c>
      <c r="Y132" s="2">
        <f t="shared" si="55"/>
        <v>-547.88399870774811</v>
      </c>
      <c r="AA132" s="2">
        <f>_xlfn.XLOOKUP($A132,'[1]Cost Forecast'!$A:$A,'[1]Cost Forecast'!S:S)</f>
        <v>0</v>
      </c>
      <c r="AB132" s="2">
        <f>_xlfn.XLOOKUP($A132,'[1]Cost Forecast'!$A:$A,'[1]Cost Forecast'!T:T)</f>
        <v>0</v>
      </c>
      <c r="AC132" s="2">
        <f>_xlfn.XLOOKUP($A132,'[1]Cost Forecast'!$A:$A,'[1]Cost Forecast'!U:U)</f>
        <v>2225.1733333333336</v>
      </c>
      <c r="AD132" s="2">
        <f>_xlfn.XLOOKUP($A132,'[1]Cost Forecast'!$A:$A,'[1]Cost Forecast'!V:V)</f>
        <v>2225.1733333333336</v>
      </c>
      <c r="AE132" s="2">
        <f>_xlfn.XLOOKUP($A132,'[1]Cost Forecast'!$A:$A,'[1]Cost Forecast'!W:W)</f>
        <v>2225.1733333333336</v>
      </c>
      <c r="AF132" s="2">
        <f>_xlfn.XLOOKUP($A132,'[1]Cost Forecast'!$A:$A,'[1]Cost Forecast'!X:X)</f>
        <v>0</v>
      </c>
      <c r="AG132" s="2">
        <f>_xlfn.XLOOKUP($A132,'[1]Cost Forecast'!$A:$A,'[1]Cost Forecast'!Y:Y)</f>
        <v>0</v>
      </c>
      <c r="AH132" s="2">
        <f>_xlfn.XLOOKUP($A132,'[1]Cost Forecast'!$A:$A,'[1]Cost Forecast'!Z:Z)</f>
        <v>0</v>
      </c>
      <c r="AI132" s="2">
        <f>_xlfn.XLOOKUP($A132,'[1]Cost Forecast'!$A:$A,'[1]Cost Forecast'!AA:AA)</f>
        <v>0</v>
      </c>
      <c r="AJ132" s="2">
        <f>_xlfn.XLOOKUP($A132,'[1]Cost Forecast'!$A:$A,'[1]Cost Forecast'!AB:AB)</f>
        <v>0</v>
      </c>
      <c r="AK132" s="2">
        <f>_xlfn.XLOOKUP($A132,'[1]Cost Forecast'!$A:$A,'[1]Cost Forecast'!AC:AC)</f>
        <v>0</v>
      </c>
      <c r="AL132" s="2">
        <f>_xlfn.XLOOKUP($A132,'[1]Cost Forecast'!$A:$A,'[1]Cost Forecast'!AD:AD)</f>
        <v>0</v>
      </c>
      <c r="AM132" s="8">
        <f t="shared" si="58"/>
        <v>30000</v>
      </c>
      <c r="AN132" s="9" t="s">
        <v>884</v>
      </c>
      <c r="AO132" s="9" t="s">
        <v>849</v>
      </c>
      <c r="AP132" t="s">
        <v>878</v>
      </c>
      <c r="AQ132" t="b">
        <f t="shared" si="59"/>
        <v>1</v>
      </c>
      <c r="AT132" s="12"/>
    </row>
    <row r="133" spans="1:46" x14ac:dyDescent="0.35">
      <c r="A133" s="4" t="s">
        <v>272</v>
      </c>
      <c r="B133" s="4" t="s">
        <v>273</v>
      </c>
      <c r="C133" s="3">
        <v>150</v>
      </c>
      <c r="D133" s="4" t="s">
        <v>13</v>
      </c>
      <c r="E133" s="3">
        <v>144</v>
      </c>
      <c r="F133" s="3">
        <f t="shared" si="52"/>
        <v>1.0416666666666667</v>
      </c>
      <c r="G133" s="2">
        <v>13759.32</v>
      </c>
      <c r="H133" s="4" t="b">
        <f t="shared" si="56"/>
        <v>0</v>
      </c>
      <c r="I133" s="4" t="b">
        <f t="shared" si="57"/>
        <v>0</v>
      </c>
      <c r="K133" s="2">
        <v>0</v>
      </c>
      <c r="L133" s="2">
        <v>0</v>
      </c>
      <c r="M133" s="3">
        <v>0</v>
      </c>
      <c r="N133" s="3">
        <v>0</v>
      </c>
      <c r="O133" s="2">
        <v>110</v>
      </c>
      <c r="Q133" s="2">
        <v>13759.32</v>
      </c>
      <c r="R133" s="2">
        <v>0</v>
      </c>
      <c r="S133" s="2">
        <v>0</v>
      </c>
      <c r="T133" s="2">
        <v>0</v>
      </c>
      <c r="U133" s="2">
        <v>0</v>
      </c>
      <c r="V133" s="2">
        <f t="shared" si="53"/>
        <v>0</v>
      </c>
      <c r="X133" s="2">
        <f t="shared" si="54"/>
        <v>15840</v>
      </c>
      <c r="Y133" s="2">
        <f t="shared" si="55"/>
        <v>2080.6800000000003</v>
      </c>
      <c r="AA133" s="2">
        <f>_xlfn.XLOOKUP($A133,'[1]Cost Forecast'!$A:$A,'[1]Cost Forecast'!S:S)</f>
        <v>0</v>
      </c>
      <c r="AB133" s="2">
        <f>_xlfn.XLOOKUP($A133,'[1]Cost Forecast'!$A:$A,'[1]Cost Forecast'!T:T)</f>
        <v>0</v>
      </c>
      <c r="AC133" s="2">
        <f>_xlfn.XLOOKUP($A133,'[1]Cost Forecast'!$A:$A,'[1]Cost Forecast'!U:U)</f>
        <v>0</v>
      </c>
      <c r="AD133" s="2">
        <f>_xlfn.XLOOKUP($A133,'[1]Cost Forecast'!$A:$A,'[1]Cost Forecast'!V:V)</f>
        <v>0</v>
      </c>
      <c r="AE133" s="2">
        <f>_xlfn.XLOOKUP($A133,'[1]Cost Forecast'!$A:$A,'[1]Cost Forecast'!W:W)</f>
        <v>3439.83</v>
      </c>
      <c r="AF133" s="2">
        <f>_xlfn.XLOOKUP($A133,'[1]Cost Forecast'!$A:$A,'[1]Cost Forecast'!X:X)</f>
        <v>3439.83</v>
      </c>
      <c r="AG133" s="2">
        <f>_xlfn.XLOOKUP($A133,'[1]Cost Forecast'!$A:$A,'[1]Cost Forecast'!Y:Y)</f>
        <v>3439.83</v>
      </c>
      <c r="AH133" s="2">
        <f>_xlfn.XLOOKUP($A133,'[1]Cost Forecast'!$A:$A,'[1]Cost Forecast'!Z:Z)</f>
        <v>3439.83</v>
      </c>
      <c r="AI133" s="2">
        <f>_xlfn.XLOOKUP($A133,'[1]Cost Forecast'!$A:$A,'[1]Cost Forecast'!AA:AA)</f>
        <v>0</v>
      </c>
      <c r="AJ133" s="2">
        <f>_xlfn.XLOOKUP($A133,'[1]Cost Forecast'!$A:$A,'[1]Cost Forecast'!AB:AB)</f>
        <v>0</v>
      </c>
      <c r="AK133" s="2">
        <f>_xlfn.XLOOKUP($A133,'[1]Cost Forecast'!$A:$A,'[1]Cost Forecast'!AC:AC)</f>
        <v>0</v>
      </c>
      <c r="AL133" s="2">
        <f>_xlfn.XLOOKUP($A133,'[1]Cost Forecast'!$A:$A,'[1]Cost Forecast'!AD:AD)</f>
        <v>0</v>
      </c>
      <c r="AM133" s="8">
        <f t="shared" si="58"/>
        <v>13759.32</v>
      </c>
      <c r="AN133" s="9" t="s">
        <v>884</v>
      </c>
      <c r="AO133" s="9" t="s">
        <v>849</v>
      </c>
      <c r="AP133" t="s">
        <v>897</v>
      </c>
      <c r="AQ133" t="b">
        <f t="shared" si="59"/>
        <v>1</v>
      </c>
      <c r="AT133" s="12"/>
    </row>
    <row r="134" spans="1:46" x14ac:dyDescent="0.35">
      <c r="A134" s="4" t="s">
        <v>274</v>
      </c>
      <c r="B134" s="4" t="s">
        <v>275</v>
      </c>
      <c r="C134" s="3">
        <v>1091</v>
      </c>
      <c r="D134" s="4" t="s">
        <v>13</v>
      </c>
      <c r="E134" s="3">
        <v>2014.27</v>
      </c>
      <c r="F134" s="3">
        <f t="shared" si="52"/>
        <v>0.54163543119839941</v>
      </c>
      <c r="G134" s="2">
        <v>225000</v>
      </c>
      <c r="H134" s="4" t="b">
        <f t="shared" si="56"/>
        <v>0</v>
      </c>
      <c r="I134" s="4" t="b">
        <f t="shared" si="57"/>
        <v>0</v>
      </c>
      <c r="K134" s="2">
        <v>218768.34</v>
      </c>
      <c r="L134" s="2">
        <v>218768.34</v>
      </c>
      <c r="M134" s="3">
        <v>1091</v>
      </c>
      <c r="N134" s="3">
        <v>1959.5</v>
      </c>
      <c r="O134" s="2">
        <v>111.64498086246491</v>
      </c>
      <c r="Q134" s="2">
        <v>225000</v>
      </c>
      <c r="R134" s="2">
        <v>0</v>
      </c>
      <c r="S134" s="2">
        <v>0</v>
      </c>
      <c r="T134" s="2">
        <v>0</v>
      </c>
      <c r="U134" s="2">
        <v>0</v>
      </c>
      <c r="V134" s="2">
        <f t="shared" si="53"/>
        <v>0</v>
      </c>
      <c r="X134" s="2">
        <f t="shared" si="54"/>
        <v>218768.34</v>
      </c>
      <c r="Y134" s="2">
        <f t="shared" si="55"/>
        <v>-6231.6600000000035</v>
      </c>
      <c r="AA134" s="2">
        <f>_xlfn.XLOOKUP($A134,'[1]Cost Forecast'!$A:$A,'[1]Cost Forecast'!S:S)</f>
        <v>0</v>
      </c>
      <c r="AB134" s="2">
        <f>_xlfn.XLOOKUP($A134,'[1]Cost Forecast'!$A:$A,'[1]Cost Forecast'!T:T)</f>
        <v>0</v>
      </c>
      <c r="AC134" s="2">
        <f>_xlfn.XLOOKUP($A134,'[1]Cost Forecast'!$A:$A,'[1]Cost Forecast'!U:U)</f>
        <v>6231.6600000000035</v>
      </c>
      <c r="AD134" s="2">
        <f>_xlfn.XLOOKUP($A134,'[1]Cost Forecast'!$A:$A,'[1]Cost Forecast'!V:V)</f>
        <v>0</v>
      </c>
      <c r="AE134" s="2">
        <f>_xlfn.XLOOKUP($A134,'[1]Cost Forecast'!$A:$A,'[1]Cost Forecast'!W:W)</f>
        <v>0</v>
      </c>
      <c r="AF134" s="2">
        <f>_xlfn.XLOOKUP($A134,'[1]Cost Forecast'!$A:$A,'[1]Cost Forecast'!X:X)</f>
        <v>0</v>
      </c>
      <c r="AG134" s="2">
        <f>_xlfn.XLOOKUP($A134,'[1]Cost Forecast'!$A:$A,'[1]Cost Forecast'!Y:Y)</f>
        <v>0</v>
      </c>
      <c r="AH134" s="2">
        <f>_xlfn.XLOOKUP($A134,'[1]Cost Forecast'!$A:$A,'[1]Cost Forecast'!Z:Z)</f>
        <v>0</v>
      </c>
      <c r="AI134" s="2">
        <f>_xlfn.XLOOKUP($A134,'[1]Cost Forecast'!$A:$A,'[1]Cost Forecast'!AA:AA)</f>
        <v>0</v>
      </c>
      <c r="AJ134" s="2">
        <f>_xlfn.XLOOKUP($A134,'[1]Cost Forecast'!$A:$A,'[1]Cost Forecast'!AB:AB)</f>
        <v>0</v>
      </c>
      <c r="AK134" s="2">
        <f>_xlfn.XLOOKUP($A134,'[1]Cost Forecast'!$A:$A,'[1]Cost Forecast'!AC:AC)</f>
        <v>0</v>
      </c>
      <c r="AL134" s="2">
        <f>_xlfn.XLOOKUP($A134,'[1]Cost Forecast'!$A:$A,'[1]Cost Forecast'!AD:AD)</f>
        <v>0</v>
      </c>
      <c r="AM134" s="8">
        <f t="shared" si="58"/>
        <v>225000</v>
      </c>
      <c r="AN134" s="9" t="s">
        <v>884</v>
      </c>
      <c r="AO134" s="9" t="s">
        <v>849</v>
      </c>
      <c r="AP134" t="s">
        <v>899</v>
      </c>
      <c r="AQ134" t="b">
        <f t="shared" si="59"/>
        <v>1</v>
      </c>
      <c r="AT134" s="12"/>
    </row>
    <row r="135" spans="1:46" x14ac:dyDescent="0.35">
      <c r="A135" s="4" t="s">
        <v>276</v>
      </c>
      <c r="B135" s="4" t="s">
        <v>277</v>
      </c>
      <c r="C135" s="3">
        <v>275</v>
      </c>
      <c r="D135" s="4" t="s">
        <v>13</v>
      </c>
      <c r="E135" s="3">
        <v>356.34</v>
      </c>
      <c r="F135" s="3">
        <f t="shared" si="52"/>
        <v>0.77173485996520186</v>
      </c>
      <c r="G135" s="2">
        <v>36435.9</v>
      </c>
      <c r="H135" s="4" t="b">
        <f t="shared" si="56"/>
        <v>0</v>
      </c>
      <c r="I135" s="4" t="b">
        <f t="shared" si="57"/>
        <v>0</v>
      </c>
      <c r="K135" s="2">
        <v>15459.02</v>
      </c>
      <c r="L135" s="2">
        <v>15459.02</v>
      </c>
      <c r="M135" s="3">
        <v>181</v>
      </c>
      <c r="N135" s="3">
        <v>133</v>
      </c>
      <c r="O135" s="2">
        <v>116.2332330827068</v>
      </c>
      <c r="Q135" s="2">
        <v>36435.9</v>
      </c>
      <c r="R135" s="2">
        <v>0</v>
      </c>
      <c r="S135" s="2">
        <v>0</v>
      </c>
      <c r="T135" s="2">
        <v>0</v>
      </c>
      <c r="U135" s="2">
        <v>0</v>
      </c>
      <c r="V135" s="2">
        <f t="shared" si="53"/>
        <v>0</v>
      </c>
      <c r="X135" s="2">
        <f t="shared" si="54"/>
        <v>29616.633549123722</v>
      </c>
      <c r="Y135" s="2">
        <f t="shared" si="55"/>
        <v>-6819.2664508762791</v>
      </c>
      <c r="AA135" s="2">
        <f>_xlfn.XLOOKUP($A135,'[1]Cost Forecast'!$A:$A,'[1]Cost Forecast'!S:S)</f>
        <v>0</v>
      </c>
      <c r="AB135" s="2">
        <f>_xlfn.XLOOKUP($A135,'[1]Cost Forecast'!$A:$A,'[1]Cost Forecast'!T:T)</f>
        <v>0</v>
      </c>
      <c r="AC135" s="2">
        <f>_xlfn.XLOOKUP($A135,'[1]Cost Forecast'!$A:$A,'[1]Cost Forecast'!U:U)</f>
        <v>20976.880000000001</v>
      </c>
      <c r="AD135" s="2">
        <f>_xlfn.XLOOKUP($A135,'[1]Cost Forecast'!$A:$A,'[1]Cost Forecast'!V:V)</f>
        <v>0</v>
      </c>
      <c r="AE135" s="2">
        <f>_xlfn.XLOOKUP($A135,'[1]Cost Forecast'!$A:$A,'[1]Cost Forecast'!W:W)</f>
        <v>0</v>
      </c>
      <c r="AF135" s="2">
        <f>_xlfn.XLOOKUP($A135,'[1]Cost Forecast'!$A:$A,'[1]Cost Forecast'!X:X)</f>
        <v>0</v>
      </c>
      <c r="AG135" s="2">
        <f>_xlfn.XLOOKUP($A135,'[1]Cost Forecast'!$A:$A,'[1]Cost Forecast'!Y:Y)</f>
        <v>0</v>
      </c>
      <c r="AH135" s="2">
        <f>_xlfn.XLOOKUP($A135,'[1]Cost Forecast'!$A:$A,'[1]Cost Forecast'!Z:Z)</f>
        <v>0</v>
      </c>
      <c r="AI135" s="2">
        <f>_xlfn.XLOOKUP($A135,'[1]Cost Forecast'!$A:$A,'[1]Cost Forecast'!AA:AA)</f>
        <v>0</v>
      </c>
      <c r="AJ135" s="2">
        <f>_xlfn.XLOOKUP($A135,'[1]Cost Forecast'!$A:$A,'[1]Cost Forecast'!AB:AB)</f>
        <v>0</v>
      </c>
      <c r="AK135" s="2">
        <f>_xlfn.XLOOKUP($A135,'[1]Cost Forecast'!$A:$A,'[1]Cost Forecast'!AC:AC)</f>
        <v>0</v>
      </c>
      <c r="AL135" s="2">
        <f>_xlfn.XLOOKUP($A135,'[1]Cost Forecast'!$A:$A,'[1]Cost Forecast'!AD:AD)</f>
        <v>0</v>
      </c>
      <c r="AM135" s="8">
        <f t="shared" si="58"/>
        <v>36435.9</v>
      </c>
      <c r="AN135" s="9" t="s">
        <v>884</v>
      </c>
      <c r="AO135" s="9" t="s">
        <v>849</v>
      </c>
      <c r="AP135" t="s">
        <v>897</v>
      </c>
      <c r="AQ135" t="b">
        <f t="shared" si="59"/>
        <v>1</v>
      </c>
      <c r="AT135" s="12"/>
    </row>
    <row r="136" spans="1:46" x14ac:dyDescent="0.35">
      <c r="A136" s="4" t="s">
        <v>278</v>
      </c>
      <c r="B136" s="4" t="s">
        <v>279</v>
      </c>
      <c r="C136" s="3">
        <v>265</v>
      </c>
      <c r="D136" s="4" t="s">
        <v>13</v>
      </c>
      <c r="E136" s="3">
        <v>952.09</v>
      </c>
      <c r="F136" s="3">
        <f t="shared" si="52"/>
        <v>0.27833503135207804</v>
      </c>
      <c r="G136" s="2">
        <v>108745</v>
      </c>
      <c r="H136" s="4" t="b">
        <f t="shared" ref="H136:H159" si="60">G136=K136</f>
        <v>0</v>
      </c>
      <c r="I136" s="4" t="b">
        <f t="shared" si="57"/>
        <v>0</v>
      </c>
      <c r="K136" s="2">
        <v>98112.12</v>
      </c>
      <c r="L136" s="2">
        <v>98112.12</v>
      </c>
      <c r="M136" s="3">
        <v>265</v>
      </c>
      <c r="N136" s="3">
        <v>868</v>
      </c>
      <c r="O136" s="2">
        <v>113.032396313364</v>
      </c>
      <c r="Q136" s="2">
        <v>108745</v>
      </c>
      <c r="R136" s="2">
        <v>0</v>
      </c>
      <c r="S136" s="2">
        <v>0</v>
      </c>
      <c r="T136" s="2">
        <v>0</v>
      </c>
      <c r="U136" s="2">
        <v>0</v>
      </c>
      <c r="V136" s="2">
        <f t="shared" si="53"/>
        <v>0</v>
      </c>
      <c r="X136" s="2">
        <f t="shared" si="54"/>
        <v>98112.12</v>
      </c>
      <c r="Y136" s="2">
        <f t="shared" si="55"/>
        <v>-10632.880000000005</v>
      </c>
      <c r="AA136" s="2">
        <f>_xlfn.XLOOKUP($A136,'[1]Cost Forecast'!$A:$A,'[1]Cost Forecast'!S:S)</f>
        <v>0</v>
      </c>
      <c r="AB136" s="2">
        <f>_xlfn.XLOOKUP($A136,'[1]Cost Forecast'!$A:$A,'[1]Cost Forecast'!T:T)</f>
        <v>2658.2200000000012</v>
      </c>
      <c r="AC136" s="2">
        <f>_xlfn.XLOOKUP($A136,'[1]Cost Forecast'!$A:$A,'[1]Cost Forecast'!U:U)</f>
        <v>2658.2200000000012</v>
      </c>
      <c r="AD136" s="2">
        <f>_xlfn.XLOOKUP($A136,'[1]Cost Forecast'!$A:$A,'[1]Cost Forecast'!V:V)</f>
        <v>2658.2200000000012</v>
      </c>
      <c r="AE136" s="2">
        <f>_xlfn.XLOOKUP($A136,'[1]Cost Forecast'!$A:$A,'[1]Cost Forecast'!W:W)</f>
        <v>2658.2200000000012</v>
      </c>
      <c r="AF136" s="2">
        <f>_xlfn.XLOOKUP($A136,'[1]Cost Forecast'!$A:$A,'[1]Cost Forecast'!X:X)</f>
        <v>0</v>
      </c>
      <c r="AG136" s="2">
        <f>_xlfn.XLOOKUP($A136,'[1]Cost Forecast'!$A:$A,'[1]Cost Forecast'!Y:Y)</f>
        <v>0</v>
      </c>
      <c r="AH136" s="2">
        <f>_xlfn.XLOOKUP($A136,'[1]Cost Forecast'!$A:$A,'[1]Cost Forecast'!Z:Z)</f>
        <v>0</v>
      </c>
      <c r="AI136" s="2">
        <f>_xlfn.XLOOKUP($A136,'[1]Cost Forecast'!$A:$A,'[1]Cost Forecast'!AA:AA)</f>
        <v>0</v>
      </c>
      <c r="AJ136" s="2">
        <f>_xlfn.XLOOKUP($A136,'[1]Cost Forecast'!$A:$A,'[1]Cost Forecast'!AB:AB)</f>
        <v>0</v>
      </c>
      <c r="AK136" s="2">
        <f>_xlfn.XLOOKUP($A136,'[1]Cost Forecast'!$A:$A,'[1]Cost Forecast'!AC:AC)</f>
        <v>0</v>
      </c>
      <c r="AL136" s="2">
        <f>_xlfn.XLOOKUP($A136,'[1]Cost Forecast'!$A:$A,'[1]Cost Forecast'!AD:AD)</f>
        <v>0</v>
      </c>
      <c r="AM136" s="8">
        <f t="shared" ref="AM136:AM159" si="61">SUM(AA136:AL136)+K136</f>
        <v>108745</v>
      </c>
      <c r="AN136" s="9" t="s">
        <v>884</v>
      </c>
      <c r="AO136" s="9" t="s">
        <v>849</v>
      </c>
      <c r="AP136" t="s">
        <v>896</v>
      </c>
      <c r="AQ136" t="b">
        <f t="shared" si="59"/>
        <v>1</v>
      </c>
      <c r="AT136" s="12"/>
    </row>
    <row r="137" spans="1:46" x14ac:dyDescent="0.35">
      <c r="A137" s="4" t="s">
        <v>280</v>
      </c>
      <c r="B137" s="4" t="s">
        <v>281</v>
      </c>
      <c r="C137" s="3">
        <v>6650</v>
      </c>
      <c r="D137" s="4" t="s">
        <v>133</v>
      </c>
      <c r="E137" s="3">
        <v>114.33</v>
      </c>
      <c r="F137" s="3">
        <f t="shared" si="52"/>
        <v>58.16496107758244</v>
      </c>
      <c r="G137" s="2">
        <v>13834.32</v>
      </c>
      <c r="H137" s="4" t="b">
        <f t="shared" si="60"/>
        <v>0</v>
      </c>
      <c r="I137" s="4" t="b">
        <f t="shared" ref="I137:I162" si="62">OR(ISBLANK(AA137),ISBLANK(AB137),ISBLANK(AC137),ISBLANK(AD137),ISBLANK(AE137),ISBLANK(AF137),ISBLANK(AG137),ISBLANK(AH137),ISBLANK(AI137),ISBLANK(AJ137),ISBLANK(AK137),ISBLANK(AL137))</f>
        <v>0</v>
      </c>
      <c r="K137" s="2">
        <v>726.04</v>
      </c>
      <c r="L137" s="2">
        <v>726.04</v>
      </c>
      <c r="M137" s="3">
        <v>0</v>
      </c>
      <c r="N137" s="3">
        <v>6</v>
      </c>
      <c r="O137" s="2">
        <v>121.0066666666667</v>
      </c>
      <c r="Q137" s="2">
        <v>13834.32</v>
      </c>
      <c r="R137" s="2">
        <v>0</v>
      </c>
      <c r="S137" s="2">
        <v>0</v>
      </c>
      <c r="T137" s="2">
        <v>0</v>
      </c>
      <c r="U137" s="2">
        <v>0</v>
      </c>
      <c r="V137" s="2">
        <f t="shared" si="53"/>
        <v>0</v>
      </c>
      <c r="X137" s="2">
        <f t="shared" si="54"/>
        <v>14560.732200000002</v>
      </c>
      <c r="Y137" s="2">
        <f t="shared" si="55"/>
        <v>726.41220000000249</v>
      </c>
      <c r="AA137" s="2">
        <f>_xlfn.XLOOKUP($A137,'[1]Cost Forecast'!$A:$A,'[1]Cost Forecast'!S:S)</f>
        <v>0</v>
      </c>
      <c r="AB137" s="2">
        <f>_xlfn.XLOOKUP($A137,'[1]Cost Forecast'!$A:$A,'[1]Cost Forecast'!T:T)</f>
        <v>0</v>
      </c>
      <c r="AC137" s="2">
        <f>_xlfn.XLOOKUP($A137,'[1]Cost Forecast'!$A:$A,'[1]Cost Forecast'!U:U)</f>
        <v>0</v>
      </c>
      <c r="AD137" s="2">
        <f>_xlfn.XLOOKUP($A137,'[1]Cost Forecast'!$A:$A,'[1]Cost Forecast'!V:V)</f>
        <v>0</v>
      </c>
      <c r="AE137" s="2">
        <f>_xlfn.XLOOKUP($A137,'[1]Cost Forecast'!$A:$A,'[1]Cost Forecast'!W:W)</f>
        <v>0</v>
      </c>
      <c r="AF137" s="2">
        <f>_xlfn.XLOOKUP($A137,'[1]Cost Forecast'!$A:$A,'[1]Cost Forecast'!X:X)</f>
        <v>0</v>
      </c>
      <c r="AG137" s="2">
        <f>_xlfn.XLOOKUP($A137,'[1]Cost Forecast'!$A:$A,'[1]Cost Forecast'!Y:Y)</f>
        <v>3277.0699999999997</v>
      </c>
      <c r="AH137" s="2">
        <f>_xlfn.XLOOKUP($A137,'[1]Cost Forecast'!$A:$A,'[1]Cost Forecast'!Z:Z)</f>
        <v>3277.0699999999997</v>
      </c>
      <c r="AI137" s="2">
        <f>_xlfn.XLOOKUP($A137,'[1]Cost Forecast'!$A:$A,'[1]Cost Forecast'!AA:AA)</f>
        <v>3277.0699999999997</v>
      </c>
      <c r="AJ137" s="2">
        <f>_xlfn.XLOOKUP($A137,'[1]Cost Forecast'!$A:$A,'[1]Cost Forecast'!AB:AB)</f>
        <v>3277.0699999999997</v>
      </c>
      <c r="AK137" s="2">
        <f>_xlfn.XLOOKUP($A137,'[1]Cost Forecast'!$A:$A,'[1]Cost Forecast'!AC:AC)</f>
        <v>0</v>
      </c>
      <c r="AL137" s="2">
        <f>_xlfn.XLOOKUP($A137,'[1]Cost Forecast'!$A:$A,'[1]Cost Forecast'!AD:AD)</f>
        <v>0</v>
      </c>
      <c r="AM137" s="8">
        <f t="shared" si="61"/>
        <v>13834.32</v>
      </c>
      <c r="AN137" s="9" t="s">
        <v>884</v>
      </c>
      <c r="AO137" s="9" t="s">
        <v>849</v>
      </c>
      <c r="AP137" t="s">
        <v>896</v>
      </c>
      <c r="AQ137" t="b">
        <f t="shared" si="59"/>
        <v>1</v>
      </c>
      <c r="AT137" s="12"/>
    </row>
    <row r="138" spans="1:46" x14ac:dyDescent="0.35">
      <c r="A138" s="4" t="s">
        <v>282</v>
      </c>
      <c r="B138" s="4" t="s">
        <v>283</v>
      </c>
      <c r="C138" s="3">
        <v>1</v>
      </c>
      <c r="D138" s="4" t="s">
        <v>13</v>
      </c>
      <c r="E138" s="3">
        <v>1</v>
      </c>
      <c r="F138" s="3">
        <f t="shared" ref="F138:F145" si="63">IF(OR(E138=0,C138=0),1,C138/E138)</f>
        <v>1</v>
      </c>
      <c r="G138" s="2">
        <v>95.84</v>
      </c>
      <c r="H138" s="4" t="b">
        <f t="shared" si="60"/>
        <v>1</v>
      </c>
      <c r="I138" s="4" t="b">
        <f t="shared" si="62"/>
        <v>0</v>
      </c>
      <c r="K138" s="2">
        <v>95.84</v>
      </c>
      <c r="L138" s="2">
        <v>95.84</v>
      </c>
      <c r="M138" s="3">
        <v>0</v>
      </c>
      <c r="N138" s="3">
        <v>1</v>
      </c>
      <c r="O138" s="2">
        <v>95.84</v>
      </c>
      <c r="Q138" s="2">
        <v>95.84</v>
      </c>
      <c r="R138" s="2">
        <v>0</v>
      </c>
      <c r="S138" s="2">
        <v>0</v>
      </c>
      <c r="T138" s="2">
        <v>0</v>
      </c>
      <c r="U138" s="2">
        <v>0</v>
      </c>
      <c r="V138" s="2">
        <f t="shared" ref="V138:V145" si="64">G138-SUM(Q138:U138)</f>
        <v>0</v>
      </c>
      <c r="X138" s="2">
        <f t="shared" ref="X138:X145" si="65">K138 + O138*((C138-M138)/F138)</f>
        <v>191.68</v>
      </c>
      <c r="Y138" s="2">
        <f t="shared" ref="Y138:Y145" si="66">X138-G138</f>
        <v>95.84</v>
      </c>
      <c r="AA138" s="2">
        <f>_xlfn.XLOOKUP($A138,'[1]Cost Forecast'!$A:$A,'[1]Cost Forecast'!S:S)</f>
        <v>0</v>
      </c>
      <c r="AB138" s="2">
        <f>_xlfn.XLOOKUP($A138,'[1]Cost Forecast'!$A:$A,'[1]Cost Forecast'!T:T)</f>
        <v>0</v>
      </c>
      <c r="AC138" s="2">
        <f>_xlfn.XLOOKUP($A138,'[1]Cost Forecast'!$A:$A,'[1]Cost Forecast'!U:U)</f>
        <v>0</v>
      </c>
      <c r="AD138" s="2">
        <f>_xlfn.XLOOKUP($A138,'[1]Cost Forecast'!$A:$A,'[1]Cost Forecast'!V:V)</f>
        <v>0</v>
      </c>
      <c r="AE138" s="2">
        <f>_xlfn.XLOOKUP($A138,'[1]Cost Forecast'!$A:$A,'[1]Cost Forecast'!W:W)</f>
        <v>0</v>
      </c>
      <c r="AF138" s="2">
        <f>_xlfn.XLOOKUP($A138,'[1]Cost Forecast'!$A:$A,'[1]Cost Forecast'!X:X)</f>
        <v>0</v>
      </c>
      <c r="AG138" s="2">
        <f>_xlfn.XLOOKUP($A138,'[1]Cost Forecast'!$A:$A,'[1]Cost Forecast'!Y:Y)</f>
        <v>0</v>
      </c>
      <c r="AH138" s="2">
        <f>_xlfn.XLOOKUP($A138,'[1]Cost Forecast'!$A:$A,'[1]Cost Forecast'!Z:Z)</f>
        <v>0</v>
      </c>
      <c r="AI138" s="2">
        <f>_xlfn.XLOOKUP($A138,'[1]Cost Forecast'!$A:$A,'[1]Cost Forecast'!AA:AA)</f>
        <v>0</v>
      </c>
      <c r="AJ138" s="2">
        <f>_xlfn.XLOOKUP($A138,'[1]Cost Forecast'!$A:$A,'[1]Cost Forecast'!AB:AB)</f>
        <v>0</v>
      </c>
      <c r="AK138" s="2">
        <f>_xlfn.XLOOKUP($A138,'[1]Cost Forecast'!$A:$A,'[1]Cost Forecast'!AC:AC)</f>
        <v>0</v>
      </c>
      <c r="AL138" s="2">
        <f>_xlfn.XLOOKUP($A138,'[1]Cost Forecast'!$A:$A,'[1]Cost Forecast'!AD:AD)</f>
        <v>0</v>
      </c>
      <c r="AM138" s="8">
        <f t="shared" si="61"/>
        <v>95.84</v>
      </c>
      <c r="AN138" s="9" t="s">
        <v>882</v>
      </c>
      <c r="AO138" s="9" t="s">
        <v>882</v>
      </c>
      <c r="AQ138" t="b">
        <f t="shared" ref="AQ138:AQ173" si="67">AM138=G138</f>
        <v>1</v>
      </c>
      <c r="AS138"/>
    </row>
    <row r="139" spans="1:46" x14ac:dyDescent="0.35">
      <c r="A139" s="4" t="s">
        <v>284</v>
      </c>
      <c r="B139" s="4" t="s">
        <v>285</v>
      </c>
      <c r="C139" s="3">
        <v>6563</v>
      </c>
      <c r="D139" s="4" t="s">
        <v>13</v>
      </c>
      <c r="E139" s="3">
        <v>0</v>
      </c>
      <c r="F139" s="3">
        <f t="shared" si="63"/>
        <v>1</v>
      </c>
      <c r="G139" s="2">
        <v>1603745.65</v>
      </c>
      <c r="H139" s="4" t="b">
        <f t="shared" si="60"/>
        <v>0</v>
      </c>
      <c r="I139" s="4" t="b">
        <f t="shared" si="62"/>
        <v>0</v>
      </c>
      <c r="K139" s="2">
        <v>1322825.8799999999</v>
      </c>
      <c r="L139" s="2">
        <v>1603745.65</v>
      </c>
      <c r="M139" s="3">
        <v>6563</v>
      </c>
      <c r="N139" s="3">
        <v>0</v>
      </c>
      <c r="O139" s="2">
        <v>110</v>
      </c>
      <c r="Q139" s="2">
        <v>0</v>
      </c>
      <c r="R139" s="2">
        <v>0</v>
      </c>
      <c r="S139" s="2">
        <v>0</v>
      </c>
      <c r="T139" s="2">
        <v>1603745.65</v>
      </c>
      <c r="U139" s="2">
        <v>0</v>
      </c>
      <c r="V139" s="2">
        <f t="shared" si="64"/>
        <v>0</v>
      </c>
      <c r="X139" s="2">
        <f t="shared" si="65"/>
        <v>1322825.8799999999</v>
      </c>
      <c r="Y139" s="2">
        <f t="shared" si="66"/>
        <v>-280919.77</v>
      </c>
      <c r="AA139" s="2">
        <f>_xlfn.XLOOKUP($A139,'[1]Cost Forecast'!$A:$A,'[1]Cost Forecast'!S:S)</f>
        <v>63479.444999999949</v>
      </c>
      <c r="AB139" s="2">
        <f>_xlfn.XLOOKUP($A139,'[1]Cost Forecast'!$A:$A,'[1]Cost Forecast'!T:T)</f>
        <v>63479.444999999949</v>
      </c>
      <c r="AC139" s="2">
        <f>_xlfn.XLOOKUP($A139,'[1]Cost Forecast'!$A:$A,'[1]Cost Forecast'!U:U)</f>
        <v>31739.722499999974</v>
      </c>
      <c r="AD139" s="2">
        <f>_xlfn.XLOOKUP($A139,'[1]Cost Forecast'!$A:$A,'[1]Cost Forecast'!V:V)</f>
        <v>31739.722499999974</v>
      </c>
      <c r="AE139" s="2">
        <f>_xlfn.XLOOKUP($A139,'[1]Cost Forecast'!$A:$A,'[1]Cost Forecast'!W:W)</f>
        <v>31739.722499999974</v>
      </c>
      <c r="AF139" s="2">
        <f>_xlfn.XLOOKUP($A139,'[1]Cost Forecast'!$A:$A,'[1]Cost Forecast'!X:X)</f>
        <v>15869.861249999987</v>
      </c>
      <c r="AG139" s="2">
        <f>_xlfn.XLOOKUP($A139,'[1]Cost Forecast'!$A:$A,'[1]Cost Forecast'!Y:Y)</f>
        <v>15869.861249999987</v>
      </c>
      <c r="AH139" s="2">
        <f>_xlfn.XLOOKUP($A139,'[1]Cost Forecast'!$A:$A,'[1]Cost Forecast'!Z:Z)</f>
        <v>0</v>
      </c>
      <c r="AI139" s="2">
        <f>_xlfn.XLOOKUP($A139,'[1]Cost Forecast'!$A:$A,'[1]Cost Forecast'!AA:AA)</f>
        <v>0</v>
      </c>
      <c r="AJ139" s="2">
        <f>_xlfn.XLOOKUP($A139,'[1]Cost Forecast'!$A:$A,'[1]Cost Forecast'!AB:AB)</f>
        <v>0</v>
      </c>
      <c r="AK139" s="2">
        <f>_xlfn.XLOOKUP($A139,'[1]Cost Forecast'!$A:$A,'[1]Cost Forecast'!AC:AC)</f>
        <v>0</v>
      </c>
      <c r="AL139" s="2">
        <f>_xlfn.XLOOKUP($A139,'[1]Cost Forecast'!$A:$A,'[1]Cost Forecast'!AD:AD)</f>
        <v>0</v>
      </c>
      <c r="AM139" s="8">
        <f t="shared" si="61"/>
        <v>1576743.6599999997</v>
      </c>
      <c r="AN139" s="9" t="s">
        <v>877</v>
      </c>
      <c r="AO139" s="9" t="s">
        <v>886</v>
      </c>
      <c r="AQ139" t="b">
        <f t="shared" si="67"/>
        <v>0</v>
      </c>
      <c r="AS139"/>
    </row>
    <row r="140" spans="1:46" x14ac:dyDescent="0.35">
      <c r="A140" s="4" t="s">
        <v>286</v>
      </c>
      <c r="B140" s="4" t="s">
        <v>287</v>
      </c>
      <c r="C140" s="3">
        <v>19200</v>
      </c>
      <c r="D140" s="4" t="s">
        <v>133</v>
      </c>
      <c r="E140" s="3">
        <v>0</v>
      </c>
      <c r="F140" s="3">
        <f t="shared" si="63"/>
        <v>1</v>
      </c>
      <c r="G140" s="2">
        <v>39414.639999999999</v>
      </c>
      <c r="H140" s="4" t="b">
        <f t="shared" si="60"/>
        <v>1</v>
      </c>
      <c r="I140" s="4" t="b">
        <f t="shared" si="62"/>
        <v>0</v>
      </c>
      <c r="K140" s="2">
        <v>39414.639999999999</v>
      </c>
      <c r="L140" s="2">
        <v>50669.81</v>
      </c>
      <c r="M140" s="3">
        <v>14912</v>
      </c>
      <c r="N140" s="3">
        <v>0</v>
      </c>
      <c r="O140" s="2">
        <v>110</v>
      </c>
      <c r="Q140" s="2">
        <v>0</v>
      </c>
      <c r="R140" s="2">
        <v>0</v>
      </c>
      <c r="S140" s="2">
        <v>0</v>
      </c>
      <c r="T140" s="2">
        <v>39414.639999999999</v>
      </c>
      <c r="U140" s="2">
        <v>0</v>
      </c>
      <c r="V140" s="2">
        <f t="shared" si="64"/>
        <v>0</v>
      </c>
      <c r="X140" s="2">
        <f t="shared" si="65"/>
        <v>511094.64</v>
      </c>
      <c r="Y140" s="2">
        <f t="shared" si="66"/>
        <v>471680</v>
      </c>
      <c r="AA140" s="2">
        <f>_xlfn.XLOOKUP($A140,'[1]Cost Forecast'!$A:$A,'[1]Cost Forecast'!S:S)</f>
        <v>0</v>
      </c>
      <c r="AB140" s="2">
        <f>_xlfn.XLOOKUP($A140,'[1]Cost Forecast'!$A:$A,'[1]Cost Forecast'!T:T)</f>
        <v>0</v>
      </c>
      <c r="AC140" s="2">
        <f>_xlfn.XLOOKUP($A140,'[1]Cost Forecast'!$A:$A,'[1]Cost Forecast'!U:U)</f>
        <v>0</v>
      </c>
      <c r="AD140" s="2">
        <f>_xlfn.XLOOKUP($A140,'[1]Cost Forecast'!$A:$A,'[1]Cost Forecast'!V:V)</f>
        <v>0</v>
      </c>
      <c r="AE140" s="2">
        <f>_xlfn.XLOOKUP($A140,'[1]Cost Forecast'!$A:$A,'[1]Cost Forecast'!W:W)</f>
        <v>0</v>
      </c>
      <c r="AF140" s="2">
        <f>_xlfn.XLOOKUP($A140,'[1]Cost Forecast'!$A:$A,'[1]Cost Forecast'!X:X)</f>
        <v>0</v>
      </c>
      <c r="AG140" s="2">
        <f>_xlfn.XLOOKUP($A140,'[1]Cost Forecast'!$A:$A,'[1]Cost Forecast'!Y:Y)</f>
        <v>0</v>
      </c>
      <c r="AH140" s="2">
        <f>_xlfn.XLOOKUP($A140,'[1]Cost Forecast'!$A:$A,'[1]Cost Forecast'!Z:Z)</f>
        <v>0</v>
      </c>
      <c r="AI140" s="2">
        <f>_xlfn.XLOOKUP($A140,'[1]Cost Forecast'!$A:$A,'[1]Cost Forecast'!AA:AA)</f>
        <v>0</v>
      </c>
      <c r="AJ140" s="2">
        <f>_xlfn.XLOOKUP($A140,'[1]Cost Forecast'!$A:$A,'[1]Cost Forecast'!AB:AB)</f>
        <v>0</v>
      </c>
      <c r="AK140" s="2">
        <f>_xlfn.XLOOKUP($A140,'[1]Cost Forecast'!$A:$A,'[1]Cost Forecast'!AC:AC)</f>
        <v>0</v>
      </c>
      <c r="AL140" s="2">
        <f>_xlfn.XLOOKUP($A140,'[1]Cost Forecast'!$A:$A,'[1]Cost Forecast'!AD:AD)</f>
        <v>0</v>
      </c>
      <c r="AM140" s="8">
        <f t="shared" si="61"/>
        <v>39414.639999999999</v>
      </c>
      <c r="AN140" s="9" t="s">
        <v>882</v>
      </c>
      <c r="AO140" s="9" t="s">
        <v>882</v>
      </c>
      <c r="AQ140" t="b">
        <f t="shared" si="67"/>
        <v>1</v>
      </c>
      <c r="AS140"/>
    </row>
    <row r="141" spans="1:46" x14ac:dyDescent="0.35">
      <c r="A141" s="4" t="s">
        <v>288</v>
      </c>
      <c r="B141" s="4" t="s">
        <v>289</v>
      </c>
      <c r="C141" s="3">
        <v>1714793</v>
      </c>
      <c r="D141" s="4" t="s">
        <v>259</v>
      </c>
      <c r="E141" s="3">
        <v>0</v>
      </c>
      <c r="F141" s="3">
        <f t="shared" si="63"/>
        <v>1</v>
      </c>
      <c r="G141" s="2">
        <v>14662.42</v>
      </c>
      <c r="H141" s="4" t="b">
        <f t="shared" si="60"/>
        <v>0</v>
      </c>
      <c r="I141" s="4" t="b">
        <f t="shared" si="62"/>
        <v>0</v>
      </c>
      <c r="K141" s="2">
        <v>13710.55</v>
      </c>
      <c r="L141" s="2">
        <v>14651.47</v>
      </c>
      <c r="M141" s="3">
        <v>0</v>
      </c>
      <c r="N141" s="3">
        <v>0</v>
      </c>
      <c r="O141" s="2">
        <v>110</v>
      </c>
      <c r="Q141" s="2">
        <v>0</v>
      </c>
      <c r="R141" s="2">
        <v>0</v>
      </c>
      <c r="S141" s="2">
        <v>4368.4799999999996</v>
      </c>
      <c r="T141" s="2">
        <v>10293.94</v>
      </c>
      <c r="U141" s="2">
        <v>0</v>
      </c>
      <c r="V141" s="2">
        <f t="shared" si="64"/>
        <v>0</v>
      </c>
      <c r="X141" s="2">
        <f t="shared" si="65"/>
        <v>188640940.55000001</v>
      </c>
      <c r="Y141" s="2">
        <f t="shared" si="66"/>
        <v>188626278.13000003</v>
      </c>
      <c r="AA141" s="2">
        <f>_xlfn.XLOOKUP($A141,'[1]Cost Forecast'!$A:$A,'[1]Cost Forecast'!S:S)</f>
        <v>237.9675000000002</v>
      </c>
      <c r="AB141" s="2">
        <f>_xlfn.XLOOKUP($A141,'[1]Cost Forecast'!$A:$A,'[1]Cost Forecast'!T:T)</f>
        <v>237.9675000000002</v>
      </c>
      <c r="AC141" s="2">
        <f>_xlfn.XLOOKUP($A141,'[1]Cost Forecast'!$A:$A,'[1]Cost Forecast'!U:U)</f>
        <v>118.9837500000001</v>
      </c>
      <c r="AD141" s="2">
        <f>_xlfn.XLOOKUP($A141,'[1]Cost Forecast'!$A:$A,'[1]Cost Forecast'!V:V)</f>
        <v>118.9837500000001</v>
      </c>
      <c r="AE141" s="2">
        <f>_xlfn.XLOOKUP($A141,'[1]Cost Forecast'!$A:$A,'[1]Cost Forecast'!W:W)</f>
        <v>118.9837500000001</v>
      </c>
      <c r="AF141" s="2">
        <f>_xlfn.XLOOKUP($A141,'[1]Cost Forecast'!$A:$A,'[1]Cost Forecast'!X:X)</f>
        <v>59.49187500000005</v>
      </c>
      <c r="AG141" s="2">
        <f>_xlfn.XLOOKUP($A141,'[1]Cost Forecast'!$A:$A,'[1]Cost Forecast'!Y:Y)</f>
        <v>59.49187500000005</v>
      </c>
      <c r="AH141" s="2">
        <f>_xlfn.XLOOKUP($A141,'[1]Cost Forecast'!$A:$A,'[1]Cost Forecast'!Z:Z)</f>
        <v>0</v>
      </c>
      <c r="AI141" s="2">
        <f>_xlfn.XLOOKUP($A141,'[1]Cost Forecast'!$A:$A,'[1]Cost Forecast'!AA:AA)</f>
        <v>0</v>
      </c>
      <c r="AJ141" s="2">
        <f>_xlfn.XLOOKUP($A141,'[1]Cost Forecast'!$A:$A,'[1]Cost Forecast'!AB:AB)</f>
        <v>0</v>
      </c>
      <c r="AK141" s="2">
        <f>_xlfn.XLOOKUP($A141,'[1]Cost Forecast'!$A:$A,'[1]Cost Forecast'!AC:AC)</f>
        <v>0</v>
      </c>
      <c r="AL141" s="2">
        <f>_xlfn.XLOOKUP($A141,'[1]Cost Forecast'!$A:$A,'[1]Cost Forecast'!AD:AD)</f>
        <v>0</v>
      </c>
      <c r="AM141" s="8">
        <f t="shared" si="61"/>
        <v>14662.42</v>
      </c>
      <c r="AN141" s="9" t="s">
        <v>877</v>
      </c>
      <c r="AO141" s="9" t="s">
        <v>886</v>
      </c>
      <c r="AQ141" t="b">
        <f t="shared" si="67"/>
        <v>1</v>
      </c>
      <c r="AS141"/>
    </row>
    <row r="142" spans="1:46" x14ac:dyDescent="0.35">
      <c r="A142" s="4" t="s">
        <v>290</v>
      </c>
      <c r="B142" s="4" t="s">
        <v>291</v>
      </c>
      <c r="C142" s="3">
        <v>51750</v>
      </c>
      <c r="D142" s="4" t="s">
        <v>133</v>
      </c>
      <c r="E142" s="3">
        <v>0</v>
      </c>
      <c r="F142" s="3">
        <f t="shared" si="63"/>
        <v>1</v>
      </c>
      <c r="G142" s="2">
        <v>47762.13</v>
      </c>
      <c r="H142" s="4" t="b">
        <f t="shared" si="60"/>
        <v>0</v>
      </c>
      <c r="I142" s="4" t="b">
        <f t="shared" si="62"/>
        <v>0</v>
      </c>
      <c r="K142" s="2">
        <v>35283.879999999997</v>
      </c>
      <c r="L142" s="2">
        <v>50998.16</v>
      </c>
      <c r="M142" s="3">
        <v>0</v>
      </c>
      <c r="N142" s="3">
        <v>0</v>
      </c>
      <c r="O142" s="2">
        <v>110</v>
      </c>
      <c r="Q142" s="2">
        <v>0</v>
      </c>
      <c r="R142" s="2">
        <v>0</v>
      </c>
      <c r="S142" s="2">
        <v>0</v>
      </c>
      <c r="T142" s="2">
        <v>47762.13</v>
      </c>
      <c r="U142" s="2">
        <v>0</v>
      </c>
      <c r="V142" s="2">
        <f t="shared" si="64"/>
        <v>0</v>
      </c>
      <c r="X142" s="2">
        <f t="shared" si="65"/>
        <v>5727783.8799999999</v>
      </c>
      <c r="Y142" s="2">
        <f t="shared" si="66"/>
        <v>5680021.75</v>
      </c>
      <c r="AA142" s="2">
        <f>_xlfn.XLOOKUP($A142,'[1]Cost Forecast'!$A:$A,'[1]Cost Forecast'!S:S)</f>
        <v>3119.5625</v>
      </c>
      <c r="AB142" s="2">
        <f>_xlfn.XLOOKUP($A142,'[1]Cost Forecast'!$A:$A,'[1]Cost Forecast'!T:T)</f>
        <v>3119.5625</v>
      </c>
      <c r="AC142" s="2">
        <f>_xlfn.XLOOKUP($A142,'[1]Cost Forecast'!$A:$A,'[1]Cost Forecast'!U:U)</f>
        <v>1559.78125</v>
      </c>
      <c r="AD142" s="2">
        <f>_xlfn.XLOOKUP($A142,'[1]Cost Forecast'!$A:$A,'[1]Cost Forecast'!V:V)</f>
        <v>1559.78125</v>
      </c>
      <c r="AE142" s="2">
        <f>_xlfn.XLOOKUP($A142,'[1]Cost Forecast'!$A:$A,'[1]Cost Forecast'!W:W)</f>
        <v>1559.78125</v>
      </c>
      <c r="AF142" s="2">
        <f>_xlfn.XLOOKUP($A142,'[1]Cost Forecast'!$A:$A,'[1]Cost Forecast'!X:X)</f>
        <v>779.890625</v>
      </c>
      <c r="AG142" s="2">
        <f>_xlfn.XLOOKUP($A142,'[1]Cost Forecast'!$A:$A,'[1]Cost Forecast'!Y:Y)</f>
        <v>779.890625</v>
      </c>
      <c r="AH142" s="2">
        <f>_xlfn.XLOOKUP($A142,'[1]Cost Forecast'!$A:$A,'[1]Cost Forecast'!Z:Z)</f>
        <v>0</v>
      </c>
      <c r="AI142" s="2">
        <f>_xlfn.XLOOKUP($A142,'[1]Cost Forecast'!$A:$A,'[1]Cost Forecast'!AA:AA)</f>
        <v>0</v>
      </c>
      <c r="AJ142" s="2">
        <f>_xlfn.XLOOKUP($A142,'[1]Cost Forecast'!$A:$A,'[1]Cost Forecast'!AB:AB)</f>
        <v>0</v>
      </c>
      <c r="AK142" s="2">
        <f>_xlfn.XLOOKUP($A142,'[1]Cost Forecast'!$A:$A,'[1]Cost Forecast'!AC:AC)</f>
        <v>0</v>
      </c>
      <c r="AL142" s="2">
        <f>_xlfn.XLOOKUP($A142,'[1]Cost Forecast'!$A:$A,'[1]Cost Forecast'!AD:AD)</f>
        <v>0</v>
      </c>
      <c r="AM142" s="8">
        <f t="shared" si="61"/>
        <v>47762.13</v>
      </c>
      <c r="AN142" s="9" t="s">
        <v>877</v>
      </c>
      <c r="AO142" s="9" t="s">
        <v>886</v>
      </c>
      <c r="AQ142" t="b">
        <f t="shared" si="67"/>
        <v>1</v>
      </c>
      <c r="AS142"/>
    </row>
    <row r="143" spans="1:46" x14ac:dyDescent="0.35">
      <c r="A143" s="4" t="s">
        <v>292</v>
      </c>
      <c r="B143" s="4" t="s">
        <v>293</v>
      </c>
      <c r="C143" s="3">
        <v>12100</v>
      </c>
      <c r="D143" s="4" t="s">
        <v>294</v>
      </c>
      <c r="E143" s="3">
        <v>0</v>
      </c>
      <c r="F143" s="3">
        <f t="shared" si="63"/>
        <v>1</v>
      </c>
      <c r="G143" s="2">
        <v>181500</v>
      </c>
      <c r="H143" s="4" t="b">
        <f t="shared" si="60"/>
        <v>0</v>
      </c>
      <c r="I143" s="4" t="b">
        <f t="shared" si="62"/>
        <v>0</v>
      </c>
      <c r="K143" s="2">
        <v>0</v>
      </c>
      <c r="L143" s="2">
        <v>0</v>
      </c>
      <c r="M143" s="3">
        <v>0</v>
      </c>
      <c r="N143" s="3">
        <v>0</v>
      </c>
      <c r="O143" s="2">
        <v>110</v>
      </c>
      <c r="Q143" s="2">
        <v>0</v>
      </c>
      <c r="R143" s="2">
        <v>0</v>
      </c>
      <c r="S143" s="2">
        <v>0</v>
      </c>
      <c r="T143" s="2">
        <v>181500</v>
      </c>
      <c r="U143" s="2">
        <v>0</v>
      </c>
      <c r="V143" s="2">
        <f t="shared" si="64"/>
        <v>0</v>
      </c>
      <c r="X143" s="2">
        <f t="shared" si="65"/>
        <v>1331000</v>
      </c>
      <c r="Y143" s="2">
        <f t="shared" si="66"/>
        <v>1149500</v>
      </c>
      <c r="AA143" s="2">
        <f>_xlfn.XLOOKUP($A143,'[1]Cost Forecast'!$A:$A,'[1]Cost Forecast'!S:S)</f>
        <v>0</v>
      </c>
      <c r="AB143" s="2">
        <f>_xlfn.XLOOKUP($A143,'[1]Cost Forecast'!$A:$A,'[1]Cost Forecast'!T:T)</f>
        <v>0</v>
      </c>
      <c r="AC143" s="2">
        <f>_xlfn.XLOOKUP($A143,'[1]Cost Forecast'!$A:$A,'[1]Cost Forecast'!U:U)</f>
        <v>0</v>
      </c>
      <c r="AD143" s="2">
        <f>_xlfn.XLOOKUP($A143,'[1]Cost Forecast'!$A:$A,'[1]Cost Forecast'!V:V)</f>
        <v>0</v>
      </c>
      <c r="AE143" s="2">
        <f>_xlfn.XLOOKUP($A143,'[1]Cost Forecast'!$A:$A,'[1]Cost Forecast'!W:W)</f>
        <v>0</v>
      </c>
      <c r="AF143" s="2">
        <f>_xlfn.XLOOKUP($A143,'[1]Cost Forecast'!$A:$A,'[1]Cost Forecast'!X:X)</f>
        <v>0</v>
      </c>
      <c r="AG143" s="2">
        <f>_xlfn.XLOOKUP($A143,'[1]Cost Forecast'!$A:$A,'[1]Cost Forecast'!Y:Y)</f>
        <v>0</v>
      </c>
      <c r="AH143" s="2">
        <f>_xlfn.XLOOKUP($A143,'[1]Cost Forecast'!$A:$A,'[1]Cost Forecast'!Z:Z)</f>
        <v>0</v>
      </c>
      <c r="AI143" s="2">
        <f>_xlfn.XLOOKUP($A143,'[1]Cost Forecast'!$A:$A,'[1]Cost Forecast'!AA:AA)</f>
        <v>0</v>
      </c>
      <c r="AJ143" s="2">
        <f>_xlfn.XLOOKUP($A143,'[1]Cost Forecast'!$A:$A,'[1]Cost Forecast'!AB:AB)</f>
        <v>0</v>
      </c>
      <c r="AK143" s="2">
        <f>_xlfn.XLOOKUP($A143,'[1]Cost Forecast'!$A:$A,'[1]Cost Forecast'!AC:AC)</f>
        <v>0</v>
      </c>
      <c r="AL143" s="2">
        <f>_xlfn.XLOOKUP($A143,'[1]Cost Forecast'!$A:$A,'[1]Cost Forecast'!AD:AD)</f>
        <v>0</v>
      </c>
      <c r="AM143" s="8">
        <f t="shared" si="61"/>
        <v>0</v>
      </c>
      <c r="AN143" s="9" t="s">
        <v>877</v>
      </c>
      <c r="AO143" s="9" t="s">
        <v>886</v>
      </c>
      <c r="AQ143" t="b">
        <f t="shared" si="67"/>
        <v>0</v>
      </c>
      <c r="AS143"/>
    </row>
    <row r="144" spans="1:46" x14ac:dyDescent="0.35">
      <c r="A144" s="4" t="s">
        <v>295</v>
      </c>
      <c r="B144" s="4" t="s">
        <v>296</v>
      </c>
      <c r="C144" s="3">
        <v>6650</v>
      </c>
      <c r="D144" s="4" t="s">
        <v>133</v>
      </c>
      <c r="E144" s="3">
        <v>0</v>
      </c>
      <c r="F144" s="3">
        <f t="shared" si="63"/>
        <v>1</v>
      </c>
      <c r="G144" s="2">
        <v>9174.5</v>
      </c>
      <c r="H144" s="4" t="b">
        <f t="shared" si="60"/>
        <v>1</v>
      </c>
      <c r="I144" s="4" t="b">
        <f t="shared" si="62"/>
        <v>0</v>
      </c>
      <c r="K144" s="2">
        <v>9174.5</v>
      </c>
      <c r="L144" s="2">
        <v>9627.4</v>
      </c>
      <c r="M144" s="3">
        <v>0</v>
      </c>
      <c r="N144" s="3">
        <v>0</v>
      </c>
      <c r="O144" s="2">
        <v>110</v>
      </c>
      <c r="Q144" s="2">
        <v>0</v>
      </c>
      <c r="R144" s="2">
        <v>0</v>
      </c>
      <c r="S144" s="2">
        <v>0</v>
      </c>
      <c r="T144" s="2">
        <v>9174.5</v>
      </c>
      <c r="U144" s="2">
        <v>0</v>
      </c>
      <c r="V144" s="2">
        <f t="shared" si="64"/>
        <v>0</v>
      </c>
      <c r="X144" s="2">
        <f t="shared" si="65"/>
        <v>740674.5</v>
      </c>
      <c r="Y144" s="2">
        <f t="shared" si="66"/>
        <v>731500</v>
      </c>
      <c r="AA144" s="2">
        <f>_xlfn.XLOOKUP($A144,'[1]Cost Forecast'!$A:$A,'[1]Cost Forecast'!S:S)</f>
        <v>0</v>
      </c>
      <c r="AB144" s="2">
        <f>_xlfn.XLOOKUP($A144,'[1]Cost Forecast'!$A:$A,'[1]Cost Forecast'!T:T)</f>
        <v>0</v>
      </c>
      <c r="AC144" s="2">
        <f>_xlfn.XLOOKUP($A144,'[1]Cost Forecast'!$A:$A,'[1]Cost Forecast'!U:U)</f>
        <v>0</v>
      </c>
      <c r="AD144" s="2">
        <f>_xlfn.XLOOKUP($A144,'[1]Cost Forecast'!$A:$A,'[1]Cost Forecast'!V:V)</f>
        <v>0</v>
      </c>
      <c r="AE144" s="2">
        <f>_xlfn.XLOOKUP($A144,'[1]Cost Forecast'!$A:$A,'[1]Cost Forecast'!W:W)</f>
        <v>0</v>
      </c>
      <c r="AF144" s="2">
        <f>_xlfn.XLOOKUP($A144,'[1]Cost Forecast'!$A:$A,'[1]Cost Forecast'!X:X)</f>
        <v>0</v>
      </c>
      <c r="AG144" s="2">
        <f>_xlfn.XLOOKUP($A144,'[1]Cost Forecast'!$A:$A,'[1]Cost Forecast'!Y:Y)</f>
        <v>0</v>
      </c>
      <c r="AH144" s="2">
        <f>_xlfn.XLOOKUP($A144,'[1]Cost Forecast'!$A:$A,'[1]Cost Forecast'!Z:Z)</f>
        <v>0</v>
      </c>
      <c r="AI144" s="2">
        <f>_xlfn.XLOOKUP($A144,'[1]Cost Forecast'!$A:$A,'[1]Cost Forecast'!AA:AA)</f>
        <v>0</v>
      </c>
      <c r="AJ144" s="2">
        <f>_xlfn.XLOOKUP($A144,'[1]Cost Forecast'!$A:$A,'[1]Cost Forecast'!AB:AB)</f>
        <v>0</v>
      </c>
      <c r="AK144" s="2">
        <f>_xlfn.XLOOKUP($A144,'[1]Cost Forecast'!$A:$A,'[1]Cost Forecast'!AC:AC)</f>
        <v>0</v>
      </c>
      <c r="AL144" s="2">
        <f>_xlfn.XLOOKUP($A144,'[1]Cost Forecast'!$A:$A,'[1]Cost Forecast'!AD:AD)</f>
        <v>0</v>
      </c>
      <c r="AM144" s="8">
        <f t="shared" si="61"/>
        <v>9174.5</v>
      </c>
      <c r="AN144" s="9" t="s">
        <v>882</v>
      </c>
      <c r="AO144" s="9" t="s">
        <v>882</v>
      </c>
      <c r="AQ144" t="b">
        <f t="shared" si="67"/>
        <v>1</v>
      </c>
      <c r="AS144"/>
    </row>
    <row r="145" spans="1:46" x14ac:dyDescent="0.35">
      <c r="A145" s="4" t="s">
        <v>297</v>
      </c>
      <c r="B145" s="4" t="s">
        <v>298</v>
      </c>
      <c r="C145" s="3">
        <v>9064.75</v>
      </c>
      <c r="D145" s="4" t="s">
        <v>133</v>
      </c>
      <c r="E145" s="3">
        <v>2509.2199999999998</v>
      </c>
      <c r="F145" s="3">
        <f t="shared" si="63"/>
        <v>3.6125768167000105</v>
      </c>
      <c r="G145" s="2">
        <v>420253.96</v>
      </c>
      <c r="H145" s="4" t="b">
        <f t="shared" si="60"/>
        <v>0</v>
      </c>
      <c r="I145" s="4" t="b">
        <f t="shared" si="62"/>
        <v>0</v>
      </c>
      <c r="K145" s="2">
        <v>396888.19</v>
      </c>
      <c r="L145" s="2">
        <v>407921.25</v>
      </c>
      <c r="M145" s="3">
        <v>9064.75</v>
      </c>
      <c r="N145" s="3">
        <v>2360</v>
      </c>
      <c r="O145" s="2">
        <v>99.866622881355937</v>
      </c>
      <c r="Q145" s="2">
        <v>250739.42</v>
      </c>
      <c r="R145" s="2">
        <v>0</v>
      </c>
      <c r="S145" s="2">
        <v>0</v>
      </c>
      <c r="T145" s="2">
        <v>169514.54</v>
      </c>
      <c r="U145" s="2">
        <v>0</v>
      </c>
      <c r="V145" s="2">
        <f t="shared" si="64"/>
        <v>0</v>
      </c>
      <c r="X145" s="2">
        <f t="shared" si="65"/>
        <v>396888.19</v>
      </c>
      <c r="Y145" s="2">
        <f t="shared" si="66"/>
        <v>-23365.770000000019</v>
      </c>
      <c r="AA145" s="2">
        <f>_xlfn.XLOOKUP($A145,'[1]Cost Forecast'!$A:$A,'[1]Cost Forecast'!S:S)</f>
        <v>0</v>
      </c>
      <c r="AB145" s="2">
        <f>_xlfn.XLOOKUP($A145,'[1]Cost Forecast'!$A:$A,'[1]Cost Forecast'!T:T)</f>
        <v>19490.880000000005</v>
      </c>
      <c r="AC145" s="2">
        <f>_xlfn.XLOOKUP($A145,'[1]Cost Forecast'!$A:$A,'[1]Cost Forecast'!U:U)</f>
        <v>0</v>
      </c>
      <c r="AD145" s="2">
        <f>_xlfn.XLOOKUP($A145,'[1]Cost Forecast'!$A:$A,'[1]Cost Forecast'!V:V)</f>
        <v>0</v>
      </c>
      <c r="AE145" s="2">
        <f>_xlfn.XLOOKUP($A145,'[1]Cost Forecast'!$A:$A,'[1]Cost Forecast'!W:W)</f>
        <v>0</v>
      </c>
      <c r="AF145" s="2">
        <f>_xlfn.XLOOKUP($A145,'[1]Cost Forecast'!$A:$A,'[1]Cost Forecast'!X:X)</f>
        <v>0</v>
      </c>
      <c r="AG145" s="2">
        <f>_xlfn.XLOOKUP($A145,'[1]Cost Forecast'!$A:$A,'[1]Cost Forecast'!Y:Y)</f>
        <v>0</v>
      </c>
      <c r="AH145" s="2">
        <f>_xlfn.XLOOKUP($A145,'[1]Cost Forecast'!$A:$A,'[1]Cost Forecast'!Z:Z)</f>
        <v>0</v>
      </c>
      <c r="AI145" s="2">
        <f>_xlfn.XLOOKUP($A145,'[1]Cost Forecast'!$A:$A,'[1]Cost Forecast'!AA:AA)</f>
        <v>0</v>
      </c>
      <c r="AJ145" s="2">
        <f>_xlfn.XLOOKUP($A145,'[1]Cost Forecast'!$A:$A,'[1]Cost Forecast'!AB:AB)</f>
        <v>0</v>
      </c>
      <c r="AK145" s="2">
        <f>_xlfn.XLOOKUP($A145,'[1]Cost Forecast'!$A:$A,'[1]Cost Forecast'!AC:AC)</f>
        <v>0</v>
      </c>
      <c r="AL145" s="2">
        <f>_xlfn.XLOOKUP($A145,'[1]Cost Forecast'!$A:$A,'[1]Cost Forecast'!AD:AD)</f>
        <v>0</v>
      </c>
      <c r="AM145" s="8">
        <f t="shared" si="61"/>
        <v>416379.07</v>
      </c>
      <c r="AN145" s="9" t="s">
        <v>884</v>
      </c>
      <c r="AO145" s="9" t="s">
        <v>849</v>
      </c>
      <c r="AP145" t="s">
        <v>896</v>
      </c>
      <c r="AQ145" t="b">
        <f t="shared" si="67"/>
        <v>0</v>
      </c>
      <c r="AT145" s="12"/>
    </row>
    <row r="146" spans="1:46" x14ac:dyDescent="0.35">
      <c r="A146" s="4" t="s">
        <v>299</v>
      </c>
      <c r="B146" s="4" t="s">
        <v>300</v>
      </c>
      <c r="C146" s="3">
        <v>0</v>
      </c>
      <c r="D146" s="4" t="s">
        <v>5</v>
      </c>
      <c r="E146" s="3">
        <v>3</v>
      </c>
      <c r="F146" s="3">
        <f t="shared" ref="F146:F152" si="68">IF(OR(E146=0,C146=0),1,C146/E146)</f>
        <v>1</v>
      </c>
      <c r="G146" s="2">
        <v>33860.620000000003</v>
      </c>
      <c r="H146" s="4" t="b">
        <f t="shared" si="60"/>
        <v>1</v>
      </c>
      <c r="I146" s="4" t="b">
        <f t="shared" si="62"/>
        <v>0</v>
      </c>
      <c r="K146" s="2">
        <v>33860.620000000003</v>
      </c>
      <c r="L146" s="2">
        <v>35095.129999999997</v>
      </c>
      <c r="M146" s="3">
        <v>0</v>
      </c>
      <c r="N146" s="3">
        <v>3</v>
      </c>
      <c r="O146" s="2">
        <v>127.9766666666667</v>
      </c>
      <c r="Q146" s="2">
        <v>383.93</v>
      </c>
      <c r="R146" s="2">
        <v>0</v>
      </c>
      <c r="S146" s="2">
        <v>34711.199999999997</v>
      </c>
      <c r="T146" s="2">
        <v>0</v>
      </c>
      <c r="U146" s="2">
        <v>0</v>
      </c>
      <c r="V146" s="2">
        <f t="shared" ref="V146:V152" si="69">G146-SUM(Q146:U146)</f>
        <v>-1234.5099999999948</v>
      </c>
      <c r="X146" s="2">
        <f t="shared" ref="X146:X152" si="70">K146 + O146*((C146-M146)/F146)</f>
        <v>33860.620000000003</v>
      </c>
      <c r="Y146" s="2">
        <f t="shared" ref="Y146:Y152" si="71">X146-G146</f>
        <v>0</v>
      </c>
      <c r="AA146" s="2">
        <f>_xlfn.XLOOKUP($A146,'[1]Cost Forecast'!$A:$A,'[1]Cost Forecast'!S:S)</f>
        <v>0</v>
      </c>
      <c r="AB146" s="2">
        <f>_xlfn.XLOOKUP($A146,'[1]Cost Forecast'!$A:$A,'[1]Cost Forecast'!T:T)</f>
        <v>0</v>
      </c>
      <c r="AC146" s="2">
        <f>_xlfn.XLOOKUP($A146,'[1]Cost Forecast'!$A:$A,'[1]Cost Forecast'!U:U)</f>
        <v>0</v>
      </c>
      <c r="AD146" s="2">
        <f>_xlfn.XLOOKUP($A146,'[1]Cost Forecast'!$A:$A,'[1]Cost Forecast'!V:V)</f>
        <v>0</v>
      </c>
      <c r="AE146" s="2">
        <f>_xlfn.XLOOKUP($A146,'[1]Cost Forecast'!$A:$A,'[1]Cost Forecast'!W:W)</f>
        <v>0</v>
      </c>
      <c r="AF146" s="2">
        <f>_xlfn.XLOOKUP($A146,'[1]Cost Forecast'!$A:$A,'[1]Cost Forecast'!X:X)</f>
        <v>0</v>
      </c>
      <c r="AG146" s="2">
        <f>_xlfn.XLOOKUP($A146,'[1]Cost Forecast'!$A:$A,'[1]Cost Forecast'!Y:Y)</f>
        <v>0</v>
      </c>
      <c r="AH146" s="2">
        <f>_xlfn.XLOOKUP($A146,'[1]Cost Forecast'!$A:$A,'[1]Cost Forecast'!Z:Z)</f>
        <v>0</v>
      </c>
      <c r="AI146" s="2">
        <f>_xlfn.XLOOKUP($A146,'[1]Cost Forecast'!$A:$A,'[1]Cost Forecast'!AA:AA)</f>
        <v>0</v>
      </c>
      <c r="AJ146" s="2">
        <f>_xlfn.XLOOKUP($A146,'[1]Cost Forecast'!$A:$A,'[1]Cost Forecast'!AB:AB)</f>
        <v>0</v>
      </c>
      <c r="AK146" s="2">
        <f>_xlfn.XLOOKUP($A146,'[1]Cost Forecast'!$A:$A,'[1]Cost Forecast'!AC:AC)</f>
        <v>0</v>
      </c>
      <c r="AL146" s="2">
        <f>_xlfn.XLOOKUP($A146,'[1]Cost Forecast'!$A:$A,'[1]Cost Forecast'!AD:AD)</f>
        <v>0</v>
      </c>
      <c r="AM146" s="8">
        <f t="shared" si="61"/>
        <v>33860.620000000003</v>
      </c>
      <c r="AN146" s="9" t="s">
        <v>882</v>
      </c>
      <c r="AO146" s="9" t="s">
        <v>882</v>
      </c>
      <c r="AQ146" t="b">
        <f t="shared" si="67"/>
        <v>1</v>
      </c>
      <c r="AS146"/>
    </row>
    <row r="147" spans="1:46" x14ac:dyDescent="0.35">
      <c r="A147" s="4" t="s">
        <v>301</v>
      </c>
      <c r="B147" s="4" t="s">
        <v>302</v>
      </c>
      <c r="C147" s="3">
        <v>1</v>
      </c>
      <c r="D147" s="4" t="s">
        <v>38</v>
      </c>
      <c r="E147" s="3">
        <v>0</v>
      </c>
      <c r="F147" s="3">
        <f t="shared" si="68"/>
        <v>1</v>
      </c>
      <c r="G147" s="2">
        <v>1494408.08</v>
      </c>
      <c r="H147" s="4" t="b">
        <f t="shared" si="60"/>
        <v>0</v>
      </c>
      <c r="I147" s="4" t="b">
        <f t="shared" si="62"/>
        <v>0</v>
      </c>
      <c r="K147" s="2">
        <v>1201115.52</v>
      </c>
      <c r="L147" s="2">
        <v>1420047.7</v>
      </c>
      <c r="M147" s="3">
        <v>0</v>
      </c>
      <c r="N147" s="3">
        <v>0</v>
      </c>
      <c r="O147" s="2">
        <v>110</v>
      </c>
      <c r="Q147" s="2">
        <v>0</v>
      </c>
      <c r="R147" s="2">
        <v>1494408.08</v>
      </c>
      <c r="S147" s="2">
        <v>0</v>
      </c>
      <c r="T147" s="2">
        <v>0</v>
      </c>
      <c r="U147" s="2">
        <v>0</v>
      </c>
      <c r="V147" s="2">
        <f t="shared" si="69"/>
        <v>0</v>
      </c>
      <c r="X147" s="2">
        <f t="shared" si="70"/>
        <v>1201225.52</v>
      </c>
      <c r="Y147" s="2">
        <f t="shared" si="71"/>
        <v>-293182.56000000006</v>
      </c>
      <c r="AA147" s="2">
        <f>_xlfn.XLOOKUP($A147,'[1]Cost Forecast'!$A:$A,'[1]Cost Forecast'!S:S)</f>
        <v>41898.937142857154</v>
      </c>
      <c r="AB147" s="2">
        <f>_xlfn.XLOOKUP($A147,'[1]Cost Forecast'!$A:$A,'[1]Cost Forecast'!T:T)</f>
        <v>41898.937142857154</v>
      </c>
      <c r="AC147" s="2">
        <f>_xlfn.XLOOKUP($A147,'[1]Cost Forecast'!$A:$A,'[1]Cost Forecast'!U:U)</f>
        <v>41898.937142857154</v>
      </c>
      <c r="AD147" s="2">
        <f>_xlfn.XLOOKUP($A147,'[1]Cost Forecast'!$A:$A,'[1]Cost Forecast'!V:V)</f>
        <v>41898.937142857154</v>
      </c>
      <c r="AE147" s="2">
        <f>_xlfn.XLOOKUP($A147,'[1]Cost Forecast'!$A:$A,'[1]Cost Forecast'!W:W)</f>
        <v>41898.937142857154</v>
      </c>
      <c r="AF147" s="2">
        <f>_xlfn.XLOOKUP($A147,'[1]Cost Forecast'!$A:$A,'[1]Cost Forecast'!X:X)</f>
        <v>41898.937142857154</v>
      </c>
      <c r="AG147" s="2">
        <f>_xlfn.XLOOKUP($A147,'[1]Cost Forecast'!$A:$A,'[1]Cost Forecast'!Y:Y)</f>
        <v>41898.937142857154</v>
      </c>
      <c r="AH147" s="2">
        <f>_xlfn.XLOOKUP($A147,'[1]Cost Forecast'!$A:$A,'[1]Cost Forecast'!Z:Z)</f>
        <v>0</v>
      </c>
      <c r="AI147" s="2">
        <f>_xlfn.XLOOKUP($A147,'[1]Cost Forecast'!$A:$A,'[1]Cost Forecast'!AA:AA)</f>
        <v>0</v>
      </c>
      <c r="AJ147" s="2">
        <f>_xlfn.XLOOKUP($A147,'[1]Cost Forecast'!$A:$A,'[1]Cost Forecast'!AB:AB)</f>
        <v>0</v>
      </c>
      <c r="AK147" s="2">
        <f>_xlfn.XLOOKUP($A147,'[1]Cost Forecast'!$A:$A,'[1]Cost Forecast'!AC:AC)</f>
        <v>0</v>
      </c>
      <c r="AL147" s="2">
        <f>_xlfn.XLOOKUP($A147,'[1]Cost Forecast'!$A:$A,'[1]Cost Forecast'!AD:AD)</f>
        <v>0</v>
      </c>
      <c r="AM147" s="8">
        <f t="shared" si="61"/>
        <v>1494408.08</v>
      </c>
      <c r="AN147" s="9" t="s">
        <v>877</v>
      </c>
      <c r="AO147" s="9" t="s">
        <v>879</v>
      </c>
      <c r="AQ147" t="b">
        <f t="shared" si="67"/>
        <v>1</v>
      </c>
      <c r="AS147"/>
    </row>
    <row r="148" spans="1:46" x14ac:dyDescent="0.35">
      <c r="A148" s="4" t="s">
        <v>303</v>
      </c>
      <c r="B148" s="4" t="s">
        <v>304</v>
      </c>
      <c r="C148" s="3">
        <v>1</v>
      </c>
      <c r="D148" s="4" t="s">
        <v>38</v>
      </c>
      <c r="E148" s="3">
        <v>41.76</v>
      </c>
      <c r="F148" s="3">
        <f t="shared" si="68"/>
        <v>2.3946360153256706E-2</v>
      </c>
      <c r="G148" s="2">
        <v>4416.84</v>
      </c>
      <c r="H148" s="4" t="b">
        <f t="shared" si="60"/>
        <v>0</v>
      </c>
      <c r="I148" s="4" t="b">
        <f t="shared" si="62"/>
        <v>0</v>
      </c>
      <c r="K148" s="2">
        <v>347.15</v>
      </c>
      <c r="L148" s="2">
        <v>347.15</v>
      </c>
      <c r="M148" s="3">
        <v>0</v>
      </c>
      <c r="N148" s="3">
        <v>3</v>
      </c>
      <c r="O148" s="2">
        <v>115.7166666666667</v>
      </c>
      <c r="Q148" s="2">
        <v>4416.84</v>
      </c>
      <c r="R148" s="2">
        <v>0</v>
      </c>
      <c r="S148" s="2">
        <v>0</v>
      </c>
      <c r="T148" s="2">
        <v>0</v>
      </c>
      <c r="U148" s="2">
        <v>0</v>
      </c>
      <c r="V148" s="2">
        <f t="shared" si="69"/>
        <v>0</v>
      </c>
      <c r="X148" s="2">
        <f t="shared" si="70"/>
        <v>5179.478000000001</v>
      </c>
      <c r="Y148" s="2">
        <f t="shared" si="71"/>
        <v>762.63800000000083</v>
      </c>
      <c r="AA148" s="2">
        <f>_xlfn.XLOOKUP($A148,'[1]Cost Forecast'!$A:$A,'[1]Cost Forecast'!S:S)</f>
        <v>0</v>
      </c>
      <c r="AB148" s="2">
        <f>_xlfn.XLOOKUP($A148,'[1]Cost Forecast'!$A:$A,'[1]Cost Forecast'!T:T)</f>
        <v>0</v>
      </c>
      <c r="AC148" s="2">
        <f>_xlfn.XLOOKUP($A148,'[1]Cost Forecast'!$A:$A,'[1]Cost Forecast'!U:U)</f>
        <v>0</v>
      </c>
      <c r="AD148" s="2">
        <f>_xlfn.XLOOKUP($A148,'[1]Cost Forecast'!$A:$A,'[1]Cost Forecast'!V:V)</f>
        <v>0</v>
      </c>
      <c r="AE148" s="2">
        <f>_xlfn.XLOOKUP($A148,'[1]Cost Forecast'!$A:$A,'[1]Cost Forecast'!W:W)</f>
        <v>0</v>
      </c>
      <c r="AF148" s="2">
        <f>_xlfn.XLOOKUP($A148,'[1]Cost Forecast'!$A:$A,'[1]Cost Forecast'!X:X)</f>
        <v>0</v>
      </c>
      <c r="AG148" s="2">
        <f>_xlfn.XLOOKUP($A148,'[1]Cost Forecast'!$A:$A,'[1]Cost Forecast'!Y:Y)</f>
        <v>0</v>
      </c>
      <c r="AH148" s="2">
        <f>_xlfn.XLOOKUP($A148,'[1]Cost Forecast'!$A:$A,'[1]Cost Forecast'!Z:Z)</f>
        <v>0</v>
      </c>
      <c r="AI148" s="2">
        <f>_xlfn.XLOOKUP($A148,'[1]Cost Forecast'!$A:$A,'[1]Cost Forecast'!AA:AA)</f>
        <v>0</v>
      </c>
      <c r="AJ148" s="2">
        <f>_xlfn.XLOOKUP($A148,'[1]Cost Forecast'!$A:$A,'[1]Cost Forecast'!AB:AB)</f>
        <v>0</v>
      </c>
      <c r="AK148" s="2">
        <f>_xlfn.XLOOKUP($A148,'[1]Cost Forecast'!$A:$A,'[1]Cost Forecast'!AC:AC)</f>
        <v>0</v>
      </c>
      <c r="AL148" s="2">
        <f>_xlfn.XLOOKUP($A148,'[1]Cost Forecast'!$A:$A,'[1]Cost Forecast'!AD:AD)</f>
        <v>0</v>
      </c>
      <c r="AM148" s="8">
        <f t="shared" si="61"/>
        <v>347.15</v>
      </c>
      <c r="AN148" s="9" t="s">
        <v>874</v>
      </c>
      <c r="AO148" s="9" t="s">
        <v>873</v>
      </c>
      <c r="AP148" t="s">
        <v>878</v>
      </c>
      <c r="AQ148" t="b">
        <f t="shared" si="67"/>
        <v>0</v>
      </c>
      <c r="AS148"/>
    </row>
    <row r="149" spans="1:46" x14ac:dyDescent="0.35">
      <c r="A149" s="4" t="s">
        <v>305</v>
      </c>
      <c r="B149" s="4" t="s">
        <v>306</v>
      </c>
      <c r="C149" s="3">
        <v>36660</v>
      </c>
      <c r="D149" s="4" t="s">
        <v>259</v>
      </c>
      <c r="E149" s="3">
        <v>35</v>
      </c>
      <c r="F149" s="3">
        <f t="shared" si="68"/>
        <v>1047.4285714285713</v>
      </c>
      <c r="G149" s="2">
        <v>4041.34</v>
      </c>
      <c r="H149" s="4" t="b">
        <f t="shared" si="60"/>
        <v>1</v>
      </c>
      <c r="I149" s="4" t="b">
        <f t="shared" si="62"/>
        <v>0</v>
      </c>
      <c r="K149" s="2">
        <v>4041.34</v>
      </c>
      <c r="L149" s="2">
        <v>4041.34</v>
      </c>
      <c r="M149" s="3">
        <v>36660</v>
      </c>
      <c r="N149" s="3">
        <v>35</v>
      </c>
      <c r="O149" s="2">
        <v>115.46685714285719</v>
      </c>
      <c r="Q149" s="2">
        <v>4041.34</v>
      </c>
      <c r="R149" s="2">
        <v>0</v>
      </c>
      <c r="S149" s="2">
        <v>0</v>
      </c>
      <c r="T149" s="2">
        <v>0</v>
      </c>
      <c r="U149" s="2">
        <v>0</v>
      </c>
      <c r="V149" s="2">
        <f t="shared" si="69"/>
        <v>0</v>
      </c>
      <c r="X149" s="2">
        <f t="shared" si="70"/>
        <v>4041.34</v>
      </c>
      <c r="Y149" s="2">
        <f t="shared" si="71"/>
        <v>0</v>
      </c>
      <c r="AA149" s="2">
        <f>_xlfn.XLOOKUP($A149,'[1]Cost Forecast'!$A:$A,'[1]Cost Forecast'!S:S)</f>
        <v>0</v>
      </c>
      <c r="AB149" s="2">
        <f>_xlfn.XLOOKUP($A149,'[1]Cost Forecast'!$A:$A,'[1]Cost Forecast'!T:T)</f>
        <v>0</v>
      </c>
      <c r="AC149" s="2">
        <f>_xlfn.XLOOKUP($A149,'[1]Cost Forecast'!$A:$A,'[1]Cost Forecast'!U:U)</f>
        <v>0</v>
      </c>
      <c r="AD149" s="2">
        <f>_xlfn.XLOOKUP($A149,'[1]Cost Forecast'!$A:$A,'[1]Cost Forecast'!V:V)</f>
        <v>0</v>
      </c>
      <c r="AE149" s="2">
        <f>_xlfn.XLOOKUP($A149,'[1]Cost Forecast'!$A:$A,'[1]Cost Forecast'!W:W)</f>
        <v>0</v>
      </c>
      <c r="AF149" s="2">
        <f>_xlfn.XLOOKUP($A149,'[1]Cost Forecast'!$A:$A,'[1]Cost Forecast'!X:X)</f>
        <v>0</v>
      </c>
      <c r="AG149" s="2">
        <f>_xlfn.XLOOKUP($A149,'[1]Cost Forecast'!$A:$A,'[1]Cost Forecast'!Y:Y)</f>
        <v>0</v>
      </c>
      <c r="AH149" s="2">
        <f>_xlfn.XLOOKUP($A149,'[1]Cost Forecast'!$A:$A,'[1]Cost Forecast'!Z:Z)</f>
        <v>0</v>
      </c>
      <c r="AI149" s="2">
        <f>_xlfn.XLOOKUP($A149,'[1]Cost Forecast'!$A:$A,'[1]Cost Forecast'!AA:AA)</f>
        <v>0</v>
      </c>
      <c r="AJ149" s="2">
        <f>_xlfn.XLOOKUP($A149,'[1]Cost Forecast'!$A:$A,'[1]Cost Forecast'!AB:AB)</f>
        <v>0</v>
      </c>
      <c r="AK149" s="2">
        <f>_xlfn.XLOOKUP($A149,'[1]Cost Forecast'!$A:$A,'[1]Cost Forecast'!AC:AC)</f>
        <v>0</v>
      </c>
      <c r="AL149" s="2">
        <f>_xlfn.XLOOKUP($A149,'[1]Cost Forecast'!$A:$A,'[1]Cost Forecast'!AD:AD)</f>
        <v>0</v>
      </c>
      <c r="AM149" s="8">
        <f t="shared" si="61"/>
        <v>4041.34</v>
      </c>
      <c r="AN149" s="9" t="s">
        <v>882</v>
      </c>
      <c r="AO149" s="9" t="s">
        <v>882</v>
      </c>
      <c r="AQ149" t="b">
        <f t="shared" si="67"/>
        <v>1</v>
      </c>
      <c r="AS149"/>
    </row>
    <row r="150" spans="1:46" x14ac:dyDescent="0.35">
      <c r="A150" s="4" t="s">
        <v>307</v>
      </c>
      <c r="B150" s="4" t="s">
        <v>308</v>
      </c>
      <c r="C150" s="3">
        <v>92612</v>
      </c>
      <c r="D150" s="4" t="s">
        <v>133</v>
      </c>
      <c r="E150" s="3">
        <v>76.819999999999993</v>
      </c>
      <c r="F150" s="3">
        <f t="shared" si="68"/>
        <v>1205.571465764124</v>
      </c>
      <c r="G150" s="2">
        <v>709305.66</v>
      </c>
      <c r="H150" s="4" t="b">
        <f t="shared" si="60"/>
        <v>0</v>
      </c>
      <c r="I150" s="4" t="b">
        <f t="shared" si="62"/>
        <v>0</v>
      </c>
      <c r="K150" s="2">
        <v>532783.93999999994</v>
      </c>
      <c r="L150" s="2">
        <v>631194.62</v>
      </c>
      <c r="M150" s="3">
        <v>37044.589999999997</v>
      </c>
      <c r="N150" s="3">
        <v>1</v>
      </c>
      <c r="O150" s="2">
        <v>1687.22</v>
      </c>
      <c r="Q150" s="2">
        <v>9305.66</v>
      </c>
      <c r="R150" s="2">
        <v>0</v>
      </c>
      <c r="S150" s="2">
        <v>700000</v>
      </c>
      <c r="T150" s="2">
        <v>0</v>
      </c>
      <c r="U150" s="2">
        <v>0</v>
      </c>
      <c r="V150" s="2">
        <f t="shared" si="69"/>
        <v>0</v>
      </c>
      <c r="X150" s="2">
        <f t="shared" si="70"/>
        <v>610551.57813895994</v>
      </c>
      <c r="Y150" s="2">
        <f t="shared" si="71"/>
        <v>-98754.081861040089</v>
      </c>
      <c r="AA150" s="2">
        <f>_xlfn.XLOOKUP($A150,'[1]Cost Forecast'!$A:$A,'[1]Cost Forecast'!S:S)</f>
        <v>44130.430000000022</v>
      </c>
      <c r="AB150" s="2">
        <f>_xlfn.XLOOKUP($A150,'[1]Cost Forecast'!$A:$A,'[1]Cost Forecast'!T:T)</f>
        <v>44130.430000000022</v>
      </c>
      <c r="AC150" s="2">
        <f>_xlfn.XLOOKUP($A150,'[1]Cost Forecast'!$A:$A,'[1]Cost Forecast'!U:U)</f>
        <v>22065.215000000011</v>
      </c>
      <c r="AD150" s="2">
        <f>_xlfn.XLOOKUP($A150,'[1]Cost Forecast'!$A:$A,'[1]Cost Forecast'!V:V)</f>
        <v>22065.215000000011</v>
      </c>
      <c r="AE150" s="2">
        <f>_xlfn.XLOOKUP($A150,'[1]Cost Forecast'!$A:$A,'[1]Cost Forecast'!W:W)</f>
        <v>22065.215000000011</v>
      </c>
      <c r="AF150" s="2">
        <f>_xlfn.XLOOKUP($A150,'[1]Cost Forecast'!$A:$A,'[1]Cost Forecast'!X:X)</f>
        <v>11032.607500000006</v>
      </c>
      <c r="AG150" s="2">
        <f>_xlfn.XLOOKUP($A150,'[1]Cost Forecast'!$A:$A,'[1]Cost Forecast'!Y:Y)</f>
        <v>11032.607500000006</v>
      </c>
      <c r="AH150" s="2">
        <f>_xlfn.XLOOKUP($A150,'[1]Cost Forecast'!$A:$A,'[1]Cost Forecast'!Z:Z)</f>
        <v>0</v>
      </c>
      <c r="AI150" s="2">
        <f>_xlfn.XLOOKUP($A150,'[1]Cost Forecast'!$A:$A,'[1]Cost Forecast'!AA:AA)</f>
        <v>0</v>
      </c>
      <c r="AJ150" s="2">
        <f>_xlfn.XLOOKUP($A150,'[1]Cost Forecast'!$A:$A,'[1]Cost Forecast'!AB:AB)</f>
        <v>0</v>
      </c>
      <c r="AK150" s="2">
        <f>_xlfn.XLOOKUP($A150,'[1]Cost Forecast'!$A:$A,'[1]Cost Forecast'!AC:AC)</f>
        <v>0</v>
      </c>
      <c r="AL150" s="2">
        <f>_xlfn.XLOOKUP($A150,'[1]Cost Forecast'!$A:$A,'[1]Cost Forecast'!AD:AD)</f>
        <v>0</v>
      </c>
      <c r="AM150" s="8">
        <f t="shared" si="61"/>
        <v>709305.66</v>
      </c>
      <c r="AN150" s="9" t="s">
        <v>877</v>
      </c>
      <c r="AO150" s="9" t="s">
        <v>886</v>
      </c>
      <c r="AQ150" t="b">
        <f t="shared" si="67"/>
        <v>1</v>
      </c>
      <c r="AS150"/>
    </row>
    <row r="151" spans="1:46" x14ac:dyDescent="0.35">
      <c r="A151" s="4" t="s">
        <v>309</v>
      </c>
      <c r="B151" s="4" t="s">
        <v>310</v>
      </c>
      <c r="C151" s="3">
        <v>920</v>
      </c>
      <c r="D151" s="4" t="s">
        <v>13</v>
      </c>
      <c r="E151" s="3">
        <v>0</v>
      </c>
      <c r="F151" s="3">
        <f t="shared" si="68"/>
        <v>1</v>
      </c>
      <c r="G151" s="2">
        <v>152745.59</v>
      </c>
      <c r="H151" s="4" t="b">
        <f t="shared" si="60"/>
        <v>1</v>
      </c>
      <c r="I151" s="4" t="b">
        <f t="shared" si="62"/>
        <v>0</v>
      </c>
      <c r="K151" s="2">
        <v>152745.59</v>
      </c>
      <c r="L151" s="2">
        <v>196356.98</v>
      </c>
      <c r="M151" s="3">
        <v>920</v>
      </c>
      <c r="N151" s="3">
        <v>0</v>
      </c>
      <c r="O151" s="2">
        <v>110</v>
      </c>
      <c r="Q151" s="2">
        <v>0</v>
      </c>
      <c r="R151" s="2">
        <v>0</v>
      </c>
      <c r="S151" s="2">
        <v>152745.59</v>
      </c>
      <c r="T151" s="2">
        <v>0</v>
      </c>
      <c r="U151" s="2">
        <v>0</v>
      </c>
      <c r="V151" s="2">
        <f t="shared" si="69"/>
        <v>0</v>
      </c>
      <c r="X151" s="2">
        <f t="shared" si="70"/>
        <v>152745.59</v>
      </c>
      <c r="Y151" s="2">
        <f t="shared" si="71"/>
        <v>0</v>
      </c>
      <c r="AA151" s="2">
        <f>_xlfn.XLOOKUP($A151,'[1]Cost Forecast'!$A:$A,'[1]Cost Forecast'!S:S)</f>
        <v>0</v>
      </c>
      <c r="AB151" s="2">
        <f>_xlfn.XLOOKUP($A151,'[1]Cost Forecast'!$A:$A,'[1]Cost Forecast'!T:T)</f>
        <v>0</v>
      </c>
      <c r="AC151" s="2">
        <f>_xlfn.XLOOKUP($A151,'[1]Cost Forecast'!$A:$A,'[1]Cost Forecast'!U:U)</f>
        <v>0</v>
      </c>
      <c r="AD151" s="2">
        <f>_xlfn.XLOOKUP($A151,'[1]Cost Forecast'!$A:$A,'[1]Cost Forecast'!V:V)</f>
        <v>0</v>
      </c>
      <c r="AE151" s="2">
        <f>_xlfn.XLOOKUP($A151,'[1]Cost Forecast'!$A:$A,'[1]Cost Forecast'!W:W)</f>
        <v>0</v>
      </c>
      <c r="AF151" s="2">
        <f>_xlfn.XLOOKUP($A151,'[1]Cost Forecast'!$A:$A,'[1]Cost Forecast'!X:X)</f>
        <v>0</v>
      </c>
      <c r="AG151" s="2">
        <f>_xlfn.XLOOKUP($A151,'[1]Cost Forecast'!$A:$A,'[1]Cost Forecast'!Y:Y)</f>
        <v>0</v>
      </c>
      <c r="AH151" s="2">
        <f>_xlfn.XLOOKUP($A151,'[1]Cost Forecast'!$A:$A,'[1]Cost Forecast'!Z:Z)</f>
        <v>0</v>
      </c>
      <c r="AI151" s="2">
        <f>_xlfn.XLOOKUP($A151,'[1]Cost Forecast'!$A:$A,'[1]Cost Forecast'!AA:AA)</f>
        <v>0</v>
      </c>
      <c r="AJ151" s="2">
        <f>_xlfn.XLOOKUP($A151,'[1]Cost Forecast'!$A:$A,'[1]Cost Forecast'!AB:AB)</f>
        <v>0</v>
      </c>
      <c r="AK151" s="2">
        <f>_xlfn.XLOOKUP($A151,'[1]Cost Forecast'!$A:$A,'[1]Cost Forecast'!AC:AC)</f>
        <v>0</v>
      </c>
      <c r="AL151" s="2">
        <f>_xlfn.XLOOKUP($A151,'[1]Cost Forecast'!$A:$A,'[1]Cost Forecast'!AD:AD)</f>
        <v>0</v>
      </c>
      <c r="AM151" s="8">
        <f t="shared" si="61"/>
        <v>152745.59</v>
      </c>
      <c r="AN151" s="9" t="s">
        <v>882</v>
      </c>
      <c r="AO151" s="9" t="s">
        <v>882</v>
      </c>
      <c r="AQ151" t="b">
        <f t="shared" si="67"/>
        <v>1</v>
      </c>
      <c r="AS151"/>
    </row>
    <row r="152" spans="1:46" x14ac:dyDescent="0.35">
      <c r="A152" s="4" t="s">
        <v>311</v>
      </c>
      <c r="B152" s="4" t="s">
        <v>312</v>
      </c>
      <c r="C152" s="3">
        <v>995</v>
      </c>
      <c r="D152" s="4" t="s">
        <v>133</v>
      </c>
      <c r="E152" s="3">
        <v>72</v>
      </c>
      <c r="F152" s="3">
        <f t="shared" si="68"/>
        <v>13.819444444444445</v>
      </c>
      <c r="G152" s="2">
        <v>0</v>
      </c>
      <c r="H152" s="4" t="b">
        <f t="shared" si="60"/>
        <v>1</v>
      </c>
      <c r="I152" s="4" t="b">
        <f t="shared" si="62"/>
        <v>0</v>
      </c>
      <c r="K152" s="2">
        <v>0</v>
      </c>
      <c r="L152" s="2">
        <v>0</v>
      </c>
      <c r="M152" s="3">
        <v>0</v>
      </c>
      <c r="N152" s="3">
        <v>0</v>
      </c>
      <c r="O152" s="2">
        <v>110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f t="shared" si="69"/>
        <v>0</v>
      </c>
      <c r="X152" s="2">
        <f t="shared" si="70"/>
        <v>7920</v>
      </c>
      <c r="Y152" s="2">
        <f t="shared" si="71"/>
        <v>7920</v>
      </c>
      <c r="AA152" s="2">
        <f>_xlfn.XLOOKUP($A152,'[1]Cost Forecast'!$A:$A,'[1]Cost Forecast'!S:S)</f>
        <v>0</v>
      </c>
      <c r="AB152" s="2">
        <f>_xlfn.XLOOKUP($A152,'[1]Cost Forecast'!$A:$A,'[1]Cost Forecast'!T:T)</f>
        <v>0</v>
      </c>
      <c r="AC152" s="2">
        <f>_xlfn.XLOOKUP($A152,'[1]Cost Forecast'!$A:$A,'[1]Cost Forecast'!U:U)</f>
        <v>0</v>
      </c>
      <c r="AD152" s="2">
        <f>_xlfn.XLOOKUP($A152,'[1]Cost Forecast'!$A:$A,'[1]Cost Forecast'!V:V)</f>
        <v>0</v>
      </c>
      <c r="AE152" s="2">
        <f>_xlfn.XLOOKUP($A152,'[1]Cost Forecast'!$A:$A,'[1]Cost Forecast'!W:W)</f>
        <v>0</v>
      </c>
      <c r="AF152" s="2">
        <f>_xlfn.XLOOKUP($A152,'[1]Cost Forecast'!$A:$A,'[1]Cost Forecast'!X:X)</f>
        <v>0</v>
      </c>
      <c r="AG152" s="2">
        <f>_xlfn.XLOOKUP($A152,'[1]Cost Forecast'!$A:$A,'[1]Cost Forecast'!Y:Y)</f>
        <v>0</v>
      </c>
      <c r="AH152" s="2">
        <f>_xlfn.XLOOKUP($A152,'[1]Cost Forecast'!$A:$A,'[1]Cost Forecast'!Z:Z)</f>
        <v>0</v>
      </c>
      <c r="AI152" s="2">
        <f>_xlfn.XLOOKUP($A152,'[1]Cost Forecast'!$A:$A,'[1]Cost Forecast'!AA:AA)</f>
        <v>0</v>
      </c>
      <c r="AJ152" s="2">
        <f>_xlfn.XLOOKUP($A152,'[1]Cost Forecast'!$A:$A,'[1]Cost Forecast'!AB:AB)</f>
        <v>0</v>
      </c>
      <c r="AK152" s="2">
        <f>_xlfn.XLOOKUP($A152,'[1]Cost Forecast'!$A:$A,'[1]Cost Forecast'!AC:AC)</f>
        <v>0</v>
      </c>
      <c r="AL152" s="2">
        <f>_xlfn.XLOOKUP($A152,'[1]Cost Forecast'!$A:$A,'[1]Cost Forecast'!AD:AD)</f>
        <v>0</v>
      </c>
      <c r="AM152" s="8">
        <f t="shared" si="61"/>
        <v>0</v>
      </c>
      <c r="AN152" s="9" t="s">
        <v>882</v>
      </c>
      <c r="AO152" s="9" t="s">
        <v>882</v>
      </c>
      <c r="AQ152" t="b">
        <f t="shared" si="67"/>
        <v>1</v>
      </c>
      <c r="AS152"/>
    </row>
    <row r="153" spans="1:46" x14ac:dyDescent="0.35">
      <c r="A153" s="4" t="s">
        <v>313</v>
      </c>
      <c r="B153" s="4" t="s">
        <v>314</v>
      </c>
      <c r="C153" s="3">
        <v>1</v>
      </c>
      <c r="D153" s="4" t="s">
        <v>38</v>
      </c>
      <c r="E153" s="3">
        <v>0</v>
      </c>
      <c r="F153" s="3">
        <f t="shared" ref="F153:F173" si="72">IF(OR(E153=0,C153=0),1,C153/E153)</f>
        <v>1</v>
      </c>
      <c r="G153" s="2">
        <v>0</v>
      </c>
      <c r="H153" s="4" t="b">
        <f t="shared" si="60"/>
        <v>1</v>
      </c>
      <c r="I153" s="4" t="b">
        <f t="shared" si="62"/>
        <v>0</v>
      </c>
      <c r="K153" s="2">
        <v>0</v>
      </c>
      <c r="L153" s="2">
        <v>0</v>
      </c>
      <c r="M153" s="3">
        <v>0</v>
      </c>
      <c r="N153" s="3">
        <v>0</v>
      </c>
      <c r="O153" s="2">
        <v>110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f t="shared" ref="V153:V173" si="73">G153-SUM(Q153:U153)</f>
        <v>0</v>
      </c>
      <c r="X153" s="2">
        <f t="shared" ref="X153:X173" si="74">K153 + O153*((C153-M153)/F153)</f>
        <v>110</v>
      </c>
      <c r="Y153" s="2">
        <f t="shared" ref="Y153:Y173" si="75">X153-G153</f>
        <v>110</v>
      </c>
      <c r="AA153" s="2">
        <f>_xlfn.XLOOKUP($A153,'[1]Cost Forecast'!$A:$A,'[1]Cost Forecast'!S:S)</f>
        <v>0</v>
      </c>
      <c r="AB153" s="2">
        <f>_xlfn.XLOOKUP($A153,'[1]Cost Forecast'!$A:$A,'[1]Cost Forecast'!T:T)</f>
        <v>0</v>
      </c>
      <c r="AC153" s="2">
        <f>_xlfn.XLOOKUP($A153,'[1]Cost Forecast'!$A:$A,'[1]Cost Forecast'!U:U)</f>
        <v>0</v>
      </c>
      <c r="AD153" s="2">
        <f>_xlfn.XLOOKUP($A153,'[1]Cost Forecast'!$A:$A,'[1]Cost Forecast'!V:V)</f>
        <v>0</v>
      </c>
      <c r="AE153" s="2">
        <f>_xlfn.XLOOKUP($A153,'[1]Cost Forecast'!$A:$A,'[1]Cost Forecast'!W:W)</f>
        <v>0</v>
      </c>
      <c r="AF153" s="2">
        <f>_xlfn.XLOOKUP($A153,'[1]Cost Forecast'!$A:$A,'[1]Cost Forecast'!X:X)</f>
        <v>0</v>
      </c>
      <c r="AG153" s="2">
        <f>_xlfn.XLOOKUP($A153,'[1]Cost Forecast'!$A:$A,'[1]Cost Forecast'!Y:Y)</f>
        <v>0</v>
      </c>
      <c r="AH153" s="2">
        <f>_xlfn.XLOOKUP($A153,'[1]Cost Forecast'!$A:$A,'[1]Cost Forecast'!Z:Z)</f>
        <v>0</v>
      </c>
      <c r="AI153" s="2">
        <f>_xlfn.XLOOKUP($A153,'[1]Cost Forecast'!$A:$A,'[1]Cost Forecast'!AA:AA)</f>
        <v>0</v>
      </c>
      <c r="AJ153" s="2">
        <f>_xlfn.XLOOKUP($A153,'[1]Cost Forecast'!$A:$A,'[1]Cost Forecast'!AB:AB)</f>
        <v>0</v>
      </c>
      <c r="AK153" s="2">
        <f>_xlfn.XLOOKUP($A153,'[1]Cost Forecast'!$A:$A,'[1]Cost Forecast'!AC:AC)</f>
        <v>0</v>
      </c>
      <c r="AL153" s="2">
        <f>_xlfn.XLOOKUP($A153,'[1]Cost Forecast'!$A:$A,'[1]Cost Forecast'!AD:AD)</f>
        <v>0</v>
      </c>
      <c r="AM153" s="8">
        <f t="shared" si="61"/>
        <v>0</v>
      </c>
      <c r="AN153" s="9" t="s">
        <v>882</v>
      </c>
      <c r="AO153" s="9" t="s">
        <v>882</v>
      </c>
      <c r="AQ153" t="b">
        <f t="shared" si="67"/>
        <v>1</v>
      </c>
      <c r="AS153"/>
    </row>
    <row r="154" spans="1:46" x14ac:dyDescent="0.35">
      <c r="A154" s="4" t="s">
        <v>315</v>
      </c>
      <c r="B154" s="4" t="s">
        <v>316</v>
      </c>
      <c r="C154" s="3">
        <v>1</v>
      </c>
      <c r="D154" s="4" t="s">
        <v>38</v>
      </c>
      <c r="E154" s="3">
        <v>0</v>
      </c>
      <c r="F154" s="3">
        <f t="shared" si="72"/>
        <v>1</v>
      </c>
      <c r="G154" s="2">
        <v>9090000</v>
      </c>
      <c r="H154" s="4" t="b">
        <f t="shared" si="60"/>
        <v>0</v>
      </c>
      <c r="I154" s="4" t="b">
        <f t="shared" si="62"/>
        <v>0</v>
      </c>
      <c r="K154" s="2">
        <v>5912809.5599999996</v>
      </c>
      <c r="L154" s="2">
        <v>9090000</v>
      </c>
      <c r="M154" s="3">
        <v>0</v>
      </c>
      <c r="N154" s="3">
        <v>0</v>
      </c>
      <c r="O154" s="2">
        <v>110</v>
      </c>
      <c r="Q154" s="2">
        <v>0</v>
      </c>
      <c r="R154" s="2">
        <v>8578380</v>
      </c>
      <c r="S154" s="2">
        <v>0</v>
      </c>
      <c r="T154" s="2">
        <v>511620</v>
      </c>
      <c r="U154" s="2">
        <v>0</v>
      </c>
      <c r="V154" s="2">
        <f t="shared" si="73"/>
        <v>0</v>
      </c>
      <c r="X154" s="2">
        <f t="shared" si="74"/>
        <v>5912919.5599999996</v>
      </c>
      <c r="Y154" s="2">
        <f t="shared" si="75"/>
        <v>-3177080.4400000004</v>
      </c>
      <c r="AA154" s="2">
        <f>_xlfn.XLOOKUP($A154,'[1]Cost Forecast'!$A:$A,'[1]Cost Forecast'!S:S)</f>
        <v>611947.25532199757</v>
      </c>
      <c r="AB154" s="2">
        <f>_xlfn.XLOOKUP($A154,'[1]Cost Forecast'!$A:$A,'[1]Cost Forecast'!T:T)</f>
        <v>383342.62295081967</v>
      </c>
      <c r="AC154" s="2">
        <f>_xlfn.XLOOKUP($A154,'[1]Cost Forecast'!$A:$A,'[1]Cost Forecast'!U:U)</f>
        <v>395445.3676288221</v>
      </c>
      <c r="AD154" s="2">
        <f>_xlfn.XLOOKUP($A154,'[1]Cost Forecast'!$A:$A,'[1]Cost Forecast'!V:V)</f>
        <v>489738.80787519953</v>
      </c>
      <c r="AE154" s="2">
        <f>_xlfn.XLOOKUP($A154,'[1]Cost Forecast'!$A:$A,'[1]Cost Forecast'!W:W)</f>
        <v>481858.64874105365</v>
      </c>
      <c r="AF154" s="2">
        <f>_xlfn.XLOOKUP($A154,'[1]Cost Forecast'!$A:$A,'[1]Cost Forecast'!X:X)</f>
        <v>309367.11868640885</v>
      </c>
      <c r="AG154" s="2">
        <f>_xlfn.XLOOKUP($A154,'[1]Cost Forecast'!$A:$A,'[1]Cost Forecast'!Y:Y)</f>
        <v>390550.17879569851</v>
      </c>
      <c r="AH154" s="2">
        <f>_xlfn.XLOOKUP($A154,'[1]Cost Forecast'!$A:$A,'[1]Cost Forecast'!Z:Z)</f>
        <v>0</v>
      </c>
      <c r="AI154" s="2">
        <f>_xlfn.XLOOKUP($A154,'[1]Cost Forecast'!$A:$A,'[1]Cost Forecast'!AA:AA)</f>
        <v>0</v>
      </c>
      <c r="AJ154" s="2">
        <f>_xlfn.XLOOKUP($A154,'[1]Cost Forecast'!$A:$A,'[1]Cost Forecast'!AB:AB)</f>
        <v>0</v>
      </c>
      <c r="AK154" s="2">
        <f>_xlfn.XLOOKUP($A154,'[1]Cost Forecast'!$A:$A,'[1]Cost Forecast'!AC:AC)</f>
        <v>0</v>
      </c>
      <c r="AL154" s="2">
        <f>_xlfn.XLOOKUP($A154,'[1]Cost Forecast'!$A:$A,'[1]Cost Forecast'!AD:AD)</f>
        <v>0</v>
      </c>
      <c r="AM154" s="8">
        <f t="shared" si="61"/>
        <v>8975059.5599999987</v>
      </c>
      <c r="AN154" s="9" t="s">
        <v>881</v>
      </c>
      <c r="AO154" s="9" t="s">
        <v>879</v>
      </c>
      <c r="AQ154" t="b">
        <f t="shared" si="67"/>
        <v>0</v>
      </c>
      <c r="AR154" s="10"/>
      <c r="AS154"/>
    </row>
    <row r="155" spans="1:46" x14ac:dyDescent="0.35">
      <c r="A155" s="4" t="s">
        <v>317</v>
      </c>
      <c r="B155" s="4" t="s">
        <v>318</v>
      </c>
      <c r="C155" s="3">
        <v>1</v>
      </c>
      <c r="D155" s="4" t="s">
        <v>38</v>
      </c>
      <c r="E155" s="3">
        <v>230.34</v>
      </c>
      <c r="F155" s="3">
        <f t="shared" si="72"/>
        <v>4.3414083528696707E-3</v>
      </c>
      <c r="G155" s="2">
        <v>69431.600000000006</v>
      </c>
      <c r="H155" s="4" t="b">
        <f t="shared" si="60"/>
        <v>0</v>
      </c>
      <c r="I155" s="4" t="b">
        <f t="shared" si="62"/>
        <v>0</v>
      </c>
      <c r="K155" s="2">
        <v>25393.200000000001</v>
      </c>
      <c r="L155" s="2">
        <v>126966</v>
      </c>
      <c r="M155" s="3">
        <v>0</v>
      </c>
      <c r="N155" s="3">
        <v>0</v>
      </c>
      <c r="O155" s="2">
        <v>110</v>
      </c>
      <c r="Q155" s="2">
        <v>23034</v>
      </c>
      <c r="R155" s="2">
        <v>46397.599999999999</v>
      </c>
      <c r="S155" s="2">
        <v>0</v>
      </c>
      <c r="T155" s="2">
        <v>0</v>
      </c>
      <c r="U155" s="2">
        <v>0</v>
      </c>
      <c r="V155" s="2">
        <f t="shared" si="73"/>
        <v>0</v>
      </c>
      <c r="X155" s="2">
        <f t="shared" si="74"/>
        <v>50730.600000000006</v>
      </c>
      <c r="Y155" s="2">
        <f t="shared" si="75"/>
        <v>-18701</v>
      </c>
      <c r="AA155" s="2">
        <f>_xlfn.XLOOKUP($A155,'[1]Cost Forecast'!$A:$A,'[1]Cost Forecast'!S:S)</f>
        <v>0</v>
      </c>
      <c r="AB155" s="2">
        <f>_xlfn.XLOOKUP($A155,'[1]Cost Forecast'!$A:$A,'[1]Cost Forecast'!T:T)</f>
        <v>0</v>
      </c>
      <c r="AC155" s="2">
        <f>_xlfn.XLOOKUP($A155,'[1]Cost Forecast'!$A:$A,'[1]Cost Forecast'!U:U)</f>
        <v>0</v>
      </c>
      <c r="AD155" s="2">
        <f>_xlfn.XLOOKUP($A155,'[1]Cost Forecast'!$A:$A,'[1]Cost Forecast'!V:V)</f>
        <v>0</v>
      </c>
      <c r="AE155" s="2">
        <f>_xlfn.XLOOKUP($A155,'[1]Cost Forecast'!$A:$A,'[1]Cost Forecast'!W:W)</f>
        <v>0</v>
      </c>
      <c r="AF155" s="2">
        <f>_xlfn.XLOOKUP($A155,'[1]Cost Forecast'!$A:$A,'[1]Cost Forecast'!X:X)</f>
        <v>0</v>
      </c>
      <c r="AG155" s="2">
        <f>_xlfn.XLOOKUP($A155,'[1]Cost Forecast'!$A:$A,'[1]Cost Forecast'!Y:Y)</f>
        <v>0</v>
      </c>
      <c r="AH155" s="2">
        <f>_xlfn.XLOOKUP($A155,'[1]Cost Forecast'!$A:$A,'[1]Cost Forecast'!Z:Z)</f>
        <v>0</v>
      </c>
      <c r="AI155" s="2">
        <f>_xlfn.XLOOKUP($A155,'[1]Cost Forecast'!$A:$A,'[1]Cost Forecast'!AA:AA)</f>
        <v>0</v>
      </c>
      <c r="AJ155" s="2">
        <f>_xlfn.XLOOKUP($A155,'[1]Cost Forecast'!$A:$A,'[1]Cost Forecast'!AB:AB)</f>
        <v>0</v>
      </c>
      <c r="AK155" s="2">
        <f>_xlfn.XLOOKUP($A155,'[1]Cost Forecast'!$A:$A,'[1]Cost Forecast'!AC:AC)</f>
        <v>0</v>
      </c>
      <c r="AL155" s="2">
        <f>_xlfn.XLOOKUP($A155,'[1]Cost Forecast'!$A:$A,'[1]Cost Forecast'!AD:AD)</f>
        <v>0</v>
      </c>
      <c r="AM155" s="8">
        <f t="shared" si="61"/>
        <v>25393.200000000001</v>
      </c>
      <c r="AN155" s="9" t="s">
        <v>874</v>
      </c>
      <c r="AO155" s="9" t="s">
        <v>873</v>
      </c>
      <c r="AP155" t="s">
        <v>878</v>
      </c>
      <c r="AQ155" t="b">
        <f t="shared" si="67"/>
        <v>0</v>
      </c>
      <c r="AS155"/>
    </row>
    <row r="156" spans="1:46" x14ac:dyDescent="0.35">
      <c r="A156" s="4" t="s">
        <v>319</v>
      </c>
      <c r="B156" s="4" t="s">
        <v>320</v>
      </c>
      <c r="C156" s="3">
        <v>462.5</v>
      </c>
      <c r="D156" s="4" t="s">
        <v>5</v>
      </c>
      <c r="E156" s="3">
        <v>473</v>
      </c>
      <c r="F156" s="3">
        <f t="shared" si="72"/>
        <v>0.97780126849894289</v>
      </c>
      <c r="G156" s="2">
        <v>62569.54</v>
      </c>
      <c r="H156" s="4" t="b">
        <f t="shared" si="60"/>
        <v>1</v>
      </c>
      <c r="I156" s="4" t="b">
        <f t="shared" si="62"/>
        <v>0</v>
      </c>
      <c r="K156" s="2">
        <v>62569.54</v>
      </c>
      <c r="L156" s="2">
        <v>62569.54</v>
      </c>
      <c r="M156" s="3">
        <v>462.5</v>
      </c>
      <c r="N156" s="3">
        <v>473</v>
      </c>
      <c r="O156" s="2">
        <v>132.28232558139541</v>
      </c>
      <c r="Q156" s="2">
        <v>62569.54</v>
      </c>
      <c r="R156" s="2">
        <v>0</v>
      </c>
      <c r="S156" s="2">
        <v>0</v>
      </c>
      <c r="T156" s="2">
        <v>0</v>
      </c>
      <c r="U156" s="2">
        <v>0</v>
      </c>
      <c r="V156" s="2">
        <f t="shared" si="73"/>
        <v>0</v>
      </c>
      <c r="X156" s="2">
        <f t="shared" si="74"/>
        <v>62569.54</v>
      </c>
      <c r="Y156" s="2">
        <f t="shared" si="75"/>
        <v>0</v>
      </c>
      <c r="AA156" s="2">
        <f>_xlfn.XLOOKUP($A156,'[1]Cost Forecast'!$A:$A,'[1]Cost Forecast'!S:S)</f>
        <v>0</v>
      </c>
      <c r="AB156" s="2">
        <f>_xlfn.XLOOKUP($A156,'[1]Cost Forecast'!$A:$A,'[1]Cost Forecast'!T:T)</f>
        <v>0</v>
      </c>
      <c r="AC156" s="2">
        <f>_xlfn.XLOOKUP($A156,'[1]Cost Forecast'!$A:$A,'[1]Cost Forecast'!U:U)</f>
        <v>0</v>
      </c>
      <c r="AD156" s="2">
        <f>_xlfn.XLOOKUP($A156,'[1]Cost Forecast'!$A:$A,'[1]Cost Forecast'!V:V)</f>
        <v>0</v>
      </c>
      <c r="AE156" s="2">
        <f>_xlfn.XLOOKUP($A156,'[1]Cost Forecast'!$A:$A,'[1]Cost Forecast'!W:W)</f>
        <v>0</v>
      </c>
      <c r="AF156" s="2">
        <f>_xlfn.XLOOKUP($A156,'[1]Cost Forecast'!$A:$A,'[1]Cost Forecast'!X:X)</f>
        <v>0</v>
      </c>
      <c r="AG156" s="2">
        <f>_xlfn.XLOOKUP($A156,'[1]Cost Forecast'!$A:$A,'[1]Cost Forecast'!Y:Y)</f>
        <v>0</v>
      </c>
      <c r="AH156" s="2">
        <f>_xlfn.XLOOKUP($A156,'[1]Cost Forecast'!$A:$A,'[1]Cost Forecast'!Z:Z)</f>
        <v>0</v>
      </c>
      <c r="AI156" s="2">
        <f>_xlfn.XLOOKUP($A156,'[1]Cost Forecast'!$A:$A,'[1]Cost Forecast'!AA:AA)</f>
        <v>0</v>
      </c>
      <c r="AJ156" s="2">
        <f>_xlfn.XLOOKUP($A156,'[1]Cost Forecast'!$A:$A,'[1]Cost Forecast'!AB:AB)</f>
        <v>0</v>
      </c>
      <c r="AK156" s="2">
        <f>_xlfn.XLOOKUP($A156,'[1]Cost Forecast'!$A:$A,'[1]Cost Forecast'!AC:AC)</f>
        <v>0</v>
      </c>
      <c r="AL156" s="2">
        <f>_xlfn.XLOOKUP($A156,'[1]Cost Forecast'!$A:$A,'[1]Cost Forecast'!AD:AD)</f>
        <v>0</v>
      </c>
      <c r="AM156" s="8">
        <f t="shared" si="61"/>
        <v>62569.54</v>
      </c>
      <c r="AN156" s="9" t="s">
        <v>882</v>
      </c>
      <c r="AO156" s="9" t="s">
        <v>882</v>
      </c>
      <c r="AQ156" t="b">
        <f t="shared" si="67"/>
        <v>1</v>
      </c>
      <c r="AS156"/>
    </row>
    <row r="157" spans="1:46" x14ac:dyDescent="0.35">
      <c r="A157" s="4" t="s">
        <v>321</v>
      </c>
      <c r="B157" s="4" t="s">
        <v>322</v>
      </c>
      <c r="C157" s="3">
        <v>786</v>
      </c>
      <c r="D157" s="4" t="s">
        <v>43</v>
      </c>
      <c r="E157" s="3">
        <v>882.05</v>
      </c>
      <c r="F157" s="3">
        <f t="shared" si="72"/>
        <v>0.89110594637492213</v>
      </c>
      <c r="G157" s="2">
        <v>103266.58</v>
      </c>
      <c r="H157" s="4" t="b">
        <f t="shared" si="60"/>
        <v>0</v>
      </c>
      <c r="I157" s="4" t="b">
        <f t="shared" si="62"/>
        <v>0</v>
      </c>
      <c r="K157" s="2">
        <v>65935.69</v>
      </c>
      <c r="L157" s="2">
        <v>66701.179999999993</v>
      </c>
      <c r="M157" s="3">
        <v>786</v>
      </c>
      <c r="N157" s="3">
        <v>546.5</v>
      </c>
      <c r="O157" s="2">
        <v>110.0990118938701</v>
      </c>
      <c r="Q157" s="2">
        <v>97500</v>
      </c>
      <c r="R157" s="2">
        <v>0</v>
      </c>
      <c r="S157" s="2">
        <v>5766.58</v>
      </c>
      <c r="T157" s="2">
        <v>0</v>
      </c>
      <c r="U157" s="2">
        <v>0</v>
      </c>
      <c r="V157" s="2">
        <f t="shared" si="73"/>
        <v>0</v>
      </c>
      <c r="X157" s="2">
        <f t="shared" si="74"/>
        <v>65935.69</v>
      </c>
      <c r="Y157" s="2">
        <f t="shared" si="75"/>
        <v>-37330.89</v>
      </c>
      <c r="AA157" s="2">
        <f>_xlfn.XLOOKUP($A157,'[1]Cost Forecast'!$A:$A,'[1]Cost Forecast'!S:S)</f>
        <v>0</v>
      </c>
      <c r="AB157" s="2">
        <f>_xlfn.XLOOKUP($A157,'[1]Cost Forecast'!$A:$A,'[1]Cost Forecast'!T:T)</f>
        <v>9088.2475000000013</v>
      </c>
      <c r="AC157" s="2">
        <f>_xlfn.XLOOKUP($A157,'[1]Cost Forecast'!$A:$A,'[1]Cost Forecast'!U:U)</f>
        <v>9088.2475000000013</v>
      </c>
      <c r="AD157" s="2">
        <f>_xlfn.XLOOKUP($A157,'[1]Cost Forecast'!$A:$A,'[1]Cost Forecast'!V:V)</f>
        <v>9088.2475000000013</v>
      </c>
      <c r="AE157" s="2">
        <f>_xlfn.XLOOKUP($A157,'[1]Cost Forecast'!$A:$A,'[1]Cost Forecast'!W:W)</f>
        <v>9088.2475000000013</v>
      </c>
      <c r="AF157" s="2">
        <f>_xlfn.XLOOKUP($A157,'[1]Cost Forecast'!$A:$A,'[1]Cost Forecast'!X:X)</f>
        <v>0</v>
      </c>
      <c r="AG157" s="2">
        <f>_xlfn.XLOOKUP($A157,'[1]Cost Forecast'!$A:$A,'[1]Cost Forecast'!Y:Y)</f>
        <v>0</v>
      </c>
      <c r="AH157" s="2">
        <f>_xlfn.XLOOKUP($A157,'[1]Cost Forecast'!$A:$A,'[1]Cost Forecast'!Z:Z)</f>
        <v>0</v>
      </c>
      <c r="AI157" s="2">
        <f>_xlfn.XLOOKUP($A157,'[1]Cost Forecast'!$A:$A,'[1]Cost Forecast'!AA:AA)</f>
        <v>0</v>
      </c>
      <c r="AJ157" s="2">
        <f>_xlfn.XLOOKUP($A157,'[1]Cost Forecast'!$A:$A,'[1]Cost Forecast'!AB:AB)</f>
        <v>0</v>
      </c>
      <c r="AK157" s="2">
        <f>_xlfn.XLOOKUP($A157,'[1]Cost Forecast'!$A:$A,'[1]Cost Forecast'!AC:AC)</f>
        <v>0</v>
      </c>
      <c r="AL157" s="2">
        <f>_xlfn.XLOOKUP($A157,'[1]Cost Forecast'!$A:$A,'[1]Cost Forecast'!AD:AD)</f>
        <v>0</v>
      </c>
      <c r="AM157" s="8">
        <f t="shared" si="61"/>
        <v>102288.68000000001</v>
      </c>
      <c r="AN157" s="9" t="s">
        <v>884</v>
      </c>
      <c r="AO157" s="9" t="s">
        <v>849</v>
      </c>
      <c r="AP157" t="s">
        <v>896</v>
      </c>
      <c r="AQ157" t="b">
        <f t="shared" si="67"/>
        <v>0</v>
      </c>
      <c r="AT157" s="12"/>
    </row>
    <row r="158" spans="1:46" x14ac:dyDescent="0.35">
      <c r="A158" s="4" t="s">
        <v>323</v>
      </c>
      <c r="B158" s="4" t="s">
        <v>324</v>
      </c>
      <c r="C158" s="3">
        <v>1</v>
      </c>
      <c r="D158" s="4" t="s">
        <v>38</v>
      </c>
      <c r="E158" s="3">
        <v>0</v>
      </c>
      <c r="F158" s="3">
        <f t="shared" si="72"/>
        <v>1</v>
      </c>
      <c r="G158" s="2">
        <v>0</v>
      </c>
      <c r="H158" s="4" t="b">
        <f t="shared" si="60"/>
        <v>1</v>
      </c>
      <c r="I158" s="4" t="b">
        <f t="shared" si="62"/>
        <v>0</v>
      </c>
      <c r="K158" s="2">
        <v>0</v>
      </c>
      <c r="L158" s="2">
        <v>0</v>
      </c>
      <c r="M158" s="3">
        <v>0</v>
      </c>
      <c r="N158" s="3">
        <v>0</v>
      </c>
      <c r="O158" s="2">
        <v>110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f t="shared" si="73"/>
        <v>0</v>
      </c>
      <c r="X158" s="2">
        <f t="shared" si="74"/>
        <v>110</v>
      </c>
      <c r="Y158" s="2">
        <f t="shared" si="75"/>
        <v>110</v>
      </c>
      <c r="AA158" s="2">
        <f>_xlfn.XLOOKUP($A158,'[1]Cost Forecast'!$A:$A,'[1]Cost Forecast'!S:S)</f>
        <v>0</v>
      </c>
      <c r="AB158" s="2">
        <f>_xlfn.XLOOKUP($A158,'[1]Cost Forecast'!$A:$A,'[1]Cost Forecast'!T:T)</f>
        <v>0</v>
      </c>
      <c r="AC158" s="2">
        <f>_xlfn.XLOOKUP($A158,'[1]Cost Forecast'!$A:$A,'[1]Cost Forecast'!U:U)</f>
        <v>0</v>
      </c>
      <c r="AD158" s="2">
        <f>_xlfn.XLOOKUP($A158,'[1]Cost Forecast'!$A:$A,'[1]Cost Forecast'!V:V)</f>
        <v>0</v>
      </c>
      <c r="AE158" s="2">
        <f>_xlfn.XLOOKUP($A158,'[1]Cost Forecast'!$A:$A,'[1]Cost Forecast'!W:W)</f>
        <v>0</v>
      </c>
      <c r="AF158" s="2">
        <f>_xlfn.XLOOKUP($A158,'[1]Cost Forecast'!$A:$A,'[1]Cost Forecast'!X:X)</f>
        <v>0</v>
      </c>
      <c r="AG158" s="2">
        <f>_xlfn.XLOOKUP($A158,'[1]Cost Forecast'!$A:$A,'[1]Cost Forecast'!Y:Y)</f>
        <v>0</v>
      </c>
      <c r="AH158" s="2">
        <f>_xlfn.XLOOKUP($A158,'[1]Cost Forecast'!$A:$A,'[1]Cost Forecast'!Z:Z)</f>
        <v>0</v>
      </c>
      <c r="AI158" s="2">
        <f>_xlfn.XLOOKUP($A158,'[1]Cost Forecast'!$A:$A,'[1]Cost Forecast'!AA:AA)</f>
        <v>0</v>
      </c>
      <c r="AJ158" s="2">
        <f>_xlfn.XLOOKUP($A158,'[1]Cost Forecast'!$A:$A,'[1]Cost Forecast'!AB:AB)</f>
        <v>0</v>
      </c>
      <c r="AK158" s="2">
        <f>_xlfn.XLOOKUP($A158,'[1]Cost Forecast'!$A:$A,'[1]Cost Forecast'!AC:AC)</f>
        <v>0</v>
      </c>
      <c r="AL158" s="2">
        <f>_xlfn.XLOOKUP($A158,'[1]Cost Forecast'!$A:$A,'[1]Cost Forecast'!AD:AD)</f>
        <v>0</v>
      </c>
      <c r="AM158" s="8">
        <f t="shared" si="61"/>
        <v>0</v>
      </c>
      <c r="AN158" s="9" t="s">
        <v>882</v>
      </c>
      <c r="AO158" s="9" t="s">
        <v>882</v>
      </c>
      <c r="AQ158" t="b">
        <f t="shared" si="67"/>
        <v>1</v>
      </c>
      <c r="AS158"/>
    </row>
    <row r="159" spans="1:46" x14ac:dyDescent="0.35">
      <c r="A159" s="4" t="s">
        <v>325</v>
      </c>
      <c r="B159" s="4" t="s">
        <v>326</v>
      </c>
      <c r="C159" s="3">
        <v>995</v>
      </c>
      <c r="D159" s="4" t="s">
        <v>133</v>
      </c>
      <c r="E159" s="3">
        <v>0</v>
      </c>
      <c r="F159" s="3">
        <f t="shared" si="72"/>
        <v>1</v>
      </c>
      <c r="G159" s="2">
        <v>0</v>
      </c>
      <c r="H159" s="4" t="b">
        <f t="shared" si="60"/>
        <v>1</v>
      </c>
      <c r="I159" s="4" t="b">
        <f t="shared" si="62"/>
        <v>0</v>
      </c>
      <c r="K159" s="2">
        <v>0</v>
      </c>
      <c r="L159" s="2">
        <v>0</v>
      </c>
      <c r="M159" s="3">
        <v>0</v>
      </c>
      <c r="N159" s="3">
        <v>0</v>
      </c>
      <c r="O159" s="2">
        <v>110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f t="shared" si="73"/>
        <v>0</v>
      </c>
      <c r="X159" s="2">
        <f t="shared" si="74"/>
        <v>109450</v>
      </c>
      <c r="Y159" s="2">
        <f t="shared" si="75"/>
        <v>109450</v>
      </c>
      <c r="AA159" s="2">
        <f>_xlfn.XLOOKUP($A159,'[1]Cost Forecast'!$A:$A,'[1]Cost Forecast'!S:S)</f>
        <v>0</v>
      </c>
      <c r="AB159" s="2">
        <f>_xlfn.XLOOKUP($A159,'[1]Cost Forecast'!$A:$A,'[1]Cost Forecast'!T:T)</f>
        <v>0</v>
      </c>
      <c r="AC159" s="2">
        <f>_xlfn.XLOOKUP($A159,'[1]Cost Forecast'!$A:$A,'[1]Cost Forecast'!U:U)</f>
        <v>0</v>
      </c>
      <c r="AD159" s="2">
        <f>_xlfn.XLOOKUP($A159,'[1]Cost Forecast'!$A:$A,'[1]Cost Forecast'!V:V)</f>
        <v>0</v>
      </c>
      <c r="AE159" s="2">
        <f>_xlfn.XLOOKUP($A159,'[1]Cost Forecast'!$A:$A,'[1]Cost Forecast'!W:W)</f>
        <v>0</v>
      </c>
      <c r="AF159" s="2">
        <f>_xlfn.XLOOKUP($A159,'[1]Cost Forecast'!$A:$A,'[1]Cost Forecast'!X:X)</f>
        <v>0</v>
      </c>
      <c r="AG159" s="2">
        <f>_xlfn.XLOOKUP($A159,'[1]Cost Forecast'!$A:$A,'[1]Cost Forecast'!Y:Y)</f>
        <v>0</v>
      </c>
      <c r="AH159" s="2">
        <f>_xlfn.XLOOKUP($A159,'[1]Cost Forecast'!$A:$A,'[1]Cost Forecast'!Z:Z)</f>
        <v>0</v>
      </c>
      <c r="AI159" s="2">
        <f>_xlfn.XLOOKUP($A159,'[1]Cost Forecast'!$A:$A,'[1]Cost Forecast'!AA:AA)</f>
        <v>0</v>
      </c>
      <c r="AJ159" s="2">
        <f>_xlfn.XLOOKUP($A159,'[1]Cost Forecast'!$A:$A,'[1]Cost Forecast'!AB:AB)</f>
        <v>0</v>
      </c>
      <c r="AK159" s="2">
        <f>_xlfn.XLOOKUP($A159,'[1]Cost Forecast'!$A:$A,'[1]Cost Forecast'!AC:AC)</f>
        <v>0</v>
      </c>
      <c r="AL159" s="2">
        <f>_xlfn.XLOOKUP($A159,'[1]Cost Forecast'!$A:$A,'[1]Cost Forecast'!AD:AD)</f>
        <v>0</v>
      </c>
      <c r="AM159" s="8">
        <f t="shared" si="61"/>
        <v>0</v>
      </c>
      <c r="AN159" s="9" t="s">
        <v>882</v>
      </c>
      <c r="AO159" s="9" t="s">
        <v>882</v>
      </c>
      <c r="AQ159" t="b">
        <f t="shared" si="67"/>
        <v>1</v>
      </c>
      <c r="AS159"/>
    </row>
    <row r="160" spans="1:46" x14ac:dyDescent="0.35">
      <c r="A160" s="4" t="s">
        <v>327</v>
      </c>
      <c r="B160" s="4" t="s">
        <v>328</v>
      </c>
      <c r="C160" s="3">
        <v>1</v>
      </c>
      <c r="D160" s="4" t="s">
        <v>38</v>
      </c>
      <c r="E160" s="3">
        <v>0</v>
      </c>
      <c r="F160" s="3">
        <f t="shared" si="72"/>
        <v>1</v>
      </c>
      <c r="G160" s="2">
        <v>5918133.9500000002</v>
      </c>
      <c r="H160" s="4" t="b">
        <f t="shared" ref="H160:H178" si="76">G160=K160</f>
        <v>0</v>
      </c>
      <c r="I160" s="4" t="b">
        <f t="shared" si="62"/>
        <v>0</v>
      </c>
      <c r="K160" s="2">
        <v>5876727.3200000003</v>
      </c>
      <c r="L160" s="2">
        <v>5983580.9800000004</v>
      </c>
      <c r="M160" s="3">
        <v>0</v>
      </c>
      <c r="N160" s="3">
        <v>0</v>
      </c>
      <c r="O160" s="2">
        <v>110</v>
      </c>
      <c r="Q160" s="2">
        <v>0</v>
      </c>
      <c r="R160" s="2">
        <v>5866168.9500000002</v>
      </c>
      <c r="S160" s="2">
        <v>51965</v>
      </c>
      <c r="T160" s="2">
        <v>0</v>
      </c>
      <c r="U160" s="2">
        <v>0</v>
      </c>
      <c r="V160" s="2">
        <f t="shared" si="73"/>
        <v>0</v>
      </c>
      <c r="X160" s="2">
        <f t="shared" si="74"/>
        <v>5876837.3200000003</v>
      </c>
      <c r="Y160" s="2">
        <f t="shared" si="75"/>
        <v>-41296.629999999888</v>
      </c>
      <c r="AA160" s="2">
        <f>_xlfn.XLOOKUP($A160,'[1]Cost Forecast'!$A:$A,'[1]Cost Forecast'!S:S)</f>
        <v>53000</v>
      </c>
      <c r="AB160" s="2">
        <f>_xlfn.XLOOKUP($A160,'[1]Cost Forecast'!$A:$A,'[1]Cost Forecast'!T:T)</f>
        <v>55000</v>
      </c>
      <c r="AC160" s="2">
        <f>_xlfn.XLOOKUP($A160,'[1]Cost Forecast'!$A:$A,'[1]Cost Forecast'!U:U)</f>
        <v>0</v>
      </c>
      <c r="AD160" s="2">
        <f>_xlfn.XLOOKUP($A160,'[1]Cost Forecast'!$A:$A,'[1]Cost Forecast'!V:V)</f>
        <v>0</v>
      </c>
      <c r="AE160" s="2">
        <f>_xlfn.XLOOKUP($A160,'[1]Cost Forecast'!$A:$A,'[1]Cost Forecast'!W:W)</f>
        <v>0</v>
      </c>
      <c r="AF160" s="2">
        <f>_xlfn.XLOOKUP($A160,'[1]Cost Forecast'!$A:$A,'[1]Cost Forecast'!X:X)</f>
        <v>0</v>
      </c>
      <c r="AG160" s="2">
        <f>_xlfn.XLOOKUP($A160,'[1]Cost Forecast'!$A:$A,'[1]Cost Forecast'!Y:Y)</f>
        <v>0</v>
      </c>
      <c r="AH160" s="2">
        <f>_xlfn.XLOOKUP($A160,'[1]Cost Forecast'!$A:$A,'[1]Cost Forecast'!Z:Z)</f>
        <v>0</v>
      </c>
      <c r="AI160" s="2">
        <f>_xlfn.XLOOKUP($A160,'[1]Cost Forecast'!$A:$A,'[1]Cost Forecast'!AA:AA)</f>
        <v>0</v>
      </c>
      <c r="AJ160" s="2">
        <f>_xlfn.XLOOKUP($A160,'[1]Cost Forecast'!$A:$A,'[1]Cost Forecast'!AB:AB)</f>
        <v>0</v>
      </c>
      <c r="AK160" s="2">
        <f>_xlfn.XLOOKUP($A160,'[1]Cost Forecast'!$A:$A,'[1]Cost Forecast'!AC:AC)</f>
        <v>0</v>
      </c>
      <c r="AL160" s="2">
        <f>_xlfn.XLOOKUP($A160,'[1]Cost Forecast'!$A:$A,'[1]Cost Forecast'!AD:AD)</f>
        <v>0</v>
      </c>
      <c r="AM160" s="8">
        <f t="shared" ref="AM160:AM178" si="77">SUM(AA160:AL160)+K160</f>
        <v>5984727.3200000003</v>
      </c>
      <c r="AN160" s="9" t="s">
        <v>881</v>
      </c>
      <c r="AO160" s="9" t="s">
        <v>879</v>
      </c>
      <c r="AQ160" t="b">
        <f t="shared" si="67"/>
        <v>0</v>
      </c>
      <c r="AR160" s="10"/>
      <c r="AS160"/>
    </row>
    <row r="161" spans="1:46" x14ac:dyDescent="0.35">
      <c r="A161" s="4" t="s">
        <v>329</v>
      </c>
      <c r="B161" s="4" t="s">
        <v>330</v>
      </c>
      <c r="C161" s="3">
        <v>176</v>
      </c>
      <c r="D161" s="4" t="s">
        <v>5</v>
      </c>
      <c r="E161" s="3">
        <v>183.72</v>
      </c>
      <c r="F161" s="3">
        <f t="shared" si="72"/>
        <v>0.95797953407359027</v>
      </c>
      <c r="G161" s="2">
        <v>19997.990000000002</v>
      </c>
      <c r="H161" s="4" t="b">
        <f t="shared" si="76"/>
        <v>0</v>
      </c>
      <c r="I161" s="4" t="b">
        <f t="shared" si="62"/>
        <v>0</v>
      </c>
      <c r="K161" s="2">
        <v>15158.89</v>
      </c>
      <c r="L161" s="2">
        <v>15158.89</v>
      </c>
      <c r="M161" s="3">
        <v>116.66</v>
      </c>
      <c r="N161" s="3">
        <v>140</v>
      </c>
      <c r="O161" s="2">
        <v>108.2777857142857</v>
      </c>
      <c r="Q161" s="2">
        <v>19997.990000000002</v>
      </c>
      <c r="R161" s="2">
        <v>0</v>
      </c>
      <c r="S161" s="2">
        <v>0</v>
      </c>
      <c r="T161" s="2">
        <v>0</v>
      </c>
      <c r="U161" s="2">
        <v>0</v>
      </c>
      <c r="V161" s="2">
        <f t="shared" si="73"/>
        <v>0</v>
      </c>
      <c r="X161" s="2">
        <f t="shared" si="74"/>
        <v>21865.926607519155</v>
      </c>
      <c r="Y161" s="2">
        <f t="shared" si="75"/>
        <v>1867.9366075191538</v>
      </c>
      <c r="AA161" s="2">
        <f>_xlfn.XLOOKUP($A161,'[1]Cost Forecast'!$A:$A,'[1]Cost Forecast'!S:S)</f>
        <v>0</v>
      </c>
      <c r="AB161" s="2">
        <f>_xlfn.XLOOKUP($A161,'[1]Cost Forecast'!$A:$A,'[1]Cost Forecast'!T:T)</f>
        <v>0</v>
      </c>
      <c r="AC161" s="2">
        <f>_xlfn.XLOOKUP($A161,'[1]Cost Forecast'!$A:$A,'[1]Cost Forecast'!U:U)</f>
        <v>0</v>
      </c>
      <c r="AD161" s="2">
        <f>_xlfn.XLOOKUP($A161,'[1]Cost Forecast'!$A:$A,'[1]Cost Forecast'!V:V)</f>
        <v>0</v>
      </c>
      <c r="AE161" s="2">
        <f>_xlfn.XLOOKUP($A161,'[1]Cost Forecast'!$A:$A,'[1]Cost Forecast'!W:W)</f>
        <v>0</v>
      </c>
      <c r="AF161" s="2">
        <f>_xlfn.XLOOKUP($A161,'[1]Cost Forecast'!$A:$A,'[1]Cost Forecast'!X:X)</f>
        <v>0</v>
      </c>
      <c r="AG161" s="2">
        <f>_xlfn.XLOOKUP($A161,'[1]Cost Forecast'!$A:$A,'[1]Cost Forecast'!Y:Y)</f>
        <v>0</v>
      </c>
      <c r="AH161" s="2">
        <f>_xlfn.XLOOKUP($A161,'[1]Cost Forecast'!$A:$A,'[1]Cost Forecast'!Z:Z)</f>
        <v>0</v>
      </c>
      <c r="AI161" s="2">
        <f>_xlfn.XLOOKUP($A161,'[1]Cost Forecast'!$A:$A,'[1]Cost Forecast'!AA:AA)</f>
        <v>0</v>
      </c>
      <c r="AJ161" s="2">
        <f>_xlfn.XLOOKUP($A161,'[1]Cost Forecast'!$A:$A,'[1]Cost Forecast'!AB:AB)</f>
        <v>0</v>
      </c>
      <c r="AK161" s="2">
        <f>_xlfn.XLOOKUP($A161,'[1]Cost Forecast'!$A:$A,'[1]Cost Forecast'!AC:AC)</f>
        <v>0</v>
      </c>
      <c r="AL161" s="2">
        <f>_xlfn.XLOOKUP($A161,'[1]Cost Forecast'!$A:$A,'[1]Cost Forecast'!AD:AD)</f>
        <v>0</v>
      </c>
      <c r="AM161" s="8">
        <f t="shared" si="77"/>
        <v>15158.89</v>
      </c>
      <c r="AN161" s="9" t="s">
        <v>874</v>
      </c>
      <c r="AO161" s="9" t="s">
        <v>873</v>
      </c>
      <c r="AP161" t="s">
        <v>878</v>
      </c>
      <c r="AQ161" t="b">
        <f t="shared" si="67"/>
        <v>0</v>
      </c>
      <c r="AS161"/>
    </row>
    <row r="162" spans="1:46" x14ac:dyDescent="0.35">
      <c r="A162" s="4" t="s">
        <v>331</v>
      </c>
      <c r="B162" s="4" t="s">
        <v>332</v>
      </c>
      <c r="C162" s="3">
        <v>99</v>
      </c>
      <c r="D162" s="4" t="s">
        <v>2</v>
      </c>
      <c r="E162" s="3">
        <v>286.97000000000003</v>
      </c>
      <c r="F162" s="3">
        <f t="shared" si="72"/>
        <v>0.34498379621563224</v>
      </c>
      <c r="G162" s="2">
        <v>30000</v>
      </c>
      <c r="H162" s="4" t="b">
        <f t="shared" si="76"/>
        <v>0</v>
      </c>
      <c r="I162" s="4" t="b">
        <f t="shared" si="62"/>
        <v>0</v>
      </c>
      <c r="K162" s="2">
        <v>24803.43</v>
      </c>
      <c r="L162" s="2">
        <v>24803.43</v>
      </c>
      <c r="M162" s="3">
        <v>92.6</v>
      </c>
      <c r="N162" s="3">
        <v>235</v>
      </c>
      <c r="O162" s="2">
        <v>105.5465106382979</v>
      </c>
      <c r="Q162" s="2">
        <v>30000</v>
      </c>
      <c r="R162" s="2">
        <v>0</v>
      </c>
      <c r="S162" s="2">
        <v>0</v>
      </c>
      <c r="T162" s="2">
        <v>0</v>
      </c>
      <c r="U162" s="2">
        <v>0</v>
      </c>
      <c r="V162" s="2">
        <f t="shared" si="73"/>
        <v>0</v>
      </c>
      <c r="X162" s="2">
        <f t="shared" si="74"/>
        <v>26761.486220306902</v>
      </c>
      <c r="Y162" s="2">
        <f t="shared" si="75"/>
        <v>-3238.5137796930976</v>
      </c>
      <c r="AA162" s="2">
        <f>_xlfn.XLOOKUP($A162,'[1]Cost Forecast'!$A:$A,'[1]Cost Forecast'!S:S)</f>
        <v>0</v>
      </c>
      <c r="AB162" s="2">
        <f>_xlfn.XLOOKUP($A162,'[1]Cost Forecast'!$A:$A,'[1]Cost Forecast'!T:T)</f>
        <v>2070.2849999999999</v>
      </c>
      <c r="AC162" s="2">
        <f>_xlfn.XLOOKUP($A162,'[1]Cost Forecast'!$A:$A,'[1]Cost Forecast'!U:U)</f>
        <v>2070.2849999999999</v>
      </c>
      <c r="AD162" s="2">
        <f>_xlfn.XLOOKUP($A162,'[1]Cost Forecast'!$A:$A,'[1]Cost Forecast'!V:V)</f>
        <v>0</v>
      </c>
      <c r="AE162" s="2">
        <f>_xlfn.XLOOKUP($A162,'[1]Cost Forecast'!$A:$A,'[1]Cost Forecast'!W:W)</f>
        <v>0</v>
      </c>
      <c r="AF162" s="2">
        <f>_xlfn.XLOOKUP($A162,'[1]Cost Forecast'!$A:$A,'[1]Cost Forecast'!X:X)</f>
        <v>0</v>
      </c>
      <c r="AG162" s="2">
        <f>_xlfn.XLOOKUP($A162,'[1]Cost Forecast'!$A:$A,'[1]Cost Forecast'!Y:Y)</f>
        <v>0</v>
      </c>
      <c r="AH162" s="2">
        <f>_xlfn.XLOOKUP($A162,'[1]Cost Forecast'!$A:$A,'[1]Cost Forecast'!Z:Z)</f>
        <v>0</v>
      </c>
      <c r="AI162" s="2">
        <f>_xlfn.XLOOKUP($A162,'[1]Cost Forecast'!$A:$A,'[1]Cost Forecast'!AA:AA)</f>
        <v>0</v>
      </c>
      <c r="AJ162" s="2">
        <f>_xlfn.XLOOKUP($A162,'[1]Cost Forecast'!$A:$A,'[1]Cost Forecast'!AB:AB)</f>
        <v>0</v>
      </c>
      <c r="AK162" s="2">
        <f>_xlfn.XLOOKUP($A162,'[1]Cost Forecast'!$A:$A,'[1]Cost Forecast'!AC:AC)</f>
        <v>0</v>
      </c>
      <c r="AL162" s="2">
        <f>_xlfn.XLOOKUP($A162,'[1]Cost Forecast'!$A:$A,'[1]Cost Forecast'!AD:AD)</f>
        <v>0</v>
      </c>
      <c r="AM162" s="8">
        <f t="shared" si="77"/>
        <v>28944</v>
      </c>
      <c r="AN162" s="9" t="s">
        <v>884</v>
      </c>
      <c r="AO162" s="9" t="s">
        <v>849</v>
      </c>
      <c r="AP162" t="s">
        <v>896</v>
      </c>
      <c r="AQ162" t="b">
        <f t="shared" si="67"/>
        <v>0</v>
      </c>
      <c r="AT162" s="12"/>
    </row>
    <row r="163" spans="1:46" x14ac:dyDescent="0.35">
      <c r="A163" s="4" t="s">
        <v>333</v>
      </c>
      <c r="B163" s="4" t="s">
        <v>334</v>
      </c>
      <c r="C163" s="3">
        <v>58.5</v>
      </c>
      <c r="D163" s="4" t="s">
        <v>5</v>
      </c>
      <c r="E163" s="3">
        <v>58.5</v>
      </c>
      <c r="F163" s="3">
        <f t="shared" si="72"/>
        <v>1</v>
      </c>
      <c r="G163" s="2">
        <v>9097.9599999999991</v>
      </c>
      <c r="H163" s="4" t="b">
        <f t="shared" si="76"/>
        <v>1</v>
      </c>
      <c r="I163" s="4" t="b">
        <f t="shared" ref="I163:I178" si="78">OR(ISBLANK(AA163),ISBLANK(AB163),ISBLANK(AC163),ISBLANK(AD163),ISBLANK(AE163),ISBLANK(AF163),ISBLANK(AG163),ISBLANK(AH163),ISBLANK(AI163),ISBLANK(AJ163),ISBLANK(AK163),ISBLANK(AL163))</f>
        <v>0</v>
      </c>
      <c r="K163" s="2">
        <v>9097.9599999999991</v>
      </c>
      <c r="L163" s="2">
        <v>9097.9599999999991</v>
      </c>
      <c r="M163" s="3">
        <v>58.16</v>
      </c>
      <c r="N163" s="3">
        <v>58.5</v>
      </c>
      <c r="O163" s="2">
        <v>155.52068376068371</v>
      </c>
      <c r="Q163" s="2">
        <v>9097.9599999999991</v>
      </c>
      <c r="R163" s="2">
        <v>0</v>
      </c>
      <c r="S163" s="2">
        <v>0</v>
      </c>
      <c r="T163" s="2">
        <v>0</v>
      </c>
      <c r="U163" s="2">
        <v>0</v>
      </c>
      <c r="V163" s="2">
        <f t="shared" si="73"/>
        <v>0</v>
      </c>
      <c r="X163" s="2">
        <f t="shared" si="74"/>
        <v>9150.837032478632</v>
      </c>
      <c r="Y163" s="2">
        <f t="shared" si="75"/>
        <v>52.877032478632827</v>
      </c>
      <c r="AA163" s="2">
        <f>_xlfn.XLOOKUP($A163,'[1]Cost Forecast'!$A:$A,'[1]Cost Forecast'!S:S)</f>
        <v>0</v>
      </c>
      <c r="AB163" s="2">
        <f>_xlfn.XLOOKUP($A163,'[1]Cost Forecast'!$A:$A,'[1]Cost Forecast'!T:T)</f>
        <v>0</v>
      </c>
      <c r="AC163" s="2">
        <f>_xlfn.XLOOKUP($A163,'[1]Cost Forecast'!$A:$A,'[1]Cost Forecast'!U:U)</f>
        <v>0</v>
      </c>
      <c r="AD163" s="2">
        <f>_xlfn.XLOOKUP($A163,'[1]Cost Forecast'!$A:$A,'[1]Cost Forecast'!V:V)</f>
        <v>0</v>
      </c>
      <c r="AE163" s="2">
        <f>_xlfn.XLOOKUP($A163,'[1]Cost Forecast'!$A:$A,'[1]Cost Forecast'!W:W)</f>
        <v>0</v>
      </c>
      <c r="AF163" s="2">
        <f>_xlfn.XLOOKUP($A163,'[1]Cost Forecast'!$A:$A,'[1]Cost Forecast'!X:X)</f>
        <v>0</v>
      </c>
      <c r="AG163" s="2">
        <f>_xlfn.XLOOKUP($A163,'[1]Cost Forecast'!$A:$A,'[1]Cost Forecast'!Y:Y)</f>
        <v>0</v>
      </c>
      <c r="AH163" s="2">
        <f>_xlfn.XLOOKUP($A163,'[1]Cost Forecast'!$A:$A,'[1]Cost Forecast'!Z:Z)</f>
        <v>0</v>
      </c>
      <c r="AI163" s="2">
        <f>_xlfn.XLOOKUP($A163,'[1]Cost Forecast'!$A:$A,'[1]Cost Forecast'!AA:AA)</f>
        <v>0</v>
      </c>
      <c r="AJ163" s="2">
        <f>_xlfn.XLOOKUP($A163,'[1]Cost Forecast'!$A:$A,'[1]Cost Forecast'!AB:AB)</f>
        <v>0</v>
      </c>
      <c r="AK163" s="2">
        <f>_xlfn.XLOOKUP($A163,'[1]Cost Forecast'!$A:$A,'[1]Cost Forecast'!AC:AC)</f>
        <v>0</v>
      </c>
      <c r="AL163" s="2">
        <f>_xlfn.XLOOKUP($A163,'[1]Cost Forecast'!$A:$A,'[1]Cost Forecast'!AD:AD)</f>
        <v>0</v>
      </c>
      <c r="AM163" s="8">
        <f t="shared" si="77"/>
        <v>9097.9599999999991</v>
      </c>
      <c r="AN163" s="9" t="s">
        <v>882</v>
      </c>
      <c r="AO163" s="9" t="s">
        <v>882</v>
      </c>
      <c r="AQ163" t="b">
        <f t="shared" si="67"/>
        <v>1</v>
      </c>
      <c r="AS163"/>
    </row>
    <row r="164" spans="1:46" x14ac:dyDescent="0.35">
      <c r="A164" s="4" t="s">
        <v>335</v>
      </c>
      <c r="B164" s="4" t="s">
        <v>336</v>
      </c>
      <c r="C164" s="3">
        <v>76.5</v>
      </c>
      <c r="D164" s="4" t="s">
        <v>5</v>
      </c>
      <c r="E164" s="3">
        <v>75</v>
      </c>
      <c r="F164" s="3">
        <f t="shared" si="72"/>
        <v>1.02</v>
      </c>
      <c r="G164" s="2">
        <v>8898.32</v>
      </c>
      <c r="H164" s="4" t="b">
        <f t="shared" si="76"/>
        <v>1</v>
      </c>
      <c r="I164" s="4" t="b">
        <f t="shared" si="78"/>
        <v>0</v>
      </c>
      <c r="K164" s="2">
        <v>8898.32</v>
      </c>
      <c r="L164" s="2">
        <v>8898.32</v>
      </c>
      <c r="M164" s="3">
        <v>76.5</v>
      </c>
      <c r="N164" s="3">
        <v>75</v>
      </c>
      <c r="O164" s="2">
        <v>118.6442666666667</v>
      </c>
      <c r="Q164" s="2">
        <v>8898.32</v>
      </c>
      <c r="R164" s="2">
        <v>0</v>
      </c>
      <c r="S164" s="2">
        <v>0</v>
      </c>
      <c r="T164" s="2">
        <v>0</v>
      </c>
      <c r="U164" s="2">
        <v>0</v>
      </c>
      <c r="V164" s="2">
        <f t="shared" si="73"/>
        <v>0</v>
      </c>
      <c r="X164" s="2">
        <f t="shared" si="74"/>
        <v>8898.32</v>
      </c>
      <c r="Y164" s="2">
        <f t="shared" si="75"/>
        <v>0</v>
      </c>
      <c r="AA164" s="2">
        <f>_xlfn.XLOOKUP($A164,'[1]Cost Forecast'!$A:$A,'[1]Cost Forecast'!S:S)</f>
        <v>0</v>
      </c>
      <c r="AB164" s="2">
        <f>_xlfn.XLOOKUP($A164,'[1]Cost Forecast'!$A:$A,'[1]Cost Forecast'!T:T)</f>
        <v>0</v>
      </c>
      <c r="AC164" s="2">
        <f>_xlfn.XLOOKUP($A164,'[1]Cost Forecast'!$A:$A,'[1]Cost Forecast'!U:U)</f>
        <v>0</v>
      </c>
      <c r="AD164" s="2">
        <f>_xlfn.XLOOKUP($A164,'[1]Cost Forecast'!$A:$A,'[1]Cost Forecast'!V:V)</f>
        <v>0</v>
      </c>
      <c r="AE164" s="2">
        <f>_xlfn.XLOOKUP($A164,'[1]Cost Forecast'!$A:$A,'[1]Cost Forecast'!W:W)</f>
        <v>0</v>
      </c>
      <c r="AF164" s="2">
        <f>_xlfn.XLOOKUP($A164,'[1]Cost Forecast'!$A:$A,'[1]Cost Forecast'!X:X)</f>
        <v>0</v>
      </c>
      <c r="AG164" s="2">
        <f>_xlfn.XLOOKUP($A164,'[1]Cost Forecast'!$A:$A,'[1]Cost Forecast'!Y:Y)</f>
        <v>0</v>
      </c>
      <c r="AH164" s="2">
        <f>_xlfn.XLOOKUP($A164,'[1]Cost Forecast'!$A:$A,'[1]Cost Forecast'!Z:Z)</f>
        <v>0</v>
      </c>
      <c r="AI164" s="2">
        <f>_xlfn.XLOOKUP($A164,'[1]Cost Forecast'!$A:$A,'[1]Cost Forecast'!AA:AA)</f>
        <v>0</v>
      </c>
      <c r="AJ164" s="2">
        <f>_xlfn.XLOOKUP($A164,'[1]Cost Forecast'!$A:$A,'[1]Cost Forecast'!AB:AB)</f>
        <v>0</v>
      </c>
      <c r="AK164" s="2">
        <f>_xlfn.XLOOKUP($A164,'[1]Cost Forecast'!$A:$A,'[1]Cost Forecast'!AC:AC)</f>
        <v>0</v>
      </c>
      <c r="AL164" s="2">
        <f>_xlfn.XLOOKUP($A164,'[1]Cost Forecast'!$A:$A,'[1]Cost Forecast'!AD:AD)</f>
        <v>0</v>
      </c>
      <c r="AM164" s="8">
        <f t="shared" si="77"/>
        <v>8898.32</v>
      </c>
      <c r="AN164" s="9" t="s">
        <v>882</v>
      </c>
      <c r="AO164" s="9" t="s">
        <v>882</v>
      </c>
      <c r="AQ164" t="b">
        <f t="shared" si="67"/>
        <v>1</v>
      </c>
      <c r="AS164"/>
    </row>
    <row r="165" spans="1:46" x14ac:dyDescent="0.35">
      <c r="A165" s="4" t="s">
        <v>337</v>
      </c>
      <c r="B165" s="4" t="s">
        <v>338</v>
      </c>
      <c r="C165" s="3">
        <v>45</v>
      </c>
      <c r="D165" s="4" t="s">
        <v>5</v>
      </c>
      <c r="E165" s="3">
        <v>45.24</v>
      </c>
      <c r="F165" s="3">
        <f t="shared" si="72"/>
        <v>0.9946949602122015</v>
      </c>
      <c r="G165" s="2">
        <v>2237.81</v>
      </c>
      <c r="H165" s="4" t="b">
        <f t="shared" si="76"/>
        <v>1</v>
      </c>
      <c r="I165" s="4" t="b">
        <f t="shared" si="78"/>
        <v>0</v>
      </c>
      <c r="K165" s="2">
        <v>2237.81</v>
      </c>
      <c r="L165" s="2">
        <v>2237.81</v>
      </c>
      <c r="M165" s="3">
        <v>10</v>
      </c>
      <c r="N165" s="3">
        <v>21</v>
      </c>
      <c r="O165" s="2">
        <v>106.56238095238091</v>
      </c>
      <c r="Q165" s="2">
        <v>5000</v>
      </c>
      <c r="R165" s="2">
        <v>0</v>
      </c>
      <c r="S165" s="2">
        <v>0</v>
      </c>
      <c r="T165" s="2">
        <v>0</v>
      </c>
      <c r="U165" s="2">
        <v>0</v>
      </c>
      <c r="V165" s="2">
        <f t="shared" si="73"/>
        <v>-2762.19</v>
      </c>
      <c r="X165" s="2">
        <f t="shared" si="74"/>
        <v>5987.3849777777759</v>
      </c>
      <c r="Y165" s="2">
        <f t="shared" si="75"/>
        <v>3749.574977777776</v>
      </c>
      <c r="AA165" s="2">
        <f>_xlfn.XLOOKUP($A165,'[1]Cost Forecast'!$A:$A,'[1]Cost Forecast'!S:S)</f>
        <v>0</v>
      </c>
      <c r="AB165" s="2">
        <f>_xlfn.XLOOKUP($A165,'[1]Cost Forecast'!$A:$A,'[1]Cost Forecast'!T:T)</f>
        <v>0</v>
      </c>
      <c r="AC165" s="2">
        <f>_xlfn.XLOOKUP($A165,'[1]Cost Forecast'!$A:$A,'[1]Cost Forecast'!U:U)</f>
        <v>0</v>
      </c>
      <c r="AD165" s="2">
        <f>_xlfn.XLOOKUP($A165,'[1]Cost Forecast'!$A:$A,'[1]Cost Forecast'!V:V)</f>
        <v>0</v>
      </c>
      <c r="AE165" s="2">
        <f>_xlfn.XLOOKUP($A165,'[1]Cost Forecast'!$A:$A,'[1]Cost Forecast'!W:W)</f>
        <v>0</v>
      </c>
      <c r="AF165" s="2">
        <f>_xlfn.XLOOKUP($A165,'[1]Cost Forecast'!$A:$A,'[1]Cost Forecast'!X:X)</f>
        <v>0</v>
      </c>
      <c r="AG165" s="2">
        <f>_xlfn.XLOOKUP($A165,'[1]Cost Forecast'!$A:$A,'[1]Cost Forecast'!Y:Y)</f>
        <v>0</v>
      </c>
      <c r="AH165" s="2">
        <f>_xlfn.XLOOKUP($A165,'[1]Cost Forecast'!$A:$A,'[1]Cost Forecast'!Z:Z)</f>
        <v>0</v>
      </c>
      <c r="AI165" s="2">
        <f>_xlfn.XLOOKUP($A165,'[1]Cost Forecast'!$A:$A,'[1]Cost Forecast'!AA:AA)</f>
        <v>0</v>
      </c>
      <c r="AJ165" s="2">
        <f>_xlfn.XLOOKUP($A165,'[1]Cost Forecast'!$A:$A,'[1]Cost Forecast'!AB:AB)</f>
        <v>0</v>
      </c>
      <c r="AK165" s="2">
        <f>_xlfn.XLOOKUP($A165,'[1]Cost Forecast'!$A:$A,'[1]Cost Forecast'!AC:AC)</f>
        <v>0</v>
      </c>
      <c r="AL165" s="2">
        <f>_xlfn.XLOOKUP($A165,'[1]Cost Forecast'!$A:$A,'[1]Cost Forecast'!AD:AD)</f>
        <v>0</v>
      </c>
      <c r="AM165" s="8">
        <f t="shared" si="77"/>
        <v>2237.81</v>
      </c>
      <c r="AN165" s="9" t="s">
        <v>882</v>
      </c>
      <c r="AO165" s="9" t="s">
        <v>882</v>
      </c>
      <c r="AQ165" t="b">
        <f t="shared" si="67"/>
        <v>1</v>
      </c>
      <c r="AS165"/>
    </row>
    <row r="166" spans="1:46" x14ac:dyDescent="0.35">
      <c r="A166" s="4" t="s">
        <v>339</v>
      </c>
      <c r="B166" s="4" t="s">
        <v>340</v>
      </c>
      <c r="C166" s="3">
        <v>1</v>
      </c>
      <c r="D166" s="4" t="s">
        <v>38</v>
      </c>
      <c r="E166" s="3">
        <v>0</v>
      </c>
      <c r="F166" s="3">
        <f t="shared" si="72"/>
        <v>1</v>
      </c>
      <c r="G166" s="2">
        <v>2010175</v>
      </c>
      <c r="H166" s="4" t="b">
        <f t="shared" si="76"/>
        <v>0</v>
      </c>
      <c r="I166" s="4" t="b">
        <f t="shared" si="78"/>
        <v>0</v>
      </c>
      <c r="K166" s="2">
        <v>651253.92000000004</v>
      </c>
      <c r="L166" s="2">
        <v>2042542.67</v>
      </c>
      <c r="M166" s="3">
        <v>0</v>
      </c>
      <c r="N166" s="3">
        <v>0</v>
      </c>
      <c r="O166" s="2">
        <v>110</v>
      </c>
      <c r="Q166" s="2">
        <v>0</v>
      </c>
      <c r="R166" s="2">
        <v>2010175</v>
      </c>
      <c r="S166" s="2">
        <v>0</v>
      </c>
      <c r="T166" s="2">
        <v>0</v>
      </c>
      <c r="U166" s="2">
        <v>0</v>
      </c>
      <c r="V166" s="2">
        <f t="shared" si="73"/>
        <v>0</v>
      </c>
      <c r="X166" s="2">
        <f t="shared" si="74"/>
        <v>651363.92000000004</v>
      </c>
      <c r="Y166" s="2">
        <f t="shared" si="75"/>
        <v>-1358811.08</v>
      </c>
      <c r="AA166" s="2">
        <f>_xlfn.XLOOKUP($A166,'[1]Cost Forecast'!$A:$A,'[1]Cost Forecast'!S:S)</f>
        <v>20458.924089056229</v>
      </c>
      <c r="AB166" s="2">
        <f>_xlfn.XLOOKUP($A166,'[1]Cost Forecast'!$A:$A,'[1]Cost Forecast'!T:T)</f>
        <v>218220.92530364788</v>
      </c>
      <c r="AC166" s="2">
        <f>_xlfn.XLOOKUP($A166,'[1]Cost Forecast'!$A:$A,'[1]Cost Forecast'!U:U)</f>
        <v>131968.67530364793</v>
      </c>
      <c r="AD166" s="2">
        <f>_xlfn.XLOOKUP($A166,'[1]Cost Forecast'!$A:$A,'[1]Cost Forecast'!V:V)</f>
        <v>141683.8253036479</v>
      </c>
      <c r="AE166" s="2">
        <f>_xlfn.XLOOKUP($A166,'[1]Cost Forecast'!$A:$A,'[1]Cost Forecast'!W:W)</f>
        <v>88634.25</v>
      </c>
      <c r="AF166" s="2">
        <f>_xlfn.XLOOKUP($A166,'[1]Cost Forecast'!$A:$A,'[1]Cost Forecast'!X:X)</f>
        <v>155988</v>
      </c>
      <c r="AG166" s="2">
        <f>_xlfn.XLOOKUP($A166,'[1]Cost Forecast'!$A:$A,'[1]Cost Forecast'!Y:Y)</f>
        <v>103992</v>
      </c>
      <c r="AH166" s="2">
        <f>_xlfn.XLOOKUP($A166,'[1]Cost Forecast'!$A:$A,'[1]Cost Forecast'!Z:Z)</f>
        <v>12999</v>
      </c>
      <c r="AI166" s="2">
        <f>_xlfn.XLOOKUP($A166,'[1]Cost Forecast'!$A:$A,'[1]Cost Forecast'!AA:AA)</f>
        <v>38997</v>
      </c>
      <c r="AJ166" s="2">
        <f>_xlfn.XLOOKUP($A166,'[1]Cost Forecast'!$A:$A,'[1]Cost Forecast'!AB:AB)</f>
        <v>0</v>
      </c>
      <c r="AK166" s="2">
        <f>_xlfn.XLOOKUP($A166,'[1]Cost Forecast'!$A:$A,'[1]Cost Forecast'!AC:AC)</f>
        <v>0</v>
      </c>
      <c r="AL166" s="2">
        <f>_xlfn.XLOOKUP($A166,'[1]Cost Forecast'!$A:$A,'[1]Cost Forecast'!AD:AD)</f>
        <v>0</v>
      </c>
      <c r="AM166" s="8">
        <f t="shared" si="77"/>
        <v>1564196.52</v>
      </c>
      <c r="AN166" s="9" t="s">
        <v>881</v>
      </c>
      <c r="AO166" s="9" t="s">
        <v>879</v>
      </c>
      <c r="AQ166" t="b">
        <f t="shared" si="67"/>
        <v>0</v>
      </c>
      <c r="AR166" s="10"/>
      <c r="AS166"/>
    </row>
    <row r="167" spans="1:46" x14ac:dyDescent="0.35">
      <c r="A167" s="4" t="s">
        <v>341</v>
      </c>
      <c r="B167" s="4" t="s">
        <v>342</v>
      </c>
      <c r="C167" s="3">
        <v>1</v>
      </c>
      <c r="D167" s="4" t="s">
        <v>38</v>
      </c>
      <c r="E167" s="3">
        <v>384.64</v>
      </c>
      <c r="F167" s="3">
        <f t="shared" si="72"/>
        <v>2.5998336106489188E-3</v>
      </c>
      <c r="G167" s="2">
        <v>100040.22</v>
      </c>
      <c r="H167" s="4" t="b">
        <f t="shared" si="76"/>
        <v>0</v>
      </c>
      <c r="I167" s="4" t="b">
        <f t="shared" si="78"/>
        <v>0</v>
      </c>
      <c r="K167" s="2">
        <v>6694.55</v>
      </c>
      <c r="L167" s="2">
        <v>16294.55</v>
      </c>
      <c r="M167" s="3">
        <v>0.15</v>
      </c>
      <c r="N167" s="3">
        <v>51.5</v>
      </c>
      <c r="O167" s="2">
        <v>129.99126213592231</v>
      </c>
      <c r="Q167" s="2">
        <v>50000</v>
      </c>
      <c r="R167" s="2">
        <v>50040.22</v>
      </c>
      <c r="S167" s="2">
        <v>0</v>
      </c>
      <c r="T167" s="2">
        <v>0</v>
      </c>
      <c r="U167" s="2">
        <v>0</v>
      </c>
      <c r="V167" s="2">
        <f t="shared" si="73"/>
        <v>0</v>
      </c>
      <c r="X167" s="2">
        <f t="shared" si="74"/>
        <v>49194.413207766986</v>
      </c>
      <c r="Y167" s="2">
        <f t="shared" si="75"/>
        <v>-50845.806792233016</v>
      </c>
      <c r="AA167" s="2">
        <f>_xlfn.XLOOKUP($A167,'[1]Cost Forecast'!$A:$A,'[1]Cost Forecast'!S:S)</f>
        <v>0</v>
      </c>
      <c r="AB167" s="2">
        <f>_xlfn.XLOOKUP($A167,'[1]Cost Forecast'!$A:$A,'[1]Cost Forecast'!T:T)</f>
        <v>0</v>
      </c>
      <c r="AC167" s="2">
        <f>_xlfn.XLOOKUP($A167,'[1]Cost Forecast'!$A:$A,'[1]Cost Forecast'!U:U)</f>
        <v>0</v>
      </c>
      <c r="AD167" s="2">
        <f>_xlfn.XLOOKUP($A167,'[1]Cost Forecast'!$A:$A,'[1]Cost Forecast'!V:V)</f>
        <v>0</v>
      </c>
      <c r="AE167" s="2">
        <f>_xlfn.XLOOKUP($A167,'[1]Cost Forecast'!$A:$A,'[1]Cost Forecast'!W:W)</f>
        <v>0</v>
      </c>
      <c r="AF167" s="2">
        <f>_xlfn.XLOOKUP($A167,'[1]Cost Forecast'!$A:$A,'[1]Cost Forecast'!X:X)</f>
        <v>0</v>
      </c>
      <c r="AG167" s="2">
        <f>_xlfn.XLOOKUP($A167,'[1]Cost Forecast'!$A:$A,'[1]Cost Forecast'!Y:Y)</f>
        <v>0</v>
      </c>
      <c r="AH167" s="2">
        <f>_xlfn.XLOOKUP($A167,'[1]Cost Forecast'!$A:$A,'[1]Cost Forecast'!Z:Z)</f>
        <v>0</v>
      </c>
      <c r="AI167" s="2">
        <f>_xlfn.XLOOKUP($A167,'[1]Cost Forecast'!$A:$A,'[1]Cost Forecast'!AA:AA)</f>
        <v>0</v>
      </c>
      <c r="AJ167" s="2">
        <f>_xlfn.XLOOKUP($A167,'[1]Cost Forecast'!$A:$A,'[1]Cost Forecast'!AB:AB)</f>
        <v>0</v>
      </c>
      <c r="AK167" s="2">
        <f>_xlfn.XLOOKUP($A167,'[1]Cost Forecast'!$A:$A,'[1]Cost Forecast'!AC:AC)</f>
        <v>0</v>
      </c>
      <c r="AL167" s="2">
        <f>_xlfn.XLOOKUP($A167,'[1]Cost Forecast'!$A:$A,'[1]Cost Forecast'!AD:AD)</f>
        <v>0</v>
      </c>
      <c r="AM167" s="8">
        <f t="shared" si="77"/>
        <v>6694.55</v>
      </c>
      <c r="AN167" s="9" t="s">
        <v>874</v>
      </c>
      <c r="AO167" s="9" t="s">
        <v>873</v>
      </c>
      <c r="AP167" t="s">
        <v>878</v>
      </c>
      <c r="AQ167" t="b">
        <f t="shared" si="67"/>
        <v>0</v>
      </c>
      <c r="AS167"/>
    </row>
    <row r="168" spans="1:46" x14ac:dyDescent="0.35">
      <c r="A168" s="4" t="s">
        <v>343</v>
      </c>
      <c r="B168" s="4" t="s">
        <v>344</v>
      </c>
      <c r="C168" s="3">
        <v>0</v>
      </c>
      <c r="D168" s="4" t="s">
        <v>10</v>
      </c>
      <c r="E168" s="3">
        <v>8</v>
      </c>
      <c r="F168" s="3">
        <f t="shared" si="72"/>
        <v>1</v>
      </c>
      <c r="G168" s="2">
        <v>1174.6500000000001</v>
      </c>
      <c r="H168" s="4" t="b">
        <f t="shared" si="76"/>
        <v>1</v>
      </c>
      <c r="I168" s="4" t="b">
        <f t="shared" si="78"/>
        <v>0</v>
      </c>
      <c r="K168" s="2">
        <v>1174.6500000000001</v>
      </c>
      <c r="L168" s="2">
        <v>1174.6500000000001</v>
      </c>
      <c r="M168" s="3">
        <v>0</v>
      </c>
      <c r="N168" s="3">
        <v>8</v>
      </c>
      <c r="O168" s="2">
        <v>146.83125000000001</v>
      </c>
      <c r="Q168" s="2">
        <v>1174.6500000000001</v>
      </c>
      <c r="R168" s="2">
        <v>0</v>
      </c>
      <c r="S168" s="2">
        <v>0</v>
      </c>
      <c r="T168" s="2">
        <v>0</v>
      </c>
      <c r="U168" s="2">
        <v>0</v>
      </c>
      <c r="V168" s="2">
        <f t="shared" si="73"/>
        <v>0</v>
      </c>
      <c r="X168" s="2">
        <f t="shared" si="74"/>
        <v>1174.6500000000001</v>
      </c>
      <c r="Y168" s="2">
        <f t="shared" si="75"/>
        <v>0</v>
      </c>
      <c r="AA168" s="2">
        <f>_xlfn.XLOOKUP($A168,'[1]Cost Forecast'!$A:$A,'[1]Cost Forecast'!S:S)</f>
        <v>0</v>
      </c>
      <c r="AB168" s="2">
        <f>_xlfn.XLOOKUP($A168,'[1]Cost Forecast'!$A:$A,'[1]Cost Forecast'!T:T)</f>
        <v>0</v>
      </c>
      <c r="AC168" s="2">
        <f>_xlfn.XLOOKUP($A168,'[1]Cost Forecast'!$A:$A,'[1]Cost Forecast'!U:U)</f>
        <v>0</v>
      </c>
      <c r="AD168" s="2">
        <f>_xlfn.XLOOKUP($A168,'[1]Cost Forecast'!$A:$A,'[1]Cost Forecast'!V:V)</f>
        <v>0</v>
      </c>
      <c r="AE168" s="2">
        <f>_xlfn.XLOOKUP($A168,'[1]Cost Forecast'!$A:$A,'[1]Cost Forecast'!W:W)</f>
        <v>0</v>
      </c>
      <c r="AF168" s="2">
        <f>_xlfn.XLOOKUP($A168,'[1]Cost Forecast'!$A:$A,'[1]Cost Forecast'!X:X)</f>
        <v>0</v>
      </c>
      <c r="AG168" s="2">
        <f>_xlfn.XLOOKUP($A168,'[1]Cost Forecast'!$A:$A,'[1]Cost Forecast'!Y:Y)</f>
        <v>0</v>
      </c>
      <c r="AH168" s="2">
        <f>_xlfn.XLOOKUP($A168,'[1]Cost Forecast'!$A:$A,'[1]Cost Forecast'!Z:Z)</f>
        <v>0</v>
      </c>
      <c r="AI168" s="2">
        <f>_xlfn.XLOOKUP($A168,'[1]Cost Forecast'!$A:$A,'[1]Cost Forecast'!AA:AA)</f>
        <v>0</v>
      </c>
      <c r="AJ168" s="2">
        <f>_xlfn.XLOOKUP($A168,'[1]Cost Forecast'!$A:$A,'[1]Cost Forecast'!AB:AB)</f>
        <v>0</v>
      </c>
      <c r="AK168" s="2">
        <f>_xlfn.XLOOKUP($A168,'[1]Cost Forecast'!$A:$A,'[1]Cost Forecast'!AC:AC)</f>
        <v>0</v>
      </c>
      <c r="AL168" s="2">
        <f>_xlfn.XLOOKUP($A168,'[1]Cost Forecast'!$A:$A,'[1]Cost Forecast'!AD:AD)</f>
        <v>0</v>
      </c>
      <c r="AM168" s="8">
        <f t="shared" si="77"/>
        <v>1174.6500000000001</v>
      </c>
      <c r="AN168" s="9" t="s">
        <v>882</v>
      </c>
      <c r="AO168" s="9" t="s">
        <v>882</v>
      </c>
      <c r="AQ168" t="b">
        <f t="shared" si="67"/>
        <v>1</v>
      </c>
      <c r="AS168"/>
    </row>
    <row r="169" spans="1:46" x14ac:dyDescent="0.35">
      <c r="A169" s="4" t="s">
        <v>345</v>
      </c>
      <c r="B169" s="4" t="s">
        <v>346</v>
      </c>
      <c r="C169" s="3">
        <v>1</v>
      </c>
      <c r="D169" s="4" t="s">
        <v>38</v>
      </c>
      <c r="E169" s="3">
        <v>0</v>
      </c>
      <c r="F169" s="3">
        <f t="shared" si="72"/>
        <v>1</v>
      </c>
      <c r="G169" s="2">
        <v>138024</v>
      </c>
      <c r="H169" s="4" t="b">
        <f t="shared" si="76"/>
        <v>0</v>
      </c>
      <c r="I169" s="4" t="b">
        <f t="shared" si="78"/>
        <v>0</v>
      </c>
      <c r="K169" s="2">
        <v>21000</v>
      </c>
      <c r="L169" s="2">
        <v>138024</v>
      </c>
      <c r="M169" s="3">
        <v>0</v>
      </c>
      <c r="N169" s="3">
        <v>0</v>
      </c>
      <c r="O169" s="2">
        <v>110</v>
      </c>
      <c r="Q169" s="2">
        <v>0</v>
      </c>
      <c r="R169" s="2">
        <v>138024</v>
      </c>
      <c r="S169" s="2">
        <v>0</v>
      </c>
      <c r="T169" s="2">
        <v>0</v>
      </c>
      <c r="U169" s="2">
        <v>0</v>
      </c>
      <c r="V169" s="2">
        <f t="shared" si="73"/>
        <v>0</v>
      </c>
      <c r="X169" s="2">
        <f t="shared" si="74"/>
        <v>21110</v>
      </c>
      <c r="Y169" s="2">
        <f t="shared" si="75"/>
        <v>-116914</v>
      </c>
      <c r="AA169" s="2">
        <f>_xlfn.XLOOKUP($A169,'[1]Cost Forecast'!$A:$A,'[1]Cost Forecast'!S:S)</f>
        <v>0</v>
      </c>
      <c r="AB169" s="2">
        <f>_xlfn.XLOOKUP($A169,'[1]Cost Forecast'!$A:$A,'[1]Cost Forecast'!T:T)</f>
        <v>0</v>
      </c>
      <c r="AC169" s="2">
        <f>_xlfn.XLOOKUP($A169,'[1]Cost Forecast'!$A:$A,'[1]Cost Forecast'!U:U)</f>
        <v>0</v>
      </c>
      <c r="AD169" s="2">
        <f>_xlfn.XLOOKUP($A169,'[1]Cost Forecast'!$A:$A,'[1]Cost Forecast'!V:V)</f>
        <v>0</v>
      </c>
      <c r="AE169" s="2">
        <f>_xlfn.XLOOKUP($A169,'[1]Cost Forecast'!$A:$A,'[1]Cost Forecast'!W:W)</f>
        <v>0</v>
      </c>
      <c r="AF169" s="2">
        <f>_xlfn.XLOOKUP($A169,'[1]Cost Forecast'!$A:$A,'[1]Cost Forecast'!X:X)</f>
        <v>0</v>
      </c>
      <c r="AG169" s="2">
        <f>_xlfn.XLOOKUP($A169,'[1]Cost Forecast'!$A:$A,'[1]Cost Forecast'!Y:Y)</f>
        <v>0</v>
      </c>
      <c r="AH169" s="2">
        <f>_xlfn.XLOOKUP($A169,'[1]Cost Forecast'!$A:$A,'[1]Cost Forecast'!Z:Z)</f>
        <v>0</v>
      </c>
      <c r="AI169" s="2">
        <f>_xlfn.XLOOKUP($A169,'[1]Cost Forecast'!$A:$A,'[1]Cost Forecast'!AA:AA)</f>
        <v>0</v>
      </c>
      <c r="AJ169" s="2">
        <f>_xlfn.XLOOKUP($A169,'[1]Cost Forecast'!$A:$A,'[1]Cost Forecast'!AB:AB)</f>
        <v>0</v>
      </c>
      <c r="AK169" s="2">
        <f>_xlfn.XLOOKUP($A169,'[1]Cost Forecast'!$A:$A,'[1]Cost Forecast'!AC:AC)</f>
        <v>0</v>
      </c>
      <c r="AL169" s="2">
        <f>_xlfn.XLOOKUP($A169,'[1]Cost Forecast'!$A:$A,'[1]Cost Forecast'!AD:AD)</f>
        <v>0</v>
      </c>
      <c r="AM169" s="8">
        <f t="shared" si="77"/>
        <v>21000</v>
      </c>
      <c r="AN169" s="9" t="s">
        <v>881</v>
      </c>
      <c r="AO169" s="9" t="s">
        <v>879</v>
      </c>
      <c r="AQ169" t="b">
        <f t="shared" si="67"/>
        <v>0</v>
      </c>
      <c r="AR169" s="10"/>
      <c r="AS169"/>
    </row>
    <row r="170" spans="1:46" x14ac:dyDescent="0.35">
      <c r="A170" s="4" t="s">
        <v>347</v>
      </c>
      <c r="B170" s="4" t="s">
        <v>348</v>
      </c>
      <c r="C170" s="3">
        <v>0</v>
      </c>
      <c r="D170" s="4" t="s">
        <v>38</v>
      </c>
      <c r="E170" s="3">
        <v>0</v>
      </c>
      <c r="F170" s="3">
        <f t="shared" si="72"/>
        <v>1</v>
      </c>
      <c r="G170" s="2">
        <v>10000</v>
      </c>
      <c r="H170" s="4" t="b">
        <f t="shared" si="76"/>
        <v>0</v>
      </c>
      <c r="I170" s="4" t="b">
        <f t="shared" si="78"/>
        <v>0</v>
      </c>
      <c r="K170" s="2">
        <v>0</v>
      </c>
      <c r="L170" s="2">
        <v>0</v>
      </c>
      <c r="M170" s="3">
        <v>0</v>
      </c>
      <c r="N170" s="3">
        <v>0</v>
      </c>
      <c r="O170" s="2">
        <v>110</v>
      </c>
      <c r="Q170" s="2">
        <v>10000</v>
      </c>
      <c r="R170" s="2">
        <v>0</v>
      </c>
      <c r="S170" s="2">
        <v>0</v>
      </c>
      <c r="T170" s="2">
        <v>0</v>
      </c>
      <c r="U170" s="2">
        <v>0</v>
      </c>
      <c r="V170" s="2">
        <f t="shared" si="73"/>
        <v>0</v>
      </c>
      <c r="X170" s="2">
        <f t="shared" si="74"/>
        <v>0</v>
      </c>
      <c r="Y170" s="2">
        <f t="shared" si="75"/>
        <v>-10000</v>
      </c>
      <c r="AA170" s="2">
        <f>_xlfn.XLOOKUP($A170,'[1]Cost Forecast'!$A:$A,'[1]Cost Forecast'!S:S)</f>
        <v>0</v>
      </c>
      <c r="AB170" s="2">
        <f>_xlfn.XLOOKUP($A170,'[1]Cost Forecast'!$A:$A,'[1]Cost Forecast'!T:T)</f>
        <v>0</v>
      </c>
      <c r="AC170" s="2">
        <f>_xlfn.XLOOKUP($A170,'[1]Cost Forecast'!$A:$A,'[1]Cost Forecast'!U:U)</f>
        <v>0</v>
      </c>
      <c r="AD170" s="2">
        <f>_xlfn.XLOOKUP($A170,'[1]Cost Forecast'!$A:$A,'[1]Cost Forecast'!V:V)</f>
        <v>0</v>
      </c>
      <c r="AE170" s="2">
        <f>_xlfn.XLOOKUP($A170,'[1]Cost Forecast'!$A:$A,'[1]Cost Forecast'!W:W)</f>
        <v>0</v>
      </c>
      <c r="AF170" s="2">
        <f>_xlfn.XLOOKUP($A170,'[1]Cost Forecast'!$A:$A,'[1]Cost Forecast'!X:X)</f>
        <v>0</v>
      </c>
      <c r="AG170" s="2">
        <f>_xlfn.XLOOKUP($A170,'[1]Cost Forecast'!$A:$A,'[1]Cost Forecast'!Y:Y)</f>
        <v>0</v>
      </c>
      <c r="AH170" s="2">
        <f>_xlfn.XLOOKUP($A170,'[1]Cost Forecast'!$A:$A,'[1]Cost Forecast'!Z:Z)</f>
        <v>0</v>
      </c>
      <c r="AI170" s="2">
        <f>_xlfn.XLOOKUP($A170,'[1]Cost Forecast'!$A:$A,'[1]Cost Forecast'!AA:AA)</f>
        <v>0</v>
      </c>
      <c r="AJ170" s="2">
        <f>_xlfn.XLOOKUP($A170,'[1]Cost Forecast'!$A:$A,'[1]Cost Forecast'!AB:AB)</f>
        <v>0</v>
      </c>
      <c r="AK170" s="2">
        <f>_xlfn.XLOOKUP($A170,'[1]Cost Forecast'!$A:$A,'[1]Cost Forecast'!AC:AC)</f>
        <v>0</v>
      </c>
      <c r="AL170" s="2">
        <f>_xlfn.XLOOKUP($A170,'[1]Cost Forecast'!$A:$A,'[1]Cost Forecast'!AD:AD)</f>
        <v>0</v>
      </c>
      <c r="AM170" s="8">
        <f t="shared" si="77"/>
        <v>0</v>
      </c>
      <c r="AN170" s="9" t="s">
        <v>874</v>
      </c>
      <c r="AO170" s="9" t="s">
        <v>873</v>
      </c>
      <c r="AP170" t="s">
        <v>878</v>
      </c>
      <c r="AQ170" t="b">
        <f t="shared" si="67"/>
        <v>0</v>
      </c>
      <c r="AS170"/>
    </row>
    <row r="171" spans="1:46" x14ac:dyDescent="0.35">
      <c r="A171" s="4" t="s">
        <v>349</v>
      </c>
      <c r="B171" s="4" t="s">
        <v>350</v>
      </c>
      <c r="C171" s="3">
        <v>1</v>
      </c>
      <c r="D171" s="4" t="s">
        <v>38</v>
      </c>
      <c r="E171" s="3">
        <v>0</v>
      </c>
      <c r="F171" s="3">
        <f t="shared" si="72"/>
        <v>1</v>
      </c>
      <c r="G171" s="2">
        <v>1840000</v>
      </c>
      <c r="H171" s="4" t="b">
        <f t="shared" si="76"/>
        <v>0</v>
      </c>
      <c r="I171" s="4" t="b">
        <f t="shared" si="78"/>
        <v>0</v>
      </c>
      <c r="K171" s="2">
        <v>1476182</v>
      </c>
      <c r="L171" s="2">
        <v>1840000</v>
      </c>
      <c r="M171" s="3">
        <v>0</v>
      </c>
      <c r="N171" s="3">
        <v>0</v>
      </c>
      <c r="O171" s="2">
        <v>110</v>
      </c>
      <c r="Q171" s="2">
        <v>0</v>
      </c>
      <c r="R171" s="2">
        <v>1840000</v>
      </c>
      <c r="S171" s="2">
        <v>0</v>
      </c>
      <c r="T171" s="2">
        <v>0</v>
      </c>
      <c r="U171" s="2">
        <v>0</v>
      </c>
      <c r="V171" s="2">
        <f t="shared" si="73"/>
        <v>0</v>
      </c>
      <c r="X171" s="2">
        <f t="shared" si="74"/>
        <v>1476292</v>
      </c>
      <c r="Y171" s="2">
        <f t="shared" si="75"/>
        <v>-363708</v>
      </c>
      <c r="AA171" s="2">
        <f>_xlfn.XLOOKUP($A171,'[1]Cost Forecast'!$A:$A,'[1]Cost Forecast'!S:S)</f>
        <v>185498.94897938019</v>
      </c>
      <c r="AB171" s="2">
        <f>_xlfn.XLOOKUP($A171,'[1]Cost Forecast'!$A:$A,'[1]Cost Forecast'!T:T)</f>
        <v>77657.534204531854</v>
      </c>
      <c r="AC171" s="2">
        <f>_xlfn.XLOOKUP($A171,'[1]Cost Forecast'!$A:$A,'[1]Cost Forecast'!U:U)</f>
        <v>96839.195965894149</v>
      </c>
      <c r="AD171" s="2">
        <f>_xlfn.XLOOKUP($A171,'[1]Cost Forecast'!$A:$A,'[1]Cost Forecast'!V:V)</f>
        <v>73116.884219331783</v>
      </c>
      <c r="AE171" s="2">
        <f>_xlfn.XLOOKUP($A171,'[1]Cost Forecast'!$A:$A,'[1]Cost Forecast'!W:W)</f>
        <v>68855.875572611869</v>
      </c>
      <c r="AF171" s="2">
        <f>_xlfn.XLOOKUP($A171,'[1]Cost Forecast'!$A:$A,'[1]Cost Forecast'!X:X)</f>
        <v>101775.22951247514</v>
      </c>
      <c r="AG171" s="2">
        <f>_xlfn.XLOOKUP($A171,'[1]Cost Forecast'!$A:$A,'[1]Cost Forecast'!Y:Y)</f>
        <v>105521.17100864433</v>
      </c>
      <c r="AH171" s="2">
        <f>_xlfn.XLOOKUP($A171,'[1]Cost Forecast'!$A:$A,'[1]Cost Forecast'!Z:Z)</f>
        <v>57710.585504322167</v>
      </c>
      <c r="AI171" s="2">
        <f>_xlfn.XLOOKUP($A171,'[1]Cost Forecast'!$A:$A,'[1]Cost Forecast'!AA:AA)</f>
        <v>0</v>
      </c>
      <c r="AJ171" s="2">
        <f>_xlfn.XLOOKUP($A171,'[1]Cost Forecast'!$A:$A,'[1]Cost Forecast'!AB:AB)</f>
        <v>0</v>
      </c>
      <c r="AK171" s="2">
        <f>_xlfn.XLOOKUP($A171,'[1]Cost Forecast'!$A:$A,'[1]Cost Forecast'!AC:AC)</f>
        <v>0</v>
      </c>
      <c r="AL171" s="2">
        <f>_xlfn.XLOOKUP($A171,'[1]Cost Forecast'!$A:$A,'[1]Cost Forecast'!AD:AD)</f>
        <v>0</v>
      </c>
      <c r="AM171" s="8">
        <f t="shared" si="77"/>
        <v>2243157.4249671916</v>
      </c>
      <c r="AN171" s="9" t="s">
        <v>881</v>
      </c>
      <c r="AO171" s="9" t="s">
        <v>879</v>
      </c>
      <c r="AQ171" t="b">
        <f t="shared" si="67"/>
        <v>0</v>
      </c>
      <c r="AR171" s="10"/>
      <c r="AS171"/>
    </row>
    <row r="172" spans="1:46" x14ac:dyDescent="0.35">
      <c r="A172" s="4" t="s">
        <v>351</v>
      </c>
      <c r="B172" s="4" t="s">
        <v>352</v>
      </c>
      <c r="C172" s="3">
        <v>0</v>
      </c>
      <c r="D172" s="4" t="s">
        <v>38</v>
      </c>
      <c r="E172" s="3">
        <v>0</v>
      </c>
      <c r="F172" s="3">
        <f t="shared" si="72"/>
        <v>1</v>
      </c>
      <c r="G172" s="2">
        <v>50000</v>
      </c>
      <c r="H172" s="4" t="b">
        <f t="shared" si="76"/>
        <v>0</v>
      </c>
      <c r="I172" s="4" t="b">
        <f t="shared" si="78"/>
        <v>0</v>
      </c>
      <c r="K172" s="2">
        <v>0</v>
      </c>
      <c r="L172" s="2">
        <v>0</v>
      </c>
      <c r="M172" s="3">
        <v>0</v>
      </c>
      <c r="N172" s="3">
        <v>0</v>
      </c>
      <c r="O172" s="2">
        <v>110</v>
      </c>
      <c r="Q172" s="2">
        <v>50000</v>
      </c>
      <c r="R172" s="2">
        <v>0</v>
      </c>
      <c r="S172" s="2">
        <v>0</v>
      </c>
      <c r="T172" s="2">
        <v>0</v>
      </c>
      <c r="U172" s="2">
        <v>0</v>
      </c>
      <c r="V172" s="2">
        <f t="shared" si="73"/>
        <v>0</v>
      </c>
      <c r="X172" s="2">
        <f t="shared" si="74"/>
        <v>0</v>
      </c>
      <c r="Y172" s="2">
        <f t="shared" si="75"/>
        <v>-50000</v>
      </c>
      <c r="AA172" s="2">
        <f>_xlfn.XLOOKUP($A172,'[1]Cost Forecast'!$A:$A,'[1]Cost Forecast'!S:S)</f>
        <v>0</v>
      </c>
      <c r="AB172" s="2">
        <f>_xlfn.XLOOKUP($A172,'[1]Cost Forecast'!$A:$A,'[1]Cost Forecast'!T:T)</f>
        <v>0</v>
      </c>
      <c r="AC172" s="2">
        <f>_xlfn.XLOOKUP($A172,'[1]Cost Forecast'!$A:$A,'[1]Cost Forecast'!U:U)</f>
        <v>0</v>
      </c>
      <c r="AD172" s="2">
        <f>_xlfn.XLOOKUP($A172,'[1]Cost Forecast'!$A:$A,'[1]Cost Forecast'!V:V)</f>
        <v>0</v>
      </c>
      <c r="AE172" s="2">
        <f>_xlfn.XLOOKUP($A172,'[1]Cost Forecast'!$A:$A,'[1]Cost Forecast'!W:W)</f>
        <v>0</v>
      </c>
      <c r="AF172" s="2">
        <f>_xlfn.XLOOKUP($A172,'[1]Cost Forecast'!$A:$A,'[1]Cost Forecast'!X:X)</f>
        <v>0</v>
      </c>
      <c r="AG172" s="2">
        <f>_xlfn.XLOOKUP($A172,'[1]Cost Forecast'!$A:$A,'[1]Cost Forecast'!Y:Y)</f>
        <v>0</v>
      </c>
      <c r="AH172" s="2">
        <f>_xlfn.XLOOKUP($A172,'[1]Cost Forecast'!$A:$A,'[1]Cost Forecast'!Z:Z)</f>
        <v>0</v>
      </c>
      <c r="AI172" s="2">
        <f>_xlfn.XLOOKUP($A172,'[1]Cost Forecast'!$A:$A,'[1]Cost Forecast'!AA:AA)</f>
        <v>0</v>
      </c>
      <c r="AJ172" s="2">
        <f>_xlfn.XLOOKUP($A172,'[1]Cost Forecast'!$A:$A,'[1]Cost Forecast'!AB:AB)</f>
        <v>0</v>
      </c>
      <c r="AK172" s="2">
        <f>_xlfn.XLOOKUP($A172,'[1]Cost Forecast'!$A:$A,'[1]Cost Forecast'!AC:AC)</f>
        <v>0</v>
      </c>
      <c r="AL172" s="2">
        <f>_xlfn.XLOOKUP($A172,'[1]Cost Forecast'!$A:$A,'[1]Cost Forecast'!AD:AD)</f>
        <v>0</v>
      </c>
      <c r="AM172" s="8">
        <f t="shared" si="77"/>
        <v>0</v>
      </c>
      <c r="AN172" s="9" t="s">
        <v>874</v>
      </c>
      <c r="AO172" s="9" t="s">
        <v>873</v>
      </c>
      <c r="AP172" t="s">
        <v>878</v>
      </c>
      <c r="AQ172" t="b">
        <f t="shared" si="67"/>
        <v>0</v>
      </c>
      <c r="AS172"/>
    </row>
    <row r="173" spans="1:46" x14ac:dyDescent="0.35">
      <c r="A173" s="4" t="s">
        <v>353</v>
      </c>
      <c r="B173" s="4" t="s">
        <v>354</v>
      </c>
      <c r="C173" s="3">
        <v>30</v>
      </c>
      <c r="D173" s="4" t="s">
        <v>355</v>
      </c>
      <c r="E173" s="3">
        <v>14</v>
      </c>
      <c r="F173" s="3">
        <f t="shared" si="72"/>
        <v>2.1428571428571428</v>
      </c>
      <c r="G173" s="2">
        <v>0</v>
      </c>
      <c r="H173" s="4" t="b">
        <f t="shared" si="76"/>
        <v>1</v>
      </c>
      <c r="I173" s="4" t="b">
        <f t="shared" si="78"/>
        <v>0</v>
      </c>
      <c r="K173" s="2">
        <v>0</v>
      </c>
      <c r="L173" s="2">
        <v>0</v>
      </c>
      <c r="M173" s="3">
        <v>0</v>
      </c>
      <c r="N173" s="3">
        <v>0</v>
      </c>
      <c r="O173" s="2">
        <v>110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f t="shared" si="73"/>
        <v>0</v>
      </c>
      <c r="X173" s="2">
        <f t="shared" si="74"/>
        <v>1540</v>
      </c>
      <c r="Y173" s="2">
        <f t="shared" si="75"/>
        <v>1540</v>
      </c>
      <c r="AA173" s="2">
        <f>_xlfn.XLOOKUP($A173,'[1]Cost Forecast'!$A:$A,'[1]Cost Forecast'!S:S)</f>
        <v>0</v>
      </c>
      <c r="AB173" s="2">
        <f>_xlfn.XLOOKUP($A173,'[1]Cost Forecast'!$A:$A,'[1]Cost Forecast'!T:T)</f>
        <v>0</v>
      </c>
      <c r="AC173" s="2">
        <f>_xlfn.XLOOKUP($A173,'[1]Cost Forecast'!$A:$A,'[1]Cost Forecast'!U:U)</f>
        <v>0</v>
      </c>
      <c r="AD173" s="2">
        <f>_xlfn.XLOOKUP($A173,'[1]Cost Forecast'!$A:$A,'[1]Cost Forecast'!V:V)</f>
        <v>0</v>
      </c>
      <c r="AE173" s="2">
        <f>_xlfn.XLOOKUP($A173,'[1]Cost Forecast'!$A:$A,'[1]Cost Forecast'!W:W)</f>
        <v>0</v>
      </c>
      <c r="AF173" s="2">
        <f>_xlfn.XLOOKUP($A173,'[1]Cost Forecast'!$A:$A,'[1]Cost Forecast'!X:X)</f>
        <v>0</v>
      </c>
      <c r="AG173" s="2">
        <f>_xlfn.XLOOKUP($A173,'[1]Cost Forecast'!$A:$A,'[1]Cost Forecast'!Y:Y)</f>
        <v>0</v>
      </c>
      <c r="AH173" s="2">
        <f>_xlfn.XLOOKUP($A173,'[1]Cost Forecast'!$A:$A,'[1]Cost Forecast'!Z:Z)</f>
        <v>0</v>
      </c>
      <c r="AI173" s="2">
        <f>_xlfn.XLOOKUP($A173,'[1]Cost Forecast'!$A:$A,'[1]Cost Forecast'!AA:AA)</f>
        <v>0</v>
      </c>
      <c r="AJ173" s="2">
        <f>_xlfn.XLOOKUP($A173,'[1]Cost Forecast'!$A:$A,'[1]Cost Forecast'!AB:AB)</f>
        <v>0</v>
      </c>
      <c r="AK173" s="2">
        <f>_xlfn.XLOOKUP($A173,'[1]Cost Forecast'!$A:$A,'[1]Cost Forecast'!AC:AC)</f>
        <v>0</v>
      </c>
      <c r="AL173" s="2">
        <f>_xlfn.XLOOKUP($A173,'[1]Cost Forecast'!$A:$A,'[1]Cost Forecast'!AD:AD)</f>
        <v>0</v>
      </c>
      <c r="AM173" s="8">
        <f t="shared" si="77"/>
        <v>0</v>
      </c>
      <c r="AN173" s="9" t="s">
        <v>882</v>
      </c>
      <c r="AO173" s="9" t="s">
        <v>882</v>
      </c>
      <c r="AQ173" t="b">
        <f t="shared" si="67"/>
        <v>1</v>
      </c>
      <c r="AS173"/>
    </row>
    <row r="174" spans="1:46" x14ac:dyDescent="0.35">
      <c r="A174" s="4" t="s">
        <v>356</v>
      </c>
      <c r="B174" s="4" t="s">
        <v>357</v>
      </c>
      <c r="C174" s="3">
        <v>19200</v>
      </c>
      <c r="D174" s="4" t="s">
        <v>133</v>
      </c>
      <c r="E174" s="3">
        <v>329</v>
      </c>
      <c r="F174" s="3">
        <f>IF(OR(E174=0,C174=0),1,C174/E174)</f>
        <v>58.358662613981764</v>
      </c>
      <c r="G174" s="2">
        <v>34098.54</v>
      </c>
      <c r="H174" s="4" t="b">
        <f t="shared" si="76"/>
        <v>1</v>
      </c>
      <c r="I174" s="4" t="b">
        <f t="shared" si="78"/>
        <v>0</v>
      </c>
      <c r="K174" s="2">
        <v>34098.54</v>
      </c>
      <c r="L174" s="2">
        <v>34165.69</v>
      </c>
      <c r="M174" s="3">
        <v>19200</v>
      </c>
      <c r="N174" s="3">
        <v>329</v>
      </c>
      <c r="O174" s="2">
        <v>103.6429787234043</v>
      </c>
      <c r="Q174" s="2">
        <v>34098.54</v>
      </c>
      <c r="R174" s="2">
        <v>0</v>
      </c>
      <c r="S174" s="2">
        <v>0</v>
      </c>
      <c r="T174" s="2">
        <v>0</v>
      </c>
      <c r="U174" s="2">
        <v>0</v>
      </c>
      <c r="V174" s="2">
        <f>G174-SUM(Q174:U174)</f>
        <v>0</v>
      </c>
      <c r="X174" s="2">
        <f>K174 + O174*((C174-M174)/F174)</f>
        <v>34098.54</v>
      </c>
      <c r="Y174" s="2">
        <f>X174-G174</f>
        <v>0</v>
      </c>
      <c r="AA174" s="2">
        <f>_xlfn.XLOOKUP($A174,'[1]Cost Forecast'!$A:$A,'[1]Cost Forecast'!S:S)</f>
        <v>0</v>
      </c>
      <c r="AB174" s="2">
        <f>_xlfn.XLOOKUP($A174,'[1]Cost Forecast'!$A:$A,'[1]Cost Forecast'!T:T)</f>
        <v>0</v>
      </c>
      <c r="AC174" s="2">
        <f>_xlfn.XLOOKUP($A174,'[1]Cost Forecast'!$A:$A,'[1]Cost Forecast'!U:U)</f>
        <v>0</v>
      </c>
      <c r="AD174" s="2">
        <f>_xlfn.XLOOKUP($A174,'[1]Cost Forecast'!$A:$A,'[1]Cost Forecast'!V:V)</f>
        <v>0</v>
      </c>
      <c r="AE174" s="2">
        <f>_xlfn.XLOOKUP($A174,'[1]Cost Forecast'!$A:$A,'[1]Cost Forecast'!W:W)</f>
        <v>0</v>
      </c>
      <c r="AF174" s="2">
        <f>_xlfn.XLOOKUP($A174,'[1]Cost Forecast'!$A:$A,'[1]Cost Forecast'!X:X)</f>
        <v>0</v>
      </c>
      <c r="AG174" s="2">
        <f>_xlfn.XLOOKUP($A174,'[1]Cost Forecast'!$A:$A,'[1]Cost Forecast'!Y:Y)</f>
        <v>0</v>
      </c>
      <c r="AH174" s="2">
        <f>_xlfn.XLOOKUP($A174,'[1]Cost Forecast'!$A:$A,'[1]Cost Forecast'!Z:Z)</f>
        <v>0</v>
      </c>
      <c r="AI174" s="2">
        <f>_xlfn.XLOOKUP($A174,'[1]Cost Forecast'!$A:$A,'[1]Cost Forecast'!AA:AA)</f>
        <v>0</v>
      </c>
      <c r="AJ174" s="2">
        <f>_xlfn.XLOOKUP($A174,'[1]Cost Forecast'!$A:$A,'[1]Cost Forecast'!AB:AB)</f>
        <v>0</v>
      </c>
      <c r="AK174" s="2">
        <f>_xlfn.XLOOKUP($A174,'[1]Cost Forecast'!$A:$A,'[1]Cost Forecast'!AC:AC)</f>
        <v>0</v>
      </c>
      <c r="AL174" s="2">
        <f>_xlfn.XLOOKUP($A174,'[1]Cost Forecast'!$A:$A,'[1]Cost Forecast'!AD:AD)</f>
        <v>0</v>
      </c>
      <c r="AM174" s="8">
        <f t="shared" si="77"/>
        <v>34098.54</v>
      </c>
      <c r="AN174" s="9" t="s">
        <v>882</v>
      </c>
      <c r="AO174" s="9" t="s">
        <v>882</v>
      </c>
      <c r="AQ174" t="b">
        <f t="shared" ref="AQ174:AQ189" si="79">AM174=G174</f>
        <v>1</v>
      </c>
      <c r="AS174"/>
    </row>
    <row r="175" spans="1:46" x14ac:dyDescent="0.35">
      <c r="A175" s="4" t="s">
        <v>358</v>
      </c>
      <c r="B175" s="4" t="s">
        <v>359</v>
      </c>
      <c r="C175" s="3">
        <v>12</v>
      </c>
      <c r="D175" s="4" t="s">
        <v>360</v>
      </c>
      <c r="E175" s="3">
        <v>576</v>
      </c>
      <c r="F175" s="3">
        <f>IF(OR(E175=0,C175=0),1,C175/E175)</f>
        <v>2.0833333333333332E-2</v>
      </c>
      <c r="G175" s="2">
        <v>55337.279999999999</v>
      </c>
      <c r="H175" s="4" t="b">
        <f t="shared" si="76"/>
        <v>0</v>
      </c>
      <c r="I175" s="4" t="b">
        <f t="shared" si="78"/>
        <v>0</v>
      </c>
      <c r="K175" s="2">
        <v>0</v>
      </c>
      <c r="L175" s="2">
        <v>0</v>
      </c>
      <c r="M175" s="3">
        <v>0</v>
      </c>
      <c r="N175" s="3">
        <v>0</v>
      </c>
      <c r="O175" s="2">
        <v>110</v>
      </c>
      <c r="Q175" s="2">
        <v>55337.279999999999</v>
      </c>
      <c r="R175" s="2">
        <v>0</v>
      </c>
      <c r="S175" s="2">
        <v>0</v>
      </c>
      <c r="T175" s="2">
        <v>0</v>
      </c>
      <c r="U175" s="2">
        <v>0</v>
      </c>
      <c r="V175" s="2">
        <f>G175-SUM(Q175:U175)</f>
        <v>0</v>
      </c>
      <c r="X175" s="2">
        <f>K175 + O175*((C175-M175)/F175)</f>
        <v>63360</v>
      </c>
      <c r="Y175" s="2">
        <f>X175-G175</f>
        <v>8022.7200000000012</v>
      </c>
      <c r="AA175" s="2">
        <f>_xlfn.XLOOKUP($A175,'[1]Cost Forecast'!$A:$A,'[1]Cost Forecast'!S:S)</f>
        <v>0</v>
      </c>
      <c r="AB175" s="2">
        <f>_xlfn.XLOOKUP($A175,'[1]Cost Forecast'!$A:$A,'[1]Cost Forecast'!T:T)</f>
        <v>0</v>
      </c>
      <c r="AC175" s="2">
        <f>_xlfn.XLOOKUP($A175,'[1]Cost Forecast'!$A:$A,'[1]Cost Forecast'!U:U)</f>
        <v>0</v>
      </c>
      <c r="AD175" s="2">
        <f>_xlfn.XLOOKUP($A175,'[1]Cost Forecast'!$A:$A,'[1]Cost Forecast'!V:V)</f>
        <v>0</v>
      </c>
      <c r="AE175" s="2">
        <f>_xlfn.XLOOKUP($A175,'[1]Cost Forecast'!$A:$A,'[1]Cost Forecast'!W:W)</f>
        <v>9222.8799999999992</v>
      </c>
      <c r="AF175" s="2">
        <f>_xlfn.XLOOKUP($A175,'[1]Cost Forecast'!$A:$A,'[1]Cost Forecast'!X:X)</f>
        <v>9222.8799999999992</v>
      </c>
      <c r="AG175" s="2">
        <f>_xlfn.XLOOKUP($A175,'[1]Cost Forecast'!$A:$A,'[1]Cost Forecast'!Y:Y)</f>
        <v>9222.8799999999992</v>
      </c>
      <c r="AH175" s="2">
        <f>_xlfn.XLOOKUP($A175,'[1]Cost Forecast'!$A:$A,'[1]Cost Forecast'!Z:Z)</f>
        <v>9222.8799999999992</v>
      </c>
      <c r="AI175" s="2">
        <f>_xlfn.XLOOKUP($A175,'[1]Cost Forecast'!$A:$A,'[1]Cost Forecast'!AA:AA)</f>
        <v>9222.8799999999992</v>
      </c>
      <c r="AJ175" s="2">
        <f>_xlfn.XLOOKUP($A175,'[1]Cost Forecast'!$A:$A,'[1]Cost Forecast'!AB:AB)</f>
        <v>9222.8799999999992</v>
      </c>
      <c r="AK175" s="2">
        <f>_xlfn.XLOOKUP($A175,'[1]Cost Forecast'!$A:$A,'[1]Cost Forecast'!AC:AC)</f>
        <v>0</v>
      </c>
      <c r="AL175" s="2">
        <f>_xlfn.XLOOKUP($A175,'[1]Cost Forecast'!$A:$A,'[1]Cost Forecast'!AD:AD)</f>
        <v>0</v>
      </c>
      <c r="AM175" s="8">
        <f t="shared" si="77"/>
        <v>55337.279999999992</v>
      </c>
      <c r="AN175" s="9" t="s">
        <v>884</v>
      </c>
      <c r="AO175" s="9" t="s">
        <v>849</v>
      </c>
      <c r="AP175" t="s">
        <v>896</v>
      </c>
      <c r="AQ175" t="b">
        <f t="shared" si="79"/>
        <v>1</v>
      </c>
      <c r="AT175" s="12"/>
    </row>
    <row r="176" spans="1:46" x14ac:dyDescent="0.35">
      <c r="A176" s="4" t="s">
        <v>361</v>
      </c>
      <c r="B176" s="4" t="s">
        <v>362</v>
      </c>
      <c r="C176" s="3">
        <v>6</v>
      </c>
      <c r="D176" s="4" t="s">
        <v>360</v>
      </c>
      <c r="E176" s="3">
        <v>288</v>
      </c>
      <c r="F176" s="3">
        <f>IF(OR(E176=0,C176=0),1,C176/E176)</f>
        <v>2.0833333333333332E-2</v>
      </c>
      <c r="G176" s="2">
        <v>27668.639999999999</v>
      </c>
      <c r="H176" s="4" t="b">
        <f t="shared" si="76"/>
        <v>0</v>
      </c>
      <c r="I176" s="4" t="b">
        <f t="shared" si="78"/>
        <v>0</v>
      </c>
      <c r="K176" s="2">
        <v>0</v>
      </c>
      <c r="L176" s="2">
        <v>0</v>
      </c>
      <c r="M176" s="3">
        <v>0</v>
      </c>
      <c r="N176" s="3">
        <v>0</v>
      </c>
      <c r="O176" s="2">
        <v>110</v>
      </c>
      <c r="Q176" s="2">
        <v>27668.639999999999</v>
      </c>
      <c r="R176" s="2">
        <v>0</v>
      </c>
      <c r="S176" s="2">
        <v>0</v>
      </c>
      <c r="T176" s="2">
        <v>0</v>
      </c>
      <c r="U176" s="2">
        <v>0</v>
      </c>
      <c r="V176" s="2">
        <f>G176-SUM(Q176:U176)</f>
        <v>0</v>
      </c>
      <c r="X176" s="2">
        <f>K176 + O176*((C176-M176)/F176)</f>
        <v>31680</v>
      </c>
      <c r="Y176" s="2">
        <f>X176-G176</f>
        <v>4011.3600000000006</v>
      </c>
      <c r="AA176" s="2">
        <f>_xlfn.XLOOKUP($A176,'[1]Cost Forecast'!$A:$A,'[1]Cost Forecast'!S:S)</f>
        <v>0</v>
      </c>
      <c r="AB176" s="2">
        <f>_xlfn.XLOOKUP($A176,'[1]Cost Forecast'!$A:$A,'[1]Cost Forecast'!T:T)</f>
        <v>0</v>
      </c>
      <c r="AC176" s="2">
        <f>_xlfn.XLOOKUP($A176,'[1]Cost Forecast'!$A:$A,'[1]Cost Forecast'!U:U)</f>
        <v>0</v>
      </c>
      <c r="AD176" s="2">
        <f>_xlfn.XLOOKUP($A176,'[1]Cost Forecast'!$A:$A,'[1]Cost Forecast'!V:V)</f>
        <v>0</v>
      </c>
      <c r="AE176" s="2">
        <f>_xlfn.XLOOKUP($A176,'[1]Cost Forecast'!$A:$A,'[1]Cost Forecast'!W:W)</f>
        <v>4611.4399999999996</v>
      </c>
      <c r="AF176" s="2">
        <f>_xlfn.XLOOKUP($A176,'[1]Cost Forecast'!$A:$A,'[1]Cost Forecast'!X:X)</f>
        <v>4611.4399999999996</v>
      </c>
      <c r="AG176" s="2">
        <f>_xlfn.XLOOKUP($A176,'[1]Cost Forecast'!$A:$A,'[1]Cost Forecast'!Y:Y)</f>
        <v>4611.4399999999996</v>
      </c>
      <c r="AH176" s="2">
        <f>_xlfn.XLOOKUP($A176,'[1]Cost Forecast'!$A:$A,'[1]Cost Forecast'!Z:Z)</f>
        <v>4611.4399999999996</v>
      </c>
      <c r="AI176" s="2">
        <f>_xlfn.XLOOKUP($A176,'[1]Cost Forecast'!$A:$A,'[1]Cost Forecast'!AA:AA)</f>
        <v>4611.4399999999996</v>
      </c>
      <c r="AJ176" s="2">
        <f>_xlfn.XLOOKUP($A176,'[1]Cost Forecast'!$A:$A,'[1]Cost Forecast'!AB:AB)</f>
        <v>4611.4399999999996</v>
      </c>
      <c r="AK176" s="2">
        <f>_xlfn.XLOOKUP($A176,'[1]Cost Forecast'!$A:$A,'[1]Cost Forecast'!AC:AC)</f>
        <v>0</v>
      </c>
      <c r="AL176" s="2">
        <f>_xlfn.XLOOKUP($A176,'[1]Cost Forecast'!$A:$A,'[1]Cost Forecast'!AD:AD)</f>
        <v>0</v>
      </c>
      <c r="AM176" s="8">
        <f t="shared" si="77"/>
        <v>27668.639999999996</v>
      </c>
      <c r="AN176" s="9" t="s">
        <v>884</v>
      </c>
      <c r="AO176" s="9" t="s">
        <v>849</v>
      </c>
      <c r="AP176" t="s">
        <v>895</v>
      </c>
      <c r="AQ176" t="b">
        <f t="shared" si="79"/>
        <v>1</v>
      </c>
      <c r="AT176" s="12"/>
    </row>
    <row r="177" spans="1:46" x14ac:dyDescent="0.35">
      <c r="A177" s="4" t="s">
        <v>363</v>
      </c>
      <c r="B177" s="4" t="s">
        <v>364</v>
      </c>
      <c r="C177" s="3">
        <v>12</v>
      </c>
      <c r="D177" s="4" t="s">
        <v>360</v>
      </c>
      <c r="E177" s="3">
        <v>576</v>
      </c>
      <c r="F177" s="3">
        <f>IF(OR(E177=0,C177=0),1,C177/E177)</f>
        <v>2.0833333333333332E-2</v>
      </c>
      <c r="G177" s="2">
        <v>55337.279999999999</v>
      </c>
      <c r="H177" s="4" t="b">
        <f t="shared" si="76"/>
        <v>0</v>
      </c>
      <c r="I177" s="4" t="b">
        <f t="shared" si="78"/>
        <v>0</v>
      </c>
      <c r="K177" s="2">
        <v>0</v>
      </c>
      <c r="L177" s="2">
        <v>0</v>
      </c>
      <c r="M177" s="3">
        <v>0</v>
      </c>
      <c r="N177" s="3">
        <v>0</v>
      </c>
      <c r="O177" s="2">
        <v>110</v>
      </c>
      <c r="Q177" s="2">
        <v>55337.279999999999</v>
      </c>
      <c r="R177" s="2">
        <v>0</v>
      </c>
      <c r="S177" s="2">
        <v>0</v>
      </c>
      <c r="T177" s="2">
        <v>0</v>
      </c>
      <c r="U177" s="2">
        <v>0</v>
      </c>
      <c r="V177" s="2">
        <f>G177-SUM(Q177:U177)</f>
        <v>0</v>
      </c>
      <c r="X177" s="2">
        <f>K177 + O177*((C177-M177)/F177)</f>
        <v>63360</v>
      </c>
      <c r="Y177" s="2">
        <f>X177-G177</f>
        <v>8022.7200000000012</v>
      </c>
      <c r="AA177" s="2">
        <f>_xlfn.XLOOKUP($A177,'[1]Cost Forecast'!$A:$A,'[1]Cost Forecast'!S:S)</f>
        <v>0</v>
      </c>
      <c r="AB177" s="2">
        <f>_xlfn.XLOOKUP($A177,'[1]Cost Forecast'!$A:$A,'[1]Cost Forecast'!T:T)</f>
        <v>0</v>
      </c>
      <c r="AC177" s="2">
        <f>_xlfn.XLOOKUP($A177,'[1]Cost Forecast'!$A:$A,'[1]Cost Forecast'!U:U)</f>
        <v>0</v>
      </c>
      <c r="AD177" s="2">
        <f>_xlfn.XLOOKUP($A177,'[1]Cost Forecast'!$A:$A,'[1]Cost Forecast'!V:V)</f>
        <v>0</v>
      </c>
      <c r="AE177" s="2">
        <f>_xlfn.XLOOKUP($A177,'[1]Cost Forecast'!$A:$A,'[1]Cost Forecast'!W:W)</f>
        <v>9094.7133333333331</v>
      </c>
      <c r="AF177" s="2">
        <f>_xlfn.XLOOKUP($A177,'[1]Cost Forecast'!$A:$A,'[1]Cost Forecast'!X:X)</f>
        <v>9094.7133333333331</v>
      </c>
      <c r="AG177" s="2">
        <f>_xlfn.XLOOKUP($A177,'[1]Cost Forecast'!$A:$A,'[1]Cost Forecast'!Y:Y)</f>
        <v>9094.7133333333331</v>
      </c>
      <c r="AH177" s="2">
        <f>_xlfn.XLOOKUP($A177,'[1]Cost Forecast'!$A:$A,'[1]Cost Forecast'!Z:Z)</f>
        <v>9094.7133333333331</v>
      </c>
      <c r="AI177" s="2">
        <f>_xlfn.XLOOKUP($A177,'[1]Cost Forecast'!$A:$A,'[1]Cost Forecast'!AA:AA)</f>
        <v>9094.7133333333331</v>
      </c>
      <c r="AJ177" s="2">
        <f>_xlfn.XLOOKUP($A177,'[1]Cost Forecast'!$A:$A,'[1]Cost Forecast'!AB:AB)</f>
        <v>9094.7133333333331</v>
      </c>
      <c r="AK177" s="2">
        <f>_xlfn.XLOOKUP($A177,'[1]Cost Forecast'!$A:$A,'[1]Cost Forecast'!AC:AC)</f>
        <v>0</v>
      </c>
      <c r="AL177" s="2">
        <f>_xlfn.XLOOKUP($A177,'[1]Cost Forecast'!$A:$A,'[1]Cost Forecast'!AD:AD)</f>
        <v>0</v>
      </c>
      <c r="AM177" s="8">
        <f t="shared" si="77"/>
        <v>54568.28</v>
      </c>
      <c r="AN177" s="9" t="s">
        <v>884</v>
      </c>
      <c r="AO177" s="9" t="s">
        <v>849</v>
      </c>
      <c r="AP177" t="s">
        <v>896</v>
      </c>
      <c r="AQ177" t="b">
        <f t="shared" si="79"/>
        <v>0</v>
      </c>
      <c r="AT177" s="12"/>
    </row>
    <row r="178" spans="1:46" x14ac:dyDescent="0.35">
      <c r="A178" s="4" t="s">
        <v>365</v>
      </c>
      <c r="B178" s="4" t="s">
        <v>366</v>
      </c>
      <c r="C178" s="3">
        <v>6</v>
      </c>
      <c r="D178" s="4" t="s">
        <v>360</v>
      </c>
      <c r="E178" s="3">
        <v>288</v>
      </c>
      <c r="F178" s="3">
        <f>IF(OR(E178=0,C178=0),1,C178/E178)</f>
        <v>2.0833333333333332E-2</v>
      </c>
      <c r="G178" s="2">
        <v>27668.639999999999</v>
      </c>
      <c r="H178" s="4" t="b">
        <f t="shared" si="76"/>
        <v>0</v>
      </c>
      <c r="I178" s="4" t="b">
        <f t="shared" si="78"/>
        <v>0</v>
      </c>
      <c r="K178" s="2">
        <v>0</v>
      </c>
      <c r="L178" s="2">
        <v>0</v>
      </c>
      <c r="M178" s="3">
        <v>0</v>
      </c>
      <c r="N178" s="3">
        <v>0</v>
      </c>
      <c r="O178" s="2">
        <v>110</v>
      </c>
      <c r="Q178" s="2">
        <v>27668.639999999999</v>
      </c>
      <c r="R178" s="2">
        <v>0</v>
      </c>
      <c r="S178" s="2">
        <v>0</v>
      </c>
      <c r="T178" s="2">
        <v>0</v>
      </c>
      <c r="U178" s="2">
        <v>0</v>
      </c>
      <c r="V178" s="2">
        <f>G178-SUM(Q178:U178)</f>
        <v>0</v>
      </c>
      <c r="X178" s="2">
        <f>K178 + O178*((C178-M178)/F178)</f>
        <v>31680</v>
      </c>
      <c r="Y178" s="2">
        <f>X178-G178</f>
        <v>4011.3600000000006</v>
      </c>
      <c r="AA178" s="2">
        <f>_xlfn.XLOOKUP($A178,'[1]Cost Forecast'!$A:$A,'[1]Cost Forecast'!S:S)</f>
        <v>0</v>
      </c>
      <c r="AB178" s="2">
        <f>_xlfn.XLOOKUP($A178,'[1]Cost Forecast'!$A:$A,'[1]Cost Forecast'!T:T)</f>
        <v>0</v>
      </c>
      <c r="AC178" s="2">
        <f>_xlfn.XLOOKUP($A178,'[1]Cost Forecast'!$A:$A,'[1]Cost Forecast'!U:U)</f>
        <v>0</v>
      </c>
      <c r="AD178" s="2">
        <f>_xlfn.XLOOKUP($A178,'[1]Cost Forecast'!$A:$A,'[1]Cost Forecast'!V:V)</f>
        <v>0</v>
      </c>
      <c r="AE178" s="2">
        <f>_xlfn.XLOOKUP($A178,'[1]Cost Forecast'!$A:$A,'[1]Cost Forecast'!W:W)</f>
        <v>4611.4399999999996</v>
      </c>
      <c r="AF178" s="2">
        <f>_xlfn.XLOOKUP($A178,'[1]Cost Forecast'!$A:$A,'[1]Cost Forecast'!X:X)</f>
        <v>4611.4399999999996</v>
      </c>
      <c r="AG178" s="2">
        <f>_xlfn.XLOOKUP($A178,'[1]Cost Forecast'!$A:$A,'[1]Cost Forecast'!Y:Y)</f>
        <v>4611.4399999999996</v>
      </c>
      <c r="AH178" s="2">
        <f>_xlfn.XLOOKUP($A178,'[1]Cost Forecast'!$A:$A,'[1]Cost Forecast'!Z:Z)</f>
        <v>4611.4399999999996</v>
      </c>
      <c r="AI178" s="2">
        <f>_xlfn.XLOOKUP($A178,'[1]Cost Forecast'!$A:$A,'[1]Cost Forecast'!AA:AA)</f>
        <v>4611.4399999999996</v>
      </c>
      <c r="AJ178" s="2">
        <f>_xlfn.XLOOKUP($A178,'[1]Cost Forecast'!$A:$A,'[1]Cost Forecast'!AB:AB)</f>
        <v>4611.4399999999996</v>
      </c>
      <c r="AK178" s="2">
        <f>_xlfn.XLOOKUP($A178,'[1]Cost Forecast'!$A:$A,'[1]Cost Forecast'!AC:AC)</f>
        <v>0</v>
      </c>
      <c r="AL178" s="2">
        <f>_xlfn.XLOOKUP($A178,'[1]Cost Forecast'!$A:$A,'[1]Cost Forecast'!AD:AD)</f>
        <v>0</v>
      </c>
      <c r="AM178" s="8">
        <f t="shared" si="77"/>
        <v>27668.639999999996</v>
      </c>
      <c r="AN178" s="9" t="s">
        <v>884</v>
      </c>
      <c r="AO178" s="9" t="s">
        <v>849</v>
      </c>
      <c r="AP178" t="s">
        <v>895</v>
      </c>
      <c r="AQ178" t="b">
        <f t="shared" si="79"/>
        <v>1</v>
      </c>
      <c r="AT178" s="12"/>
    </row>
    <row r="179" spans="1:46" x14ac:dyDescent="0.35">
      <c r="A179" s="4" t="s">
        <v>367</v>
      </c>
      <c r="B179" s="4" t="s">
        <v>368</v>
      </c>
      <c r="C179" s="3">
        <v>313</v>
      </c>
      <c r="D179" s="4" t="s">
        <v>5</v>
      </c>
      <c r="E179" s="3">
        <v>34</v>
      </c>
      <c r="F179" s="3">
        <f t="shared" ref="F179:F195" si="80">IF(OR(E179=0,C179=0),1,C179/E179)</f>
        <v>9.2058823529411757</v>
      </c>
      <c r="G179" s="2">
        <v>3491.54</v>
      </c>
      <c r="H179" s="4" t="b">
        <f t="shared" ref="H179:H212" si="81">G179=K179</f>
        <v>1</v>
      </c>
      <c r="I179" s="4" t="b">
        <f t="shared" ref="I179:I212" si="82">OR(ISBLANK(AA179),ISBLANK(AB179),ISBLANK(AC179),ISBLANK(AD179),ISBLANK(AE179),ISBLANK(AF179),ISBLANK(AG179),ISBLANK(AH179),ISBLANK(AI179),ISBLANK(AJ179),ISBLANK(AK179),ISBLANK(AL179))</f>
        <v>0</v>
      </c>
      <c r="K179" s="2">
        <v>3491.54</v>
      </c>
      <c r="L179" s="2">
        <v>3491.54</v>
      </c>
      <c r="M179" s="3">
        <v>313</v>
      </c>
      <c r="N179" s="3">
        <v>34</v>
      </c>
      <c r="O179" s="2">
        <v>102.69235294117649</v>
      </c>
      <c r="Q179" s="2">
        <v>3491.54</v>
      </c>
      <c r="R179" s="2">
        <v>0</v>
      </c>
      <c r="S179" s="2">
        <v>0</v>
      </c>
      <c r="T179" s="2">
        <v>0</v>
      </c>
      <c r="U179" s="2">
        <v>0</v>
      </c>
      <c r="V179" s="2">
        <f t="shared" ref="V179:V195" si="83">G179-SUM(Q179:U179)</f>
        <v>0</v>
      </c>
      <c r="X179" s="2">
        <f t="shared" ref="X179:X195" si="84">K179 + O179*((C179-M179)/F179)</f>
        <v>3491.54</v>
      </c>
      <c r="Y179" s="2">
        <f t="shared" ref="Y179:Y195" si="85">X179-G179</f>
        <v>0</v>
      </c>
      <c r="AA179" s="2">
        <f>_xlfn.XLOOKUP($A179,'[1]Cost Forecast'!$A:$A,'[1]Cost Forecast'!S:S)</f>
        <v>0</v>
      </c>
      <c r="AB179" s="2">
        <f>_xlfn.XLOOKUP($A179,'[1]Cost Forecast'!$A:$A,'[1]Cost Forecast'!T:T)</f>
        <v>0</v>
      </c>
      <c r="AC179" s="2">
        <f>_xlfn.XLOOKUP($A179,'[1]Cost Forecast'!$A:$A,'[1]Cost Forecast'!U:U)</f>
        <v>0</v>
      </c>
      <c r="AD179" s="2">
        <f>_xlfn.XLOOKUP($A179,'[1]Cost Forecast'!$A:$A,'[1]Cost Forecast'!V:V)</f>
        <v>0</v>
      </c>
      <c r="AE179" s="2">
        <f>_xlfn.XLOOKUP($A179,'[1]Cost Forecast'!$A:$A,'[1]Cost Forecast'!W:W)</f>
        <v>0</v>
      </c>
      <c r="AF179" s="2">
        <f>_xlfn.XLOOKUP($A179,'[1]Cost Forecast'!$A:$A,'[1]Cost Forecast'!X:X)</f>
        <v>0</v>
      </c>
      <c r="AG179" s="2">
        <f>_xlfn.XLOOKUP($A179,'[1]Cost Forecast'!$A:$A,'[1]Cost Forecast'!Y:Y)</f>
        <v>0</v>
      </c>
      <c r="AH179" s="2">
        <f>_xlfn.XLOOKUP($A179,'[1]Cost Forecast'!$A:$A,'[1]Cost Forecast'!Z:Z)</f>
        <v>0</v>
      </c>
      <c r="AI179" s="2">
        <f>_xlfn.XLOOKUP($A179,'[1]Cost Forecast'!$A:$A,'[1]Cost Forecast'!AA:AA)</f>
        <v>0</v>
      </c>
      <c r="AJ179" s="2">
        <f>_xlfn.XLOOKUP($A179,'[1]Cost Forecast'!$A:$A,'[1]Cost Forecast'!AB:AB)</f>
        <v>0</v>
      </c>
      <c r="AK179" s="2">
        <f>_xlfn.XLOOKUP($A179,'[1]Cost Forecast'!$A:$A,'[1]Cost Forecast'!AC:AC)</f>
        <v>0</v>
      </c>
      <c r="AL179" s="2">
        <f>_xlfn.XLOOKUP($A179,'[1]Cost Forecast'!$A:$A,'[1]Cost Forecast'!AD:AD)</f>
        <v>0</v>
      </c>
      <c r="AM179" s="8">
        <f t="shared" ref="AM179:AM212" si="86">SUM(AA179:AL179)+K179</f>
        <v>3491.54</v>
      </c>
      <c r="AN179" s="9" t="s">
        <v>882</v>
      </c>
      <c r="AO179" s="9" t="s">
        <v>882</v>
      </c>
      <c r="AQ179" t="b">
        <f t="shared" si="79"/>
        <v>1</v>
      </c>
      <c r="AS179"/>
    </row>
    <row r="180" spans="1:46" x14ac:dyDescent="0.35">
      <c r="A180" s="4" t="s">
        <v>369</v>
      </c>
      <c r="B180" s="4" t="s">
        <v>370</v>
      </c>
      <c r="C180" s="3">
        <v>18</v>
      </c>
      <c r="D180" s="4" t="s">
        <v>360</v>
      </c>
      <c r="E180" s="3">
        <v>0</v>
      </c>
      <c r="F180" s="3">
        <f t="shared" si="80"/>
        <v>1</v>
      </c>
      <c r="G180" s="2">
        <v>90000</v>
      </c>
      <c r="H180" s="4" t="b">
        <f t="shared" si="81"/>
        <v>0</v>
      </c>
      <c r="I180" s="4" t="b">
        <f t="shared" si="82"/>
        <v>0</v>
      </c>
      <c r="K180" s="2">
        <v>0</v>
      </c>
      <c r="L180" s="2">
        <v>0</v>
      </c>
      <c r="M180" s="3">
        <v>0</v>
      </c>
      <c r="N180" s="3">
        <v>0</v>
      </c>
      <c r="O180" s="2">
        <v>110</v>
      </c>
      <c r="Q180" s="2">
        <v>0</v>
      </c>
      <c r="R180" s="2">
        <v>0</v>
      </c>
      <c r="S180" s="2">
        <v>0</v>
      </c>
      <c r="T180" s="2">
        <v>90000</v>
      </c>
      <c r="U180" s="2">
        <v>0</v>
      </c>
      <c r="V180" s="2">
        <f t="shared" si="83"/>
        <v>0</v>
      </c>
      <c r="X180" s="2">
        <f t="shared" si="84"/>
        <v>1980</v>
      </c>
      <c r="Y180" s="2">
        <f t="shared" si="85"/>
        <v>-88020</v>
      </c>
      <c r="AA180" s="2">
        <f>_xlfn.XLOOKUP($A180,'[1]Cost Forecast'!$A:$A,'[1]Cost Forecast'!S:S)</f>
        <v>0</v>
      </c>
      <c r="AB180" s="2">
        <f>_xlfn.XLOOKUP($A180,'[1]Cost Forecast'!$A:$A,'[1]Cost Forecast'!T:T)</f>
        <v>0</v>
      </c>
      <c r="AC180" s="2">
        <f>_xlfn.XLOOKUP($A180,'[1]Cost Forecast'!$A:$A,'[1]Cost Forecast'!U:U)</f>
        <v>0</v>
      </c>
      <c r="AD180" s="2">
        <f>_xlfn.XLOOKUP($A180,'[1]Cost Forecast'!$A:$A,'[1]Cost Forecast'!V:V)</f>
        <v>0</v>
      </c>
      <c r="AE180" s="2">
        <f>_xlfn.XLOOKUP($A180,'[1]Cost Forecast'!$A:$A,'[1]Cost Forecast'!W:W)</f>
        <v>0</v>
      </c>
      <c r="AF180" s="2">
        <f>_xlfn.XLOOKUP($A180,'[1]Cost Forecast'!$A:$A,'[1]Cost Forecast'!X:X)</f>
        <v>0</v>
      </c>
      <c r="AG180" s="2">
        <f>_xlfn.XLOOKUP($A180,'[1]Cost Forecast'!$A:$A,'[1]Cost Forecast'!Y:Y)</f>
        <v>0</v>
      </c>
      <c r="AH180" s="2">
        <f>_xlfn.XLOOKUP($A180,'[1]Cost Forecast'!$A:$A,'[1]Cost Forecast'!Z:Z)</f>
        <v>0</v>
      </c>
      <c r="AI180" s="2">
        <f>_xlfn.XLOOKUP($A180,'[1]Cost Forecast'!$A:$A,'[1]Cost Forecast'!AA:AA)</f>
        <v>0</v>
      </c>
      <c r="AJ180" s="2">
        <f>_xlfn.XLOOKUP($A180,'[1]Cost Forecast'!$A:$A,'[1]Cost Forecast'!AB:AB)</f>
        <v>0</v>
      </c>
      <c r="AK180" s="2">
        <f>_xlfn.XLOOKUP($A180,'[1]Cost Forecast'!$A:$A,'[1]Cost Forecast'!AC:AC)</f>
        <v>0</v>
      </c>
      <c r="AL180" s="2">
        <f>_xlfn.XLOOKUP($A180,'[1]Cost Forecast'!$A:$A,'[1]Cost Forecast'!AD:AD)</f>
        <v>0</v>
      </c>
      <c r="AM180" s="8">
        <f t="shared" si="86"/>
        <v>0</v>
      </c>
      <c r="AN180" s="9" t="s">
        <v>877</v>
      </c>
      <c r="AO180" s="9" t="s">
        <v>886</v>
      </c>
      <c r="AQ180" t="b">
        <f t="shared" si="79"/>
        <v>0</v>
      </c>
      <c r="AS180"/>
    </row>
    <row r="181" spans="1:46" x14ac:dyDescent="0.35">
      <c r="A181" s="4" t="s">
        <v>371</v>
      </c>
      <c r="B181" s="4" t="s">
        <v>372</v>
      </c>
      <c r="C181" s="3">
        <v>18</v>
      </c>
      <c r="D181" s="4" t="s">
        <v>360</v>
      </c>
      <c r="E181" s="3">
        <v>0</v>
      </c>
      <c r="F181" s="3">
        <f t="shared" si="80"/>
        <v>1</v>
      </c>
      <c r="G181" s="2">
        <v>90000</v>
      </c>
      <c r="H181" s="4" t="b">
        <f t="shared" si="81"/>
        <v>0</v>
      </c>
      <c r="I181" s="4" t="b">
        <f t="shared" si="82"/>
        <v>0</v>
      </c>
      <c r="K181" s="2">
        <v>0</v>
      </c>
      <c r="L181" s="2">
        <v>0</v>
      </c>
      <c r="M181" s="3">
        <v>0</v>
      </c>
      <c r="N181" s="3">
        <v>0</v>
      </c>
      <c r="O181" s="2">
        <v>110</v>
      </c>
      <c r="Q181" s="2">
        <v>0</v>
      </c>
      <c r="R181" s="2">
        <v>0</v>
      </c>
      <c r="S181" s="2">
        <v>0</v>
      </c>
      <c r="T181" s="2">
        <v>90000</v>
      </c>
      <c r="U181" s="2">
        <v>0</v>
      </c>
      <c r="V181" s="2">
        <f t="shared" si="83"/>
        <v>0</v>
      </c>
      <c r="X181" s="2">
        <f t="shared" si="84"/>
        <v>1980</v>
      </c>
      <c r="Y181" s="2">
        <f t="shared" si="85"/>
        <v>-88020</v>
      </c>
      <c r="AA181" s="2">
        <f>_xlfn.XLOOKUP($A181,'[1]Cost Forecast'!$A:$A,'[1]Cost Forecast'!S:S)</f>
        <v>0</v>
      </c>
      <c r="AB181" s="2">
        <f>_xlfn.XLOOKUP($A181,'[1]Cost Forecast'!$A:$A,'[1]Cost Forecast'!T:T)</f>
        <v>0</v>
      </c>
      <c r="AC181" s="2">
        <f>_xlfn.XLOOKUP($A181,'[1]Cost Forecast'!$A:$A,'[1]Cost Forecast'!U:U)</f>
        <v>0</v>
      </c>
      <c r="AD181" s="2">
        <f>_xlfn.XLOOKUP($A181,'[1]Cost Forecast'!$A:$A,'[1]Cost Forecast'!V:V)</f>
        <v>0</v>
      </c>
      <c r="AE181" s="2">
        <f>_xlfn.XLOOKUP($A181,'[1]Cost Forecast'!$A:$A,'[1]Cost Forecast'!W:W)</f>
        <v>0</v>
      </c>
      <c r="AF181" s="2">
        <f>_xlfn.XLOOKUP($A181,'[1]Cost Forecast'!$A:$A,'[1]Cost Forecast'!X:X)</f>
        <v>0</v>
      </c>
      <c r="AG181" s="2">
        <f>_xlfn.XLOOKUP($A181,'[1]Cost Forecast'!$A:$A,'[1]Cost Forecast'!Y:Y)</f>
        <v>0</v>
      </c>
      <c r="AH181" s="2">
        <f>_xlfn.XLOOKUP($A181,'[1]Cost Forecast'!$A:$A,'[1]Cost Forecast'!Z:Z)</f>
        <v>0</v>
      </c>
      <c r="AI181" s="2">
        <f>_xlfn.XLOOKUP($A181,'[1]Cost Forecast'!$A:$A,'[1]Cost Forecast'!AA:AA)</f>
        <v>0</v>
      </c>
      <c r="AJ181" s="2">
        <f>_xlfn.XLOOKUP($A181,'[1]Cost Forecast'!$A:$A,'[1]Cost Forecast'!AB:AB)</f>
        <v>0</v>
      </c>
      <c r="AK181" s="2">
        <f>_xlfn.XLOOKUP($A181,'[1]Cost Forecast'!$A:$A,'[1]Cost Forecast'!AC:AC)</f>
        <v>0</v>
      </c>
      <c r="AL181" s="2">
        <f>_xlfn.XLOOKUP($A181,'[1]Cost Forecast'!$A:$A,'[1]Cost Forecast'!AD:AD)</f>
        <v>0</v>
      </c>
      <c r="AM181" s="8">
        <f t="shared" si="86"/>
        <v>0</v>
      </c>
      <c r="AN181" s="9" t="s">
        <v>877</v>
      </c>
      <c r="AO181" s="9" t="s">
        <v>886</v>
      </c>
      <c r="AQ181" t="b">
        <f t="shared" si="79"/>
        <v>0</v>
      </c>
      <c r="AS181"/>
    </row>
    <row r="182" spans="1:46" x14ac:dyDescent="0.35">
      <c r="A182" s="4" t="s">
        <v>373</v>
      </c>
      <c r="B182" s="4" t="s">
        <v>374</v>
      </c>
      <c r="C182" s="3">
        <v>140655</v>
      </c>
      <c r="D182" s="4" t="s">
        <v>133</v>
      </c>
      <c r="E182" s="3">
        <v>0</v>
      </c>
      <c r="F182" s="3">
        <f t="shared" si="80"/>
        <v>1</v>
      </c>
      <c r="G182" s="2">
        <v>1007406.25</v>
      </c>
      <c r="H182" s="4" t="b">
        <f t="shared" si="81"/>
        <v>0</v>
      </c>
      <c r="I182" s="4" t="b">
        <f t="shared" si="82"/>
        <v>0</v>
      </c>
      <c r="K182" s="2">
        <v>27305.01</v>
      </c>
      <c r="L182" s="2">
        <v>907406.25</v>
      </c>
      <c r="M182" s="3">
        <v>0</v>
      </c>
      <c r="N182" s="3">
        <v>0</v>
      </c>
      <c r="O182" s="2">
        <v>110</v>
      </c>
      <c r="Q182" s="2">
        <v>0</v>
      </c>
      <c r="R182" s="2">
        <v>1007406.25</v>
      </c>
      <c r="S182" s="2">
        <v>0</v>
      </c>
      <c r="T182" s="2">
        <v>0</v>
      </c>
      <c r="U182" s="2">
        <v>0</v>
      </c>
      <c r="V182" s="2">
        <f t="shared" si="83"/>
        <v>0</v>
      </c>
      <c r="X182" s="2">
        <f t="shared" si="84"/>
        <v>15499355.01</v>
      </c>
      <c r="Y182" s="2">
        <f t="shared" si="85"/>
        <v>14491948.76</v>
      </c>
      <c r="AA182" s="2">
        <f>_xlfn.XLOOKUP($A182,'[1]Cost Forecast'!$A:$A,'[1]Cost Forecast'!S:S)</f>
        <v>0</v>
      </c>
      <c r="AB182" s="2">
        <f>_xlfn.XLOOKUP($A182,'[1]Cost Forecast'!$A:$A,'[1]Cost Forecast'!T:T)</f>
        <v>0</v>
      </c>
      <c r="AC182" s="2">
        <f>_xlfn.XLOOKUP($A182,'[1]Cost Forecast'!$A:$A,'[1]Cost Forecast'!U:U)</f>
        <v>0</v>
      </c>
      <c r="AD182" s="2">
        <f>_xlfn.XLOOKUP($A182,'[1]Cost Forecast'!$A:$A,'[1]Cost Forecast'!V:V)</f>
        <v>0</v>
      </c>
      <c r="AE182" s="2">
        <f>_xlfn.XLOOKUP($A182,'[1]Cost Forecast'!$A:$A,'[1]Cost Forecast'!W:W)</f>
        <v>0</v>
      </c>
      <c r="AF182" s="2">
        <f>_xlfn.XLOOKUP($A182,'[1]Cost Forecast'!$A:$A,'[1]Cost Forecast'!X:X)</f>
        <v>0</v>
      </c>
      <c r="AG182" s="2">
        <f>_xlfn.XLOOKUP($A182,'[1]Cost Forecast'!$A:$A,'[1]Cost Forecast'!Y:Y)</f>
        <v>0</v>
      </c>
      <c r="AH182" s="2">
        <f>_xlfn.XLOOKUP($A182,'[1]Cost Forecast'!$A:$A,'[1]Cost Forecast'!Z:Z)</f>
        <v>0</v>
      </c>
      <c r="AI182" s="2">
        <f>_xlfn.XLOOKUP($A182,'[1]Cost Forecast'!$A:$A,'[1]Cost Forecast'!AA:AA)</f>
        <v>0</v>
      </c>
      <c r="AJ182" s="2">
        <f>_xlfn.XLOOKUP($A182,'[1]Cost Forecast'!$A:$A,'[1]Cost Forecast'!AB:AB)</f>
        <v>0</v>
      </c>
      <c r="AK182" s="2">
        <f>_xlfn.XLOOKUP($A182,'[1]Cost Forecast'!$A:$A,'[1]Cost Forecast'!AC:AC)</f>
        <v>0</v>
      </c>
      <c r="AL182" s="2">
        <f>_xlfn.XLOOKUP($A182,'[1]Cost Forecast'!$A:$A,'[1]Cost Forecast'!AD:AD)</f>
        <v>0</v>
      </c>
      <c r="AM182" s="8">
        <f t="shared" si="86"/>
        <v>27305.01</v>
      </c>
      <c r="AN182" s="9" t="s">
        <v>881</v>
      </c>
      <c r="AO182" s="9" t="s">
        <v>879</v>
      </c>
      <c r="AQ182" t="b">
        <f t="shared" si="79"/>
        <v>0</v>
      </c>
      <c r="AR182" s="10"/>
      <c r="AS182"/>
    </row>
    <row r="183" spans="1:46" x14ac:dyDescent="0.35">
      <c r="A183" s="4" t="s">
        <v>375</v>
      </c>
      <c r="B183" s="4" t="s">
        <v>376</v>
      </c>
      <c r="C183" s="3">
        <v>14065.5</v>
      </c>
      <c r="D183" s="4" t="s">
        <v>133</v>
      </c>
      <c r="E183" s="3">
        <v>1017.55</v>
      </c>
      <c r="F183" s="3">
        <f t="shared" si="80"/>
        <v>13.822907965210556</v>
      </c>
      <c r="G183" s="2">
        <v>103780.13</v>
      </c>
      <c r="H183" s="4" t="b">
        <f t="shared" si="81"/>
        <v>0</v>
      </c>
      <c r="I183" s="4" t="b">
        <f t="shared" si="82"/>
        <v>0</v>
      </c>
      <c r="K183" s="2">
        <v>1172.93</v>
      </c>
      <c r="L183" s="2">
        <v>1172.93</v>
      </c>
      <c r="M183" s="3">
        <v>0</v>
      </c>
      <c r="N183" s="3">
        <v>11.5</v>
      </c>
      <c r="O183" s="2">
        <v>101.9939130434783</v>
      </c>
      <c r="Q183" s="2">
        <v>103780.13</v>
      </c>
      <c r="R183" s="2">
        <v>0</v>
      </c>
      <c r="S183" s="2">
        <v>0</v>
      </c>
      <c r="T183" s="2">
        <v>0</v>
      </c>
      <c r="U183" s="2">
        <v>0</v>
      </c>
      <c r="V183" s="2">
        <f t="shared" si="83"/>
        <v>0</v>
      </c>
      <c r="X183" s="2">
        <f t="shared" si="84"/>
        <v>104956.83621739133</v>
      </c>
      <c r="Y183" s="2">
        <f t="shared" si="85"/>
        <v>1176.7062173913291</v>
      </c>
      <c r="AA183" s="2">
        <f>_xlfn.XLOOKUP($A183,'[1]Cost Forecast'!$A:$A,'[1]Cost Forecast'!S:S)</f>
        <v>0</v>
      </c>
      <c r="AB183" s="2">
        <f>_xlfn.XLOOKUP($A183,'[1]Cost Forecast'!$A:$A,'[1]Cost Forecast'!T:T)</f>
        <v>0</v>
      </c>
      <c r="AC183" s="2">
        <f>_xlfn.XLOOKUP($A183,'[1]Cost Forecast'!$A:$A,'[1]Cost Forecast'!U:U)</f>
        <v>0</v>
      </c>
      <c r="AD183" s="2">
        <f>_xlfn.XLOOKUP($A183,'[1]Cost Forecast'!$A:$A,'[1]Cost Forecast'!V:V)</f>
        <v>0</v>
      </c>
      <c r="AE183" s="2">
        <f>_xlfn.XLOOKUP($A183,'[1]Cost Forecast'!$A:$A,'[1]Cost Forecast'!W:W)</f>
        <v>0</v>
      </c>
      <c r="AF183" s="2">
        <f>_xlfn.XLOOKUP($A183,'[1]Cost Forecast'!$A:$A,'[1]Cost Forecast'!X:X)</f>
        <v>0</v>
      </c>
      <c r="AG183" s="2">
        <f>_xlfn.XLOOKUP($A183,'[1]Cost Forecast'!$A:$A,'[1]Cost Forecast'!Y:Y)</f>
        <v>0</v>
      </c>
      <c r="AH183" s="2">
        <f>_xlfn.XLOOKUP($A183,'[1]Cost Forecast'!$A:$A,'[1]Cost Forecast'!Z:Z)</f>
        <v>0</v>
      </c>
      <c r="AI183" s="2">
        <f>_xlfn.XLOOKUP($A183,'[1]Cost Forecast'!$A:$A,'[1]Cost Forecast'!AA:AA)</f>
        <v>0</v>
      </c>
      <c r="AJ183" s="2">
        <f>_xlfn.XLOOKUP($A183,'[1]Cost Forecast'!$A:$A,'[1]Cost Forecast'!AB:AB)</f>
        <v>0</v>
      </c>
      <c r="AK183" s="2">
        <f>_xlfn.XLOOKUP($A183,'[1]Cost Forecast'!$A:$A,'[1]Cost Forecast'!AC:AC)</f>
        <v>0</v>
      </c>
      <c r="AL183" s="2">
        <f>_xlfn.XLOOKUP($A183,'[1]Cost Forecast'!$A:$A,'[1]Cost Forecast'!AD:AD)</f>
        <v>0</v>
      </c>
      <c r="AM183" s="8">
        <f t="shared" si="86"/>
        <v>1172.93</v>
      </c>
      <c r="AN183" s="9" t="s">
        <v>874</v>
      </c>
      <c r="AO183" s="9" t="s">
        <v>873</v>
      </c>
      <c r="AP183" t="s">
        <v>878</v>
      </c>
      <c r="AQ183" t="b">
        <f t="shared" si="79"/>
        <v>0</v>
      </c>
      <c r="AS183"/>
    </row>
    <row r="184" spans="1:46" x14ac:dyDescent="0.35">
      <c r="A184" s="4" t="s">
        <v>377</v>
      </c>
      <c r="B184" s="4" t="s">
        <v>378</v>
      </c>
      <c r="C184" s="3">
        <v>474.5</v>
      </c>
      <c r="D184" s="4" t="s">
        <v>5</v>
      </c>
      <c r="E184" s="3">
        <v>507.13</v>
      </c>
      <c r="F184" s="3">
        <f t="shared" si="80"/>
        <v>0.93565752371186872</v>
      </c>
      <c r="G184" s="2">
        <v>51250.23</v>
      </c>
      <c r="H184" s="4" t="b">
        <f t="shared" si="81"/>
        <v>0</v>
      </c>
      <c r="I184" s="4" t="b">
        <f t="shared" si="82"/>
        <v>0</v>
      </c>
      <c r="K184" s="2">
        <v>51520.23</v>
      </c>
      <c r="L184" s="2">
        <v>51520.23</v>
      </c>
      <c r="M184" s="3">
        <v>474.5</v>
      </c>
      <c r="N184" s="3">
        <v>512</v>
      </c>
      <c r="O184" s="2">
        <v>100.62544921875001</v>
      </c>
      <c r="Q184" s="2">
        <v>51250.23</v>
      </c>
      <c r="R184" s="2">
        <v>0</v>
      </c>
      <c r="S184" s="2">
        <v>0</v>
      </c>
      <c r="T184" s="2">
        <v>0</v>
      </c>
      <c r="U184" s="2">
        <v>0</v>
      </c>
      <c r="V184" s="2">
        <f t="shared" si="83"/>
        <v>0</v>
      </c>
      <c r="X184" s="2">
        <f t="shared" si="84"/>
        <v>51520.23</v>
      </c>
      <c r="Y184" s="2">
        <f t="shared" si="85"/>
        <v>270</v>
      </c>
      <c r="AA184" s="2">
        <f>_xlfn.XLOOKUP($A184,'[1]Cost Forecast'!$A:$A,'[1]Cost Forecast'!S:S)</f>
        <v>0</v>
      </c>
      <c r="AB184" s="2">
        <f>_xlfn.XLOOKUP($A184,'[1]Cost Forecast'!$A:$A,'[1]Cost Forecast'!T:T)</f>
        <v>-270</v>
      </c>
      <c r="AC184" s="2">
        <f>_xlfn.XLOOKUP($A184,'[1]Cost Forecast'!$A:$A,'[1]Cost Forecast'!U:U)</f>
        <v>0</v>
      </c>
      <c r="AD184" s="2">
        <f>_xlfn.XLOOKUP($A184,'[1]Cost Forecast'!$A:$A,'[1]Cost Forecast'!V:V)</f>
        <v>0</v>
      </c>
      <c r="AE184" s="2">
        <f>_xlfn.XLOOKUP($A184,'[1]Cost Forecast'!$A:$A,'[1]Cost Forecast'!W:W)</f>
        <v>0</v>
      </c>
      <c r="AF184" s="2">
        <f>_xlfn.XLOOKUP($A184,'[1]Cost Forecast'!$A:$A,'[1]Cost Forecast'!X:X)</f>
        <v>0</v>
      </c>
      <c r="AG184" s="2">
        <f>_xlfn.XLOOKUP($A184,'[1]Cost Forecast'!$A:$A,'[1]Cost Forecast'!Y:Y)</f>
        <v>0</v>
      </c>
      <c r="AH184" s="2">
        <f>_xlfn.XLOOKUP($A184,'[1]Cost Forecast'!$A:$A,'[1]Cost Forecast'!Z:Z)</f>
        <v>0</v>
      </c>
      <c r="AI184" s="2">
        <f>_xlfn.XLOOKUP($A184,'[1]Cost Forecast'!$A:$A,'[1]Cost Forecast'!AA:AA)</f>
        <v>0</v>
      </c>
      <c r="AJ184" s="2">
        <f>_xlfn.XLOOKUP($A184,'[1]Cost Forecast'!$A:$A,'[1]Cost Forecast'!AB:AB)</f>
        <v>0</v>
      </c>
      <c r="AK184" s="2">
        <f>_xlfn.XLOOKUP($A184,'[1]Cost Forecast'!$A:$A,'[1]Cost Forecast'!AC:AC)</f>
        <v>0</v>
      </c>
      <c r="AL184" s="2">
        <f>_xlfn.XLOOKUP($A184,'[1]Cost Forecast'!$A:$A,'[1]Cost Forecast'!AD:AD)</f>
        <v>0</v>
      </c>
      <c r="AM184" s="8">
        <f t="shared" si="86"/>
        <v>51250.23</v>
      </c>
      <c r="AN184" s="9" t="s">
        <v>884</v>
      </c>
      <c r="AO184" s="9" t="s">
        <v>849</v>
      </c>
      <c r="AP184" t="s">
        <v>895</v>
      </c>
      <c r="AQ184" t="b">
        <f t="shared" si="79"/>
        <v>1</v>
      </c>
      <c r="AT184" s="12"/>
    </row>
    <row r="185" spans="1:46" x14ac:dyDescent="0.35">
      <c r="A185" s="4" t="s">
        <v>379</v>
      </c>
      <c r="B185" s="4" t="s">
        <v>380</v>
      </c>
      <c r="C185" s="3">
        <v>38765</v>
      </c>
      <c r="D185" s="4" t="s">
        <v>133</v>
      </c>
      <c r="E185" s="3">
        <v>0</v>
      </c>
      <c r="F185" s="3">
        <f t="shared" si="80"/>
        <v>1</v>
      </c>
      <c r="G185" s="2">
        <v>3381506.41</v>
      </c>
      <c r="H185" s="4" t="b">
        <f t="shared" si="81"/>
        <v>0</v>
      </c>
      <c r="I185" s="4" t="b">
        <f t="shared" si="82"/>
        <v>0</v>
      </c>
      <c r="K185" s="2">
        <v>1472118.91</v>
      </c>
      <c r="L185" s="2">
        <v>3350000</v>
      </c>
      <c r="M185" s="3">
        <v>0</v>
      </c>
      <c r="N185" s="3">
        <v>0</v>
      </c>
      <c r="O185" s="2">
        <v>110</v>
      </c>
      <c r="Q185" s="2">
        <v>0</v>
      </c>
      <c r="R185" s="2">
        <v>3381506.41</v>
      </c>
      <c r="S185" s="2">
        <v>0</v>
      </c>
      <c r="T185" s="2">
        <v>0</v>
      </c>
      <c r="U185" s="2">
        <v>0</v>
      </c>
      <c r="V185" s="2">
        <f t="shared" si="83"/>
        <v>0</v>
      </c>
      <c r="X185" s="2">
        <f t="shared" si="84"/>
        <v>5736268.9100000001</v>
      </c>
      <c r="Y185" s="2">
        <f t="shared" si="85"/>
        <v>2354762.5</v>
      </c>
      <c r="AA185" s="2">
        <f>_xlfn.XLOOKUP($A185,'[1]Cost Forecast'!$A:$A,'[1]Cost Forecast'!S:S)</f>
        <v>297591.40000000002</v>
      </c>
      <c r="AB185" s="2">
        <f>_xlfn.XLOOKUP($A185,'[1]Cost Forecast'!$A:$A,'[1]Cost Forecast'!T:T)</f>
        <v>181743.27967246852</v>
      </c>
      <c r="AC185" s="2">
        <f>_xlfn.XLOOKUP($A185,'[1]Cost Forecast'!$A:$A,'[1]Cost Forecast'!U:U)</f>
        <v>651626.34015874029</v>
      </c>
      <c r="AD185" s="2">
        <f>_xlfn.XLOOKUP($A185,'[1]Cost Forecast'!$A:$A,'[1]Cost Forecast'!V:V)</f>
        <v>306637.00159736222</v>
      </c>
      <c r="AE185" s="2">
        <f>_xlfn.XLOOKUP($A185,'[1]Cost Forecast'!$A:$A,'[1]Cost Forecast'!W:W)</f>
        <v>26629.178571428929</v>
      </c>
      <c r="AF185" s="2">
        <f>_xlfn.XLOOKUP($A185,'[1]Cost Forecast'!$A:$A,'[1]Cost Forecast'!X:X)</f>
        <v>51389</v>
      </c>
      <c r="AG185" s="2">
        <f>_xlfn.XLOOKUP($A185,'[1]Cost Forecast'!$A:$A,'[1]Cost Forecast'!Y:Y)</f>
        <v>33581.142857142855</v>
      </c>
      <c r="AH185" s="2">
        <f>_xlfn.XLOOKUP($A185,'[1]Cost Forecast'!$A:$A,'[1]Cost Forecast'!Z:Z)</f>
        <v>15642.857142857141</v>
      </c>
      <c r="AI185" s="2">
        <f>_xlfn.XLOOKUP($A185,'[1]Cost Forecast'!$A:$A,'[1]Cost Forecast'!AA:AA)</f>
        <v>0</v>
      </c>
      <c r="AJ185" s="2">
        <f>_xlfn.XLOOKUP($A185,'[1]Cost Forecast'!$A:$A,'[1]Cost Forecast'!AB:AB)</f>
        <v>0</v>
      </c>
      <c r="AK185" s="2">
        <f>_xlfn.XLOOKUP($A185,'[1]Cost Forecast'!$A:$A,'[1]Cost Forecast'!AC:AC)</f>
        <v>0</v>
      </c>
      <c r="AL185" s="2">
        <f>_xlfn.XLOOKUP($A185,'[1]Cost Forecast'!$A:$A,'[1]Cost Forecast'!AD:AD)</f>
        <v>0</v>
      </c>
      <c r="AM185" s="8">
        <f t="shared" si="86"/>
        <v>3036959.11</v>
      </c>
      <c r="AN185" s="9" t="s">
        <v>881</v>
      </c>
      <c r="AO185" s="9" t="s">
        <v>879</v>
      </c>
      <c r="AQ185" t="b">
        <f t="shared" si="79"/>
        <v>0</v>
      </c>
      <c r="AR185" s="10"/>
      <c r="AS185"/>
    </row>
    <row r="186" spans="1:46" x14ac:dyDescent="0.35">
      <c r="A186" s="4" t="s">
        <v>381</v>
      </c>
      <c r="B186" s="4" t="s">
        <v>382</v>
      </c>
      <c r="C186" s="3">
        <v>575</v>
      </c>
      <c r="D186" s="4" t="s">
        <v>5</v>
      </c>
      <c r="E186" s="3">
        <v>573.64</v>
      </c>
      <c r="F186" s="3">
        <f t="shared" si="80"/>
        <v>1.0023708249076075</v>
      </c>
      <c r="G186" s="2">
        <v>68493.59</v>
      </c>
      <c r="H186" s="4" t="b">
        <f t="shared" si="81"/>
        <v>0</v>
      </c>
      <c r="I186" s="4" t="b">
        <f t="shared" si="82"/>
        <v>0</v>
      </c>
      <c r="K186" s="2">
        <v>9269.14</v>
      </c>
      <c r="L186" s="2">
        <v>9269.14</v>
      </c>
      <c r="M186" s="3">
        <v>372.45</v>
      </c>
      <c r="N186" s="3">
        <v>76.5</v>
      </c>
      <c r="O186" s="2">
        <v>121.1652287581699</v>
      </c>
      <c r="Q186" s="2">
        <v>68493.59</v>
      </c>
      <c r="R186" s="2">
        <v>0</v>
      </c>
      <c r="S186" s="2">
        <v>0</v>
      </c>
      <c r="T186" s="2">
        <v>0</v>
      </c>
      <c r="U186" s="2">
        <v>0</v>
      </c>
      <c r="V186" s="2">
        <f t="shared" si="83"/>
        <v>0</v>
      </c>
      <c r="X186" s="2">
        <f t="shared" si="84"/>
        <v>33753.109879340263</v>
      </c>
      <c r="Y186" s="2">
        <f t="shared" si="85"/>
        <v>-34740.480120659733</v>
      </c>
      <c r="AA186" s="2">
        <f>_xlfn.XLOOKUP($A186,'[1]Cost Forecast'!$A:$A,'[1]Cost Forecast'!S:S)</f>
        <v>0</v>
      </c>
      <c r="AB186" s="2">
        <f>_xlfn.XLOOKUP($A186,'[1]Cost Forecast'!$A:$A,'[1]Cost Forecast'!T:T)</f>
        <v>0</v>
      </c>
      <c r="AC186" s="2">
        <f>_xlfn.XLOOKUP($A186,'[1]Cost Forecast'!$A:$A,'[1]Cost Forecast'!U:U)</f>
        <v>0</v>
      </c>
      <c r="AD186" s="2">
        <f>_xlfn.XLOOKUP($A186,'[1]Cost Forecast'!$A:$A,'[1]Cost Forecast'!V:V)</f>
        <v>0</v>
      </c>
      <c r="AE186" s="2">
        <f>_xlfn.XLOOKUP($A186,'[1]Cost Forecast'!$A:$A,'[1]Cost Forecast'!W:W)</f>
        <v>0</v>
      </c>
      <c r="AF186" s="2">
        <f>_xlfn.XLOOKUP($A186,'[1]Cost Forecast'!$A:$A,'[1]Cost Forecast'!X:X)</f>
        <v>0</v>
      </c>
      <c r="AG186" s="2">
        <f>_xlfn.XLOOKUP($A186,'[1]Cost Forecast'!$A:$A,'[1]Cost Forecast'!Y:Y)</f>
        <v>0</v>
      </c>
      <c r="AH186" s="2">
        <f>_xlfn.XLOOKUP($A186,'[1]Cost Forecast'!$A:$A,'[1]Cost Forecast'!Z:Z)</f>
        <v>0</v>
      </c>
      <c r="AI186" s="2">
        <f>_xlfn.XLOOKUP($A186,'[1]Cost Forecast'!$A:$A,'[1]Cost Forecast'!AA:AA)</f>
        <v>0</v>
      </c>
      <c r="AJ186" s="2">
        <f>_xlfn.XLOOKUP($A186,'[1]Cost Forecast'!$A:$A,'[1]Cost Forecast'!AB:AB)</f>
        <v>0</v>
      </c>
      <c r="AK186" s="2">
        <f>_xlfn.XLOOKUP($A186,'[1]Cost Forecast'!$A:$A,'[1]Cost Forecast'!AC:AC)</f>
        <v>0</v>
      </c>
      <c r="AL186" s="2">
        <f>_xlfn.XLOOKUP($A186,'[1]Cost Forecast'!$A:$A,'[1]Cost Forecast'!AD:AD)</f>
        <v>0</v>
      </c>
      <c r="AM186" s="8">
        <f t="shared" si="86"/>
        <v>9269.14</v>
      </c>
      <c r="AN186" s="9" t="s">
        <v>874</v>
      </c>
      <c r="AO186" s="9" t="s">
        <v>873</v>
      </c>
      <c r="AP186" t="s">
        <v>878</v>
      </c>
      <c r="AQ186" t="b">
        <f t="shared" si="79"/>
        <v>0</v>
      </c>
      <c r="AS186"/>
    </row>
    <row r="187" spans="1:46" x14ac:dyDescent="0.35">
      <c r="A187" s="4" t="s">
        <v>383</v>
      </c>
      <c r="B187" s="4" t="s">
        <v>384</v>
      </c>
      <c r="C187" s="3">
        <v>21000</v>
      </c>
      <c r="D187" s="4" t="s">
        <v>133</v>
      </c>
      <c r="E187" s="3">
        <v>0</v>
      </c>
      <c r="F187" s="3">
        <f t="shared" si="80"/>
        <v>1</v>
      </c>
      <c r="G187" s="2">
        <v>1135000</v>
      </c>
      <c r="H187" s="4" t="b">
        <f t="shared" si="81"/>
        <v>0</v>
      </c>
      <c r="I187" s="4" t="b">
        <f t="shared" si="82"/>
        <v>0</v>
      </c>
      <c r="K187" s="2">
        <v>572194.78</v>
      </c>
      <c r="L187" s="2">
        <v>1135000</v>
      </c>
      <c r="M187" s="3">
        <v>0</v>
      </c>
      <c r="N187" s="3">
        <v>0</v>
      </c>
      <c r="O187" s="2">
        <v>110</v>
      </c>
      <c r="Q187" s="2">
        <v>0</v>
      </c>
      <c r="R187" s="2">
        <v>1135000</v>
      </c>
      <c r="S187" s="2">
        <v>0</v>
      </c>
      <c r="T187" s="2">
        <v>0</v>
      </c>
      <c r="U187" s="2">
        <v>0</v>
      </c>
      <c r="V187" s="2">
        <f t="shared" si="83"/>
        <v>0</v>
      </c>
      <c r="X187" s="2">
        <f t="shared" si="84"/>
        <v>2882194.7800000003</v>
      </c>
      <c r="Y187" s="2">
        <f t="shared" si="85"/>
        <v>1747194.7800000003</v>
      </c>
      <c r="AA187" s="2">
        <f>_xlfn.XLOOKUP($A187,'[1]Cost Forecast'!$A:$A,'[1]Cost Forecast'!S:S)</f>
        <v>6078.6290753175317</v>
      </c>
      <c r="AB187" s="2">
        <f>_xlfn.XLOOKUP($A187,'[1]Cost Forecast'!$A:$A,'[1]Cost Forecast'!T:T)</f>
        <v>145814.37092468247</v>
      </c>
      <c r="AC187" s="2">
        <f>_xlfn.XLOOKUP($A187,'[1]Cost Forecast'!$A:$A,'[1]Cost Forecast'!U:U)</f>
        <v>0</v>
      </c>
      <c r="AD187" s="2">
        <f>_xlfn.XLOOKUP($A187,'[1]Cost Forecast'!$A:$A,'[1]Cost Forecast'!V:V)</f>
        <v>355028</v>
      </c>
      <c r="AE187" s="2">
        <f>_xlfn.XLOOKUP($A187,'[1]Cost Forecast'!$A:$A,'[1]Cost Forecast'!W:W)</f>
        <v>0</v>
      </c>
      <c r="AF187" s="2">
        <f>_xlfn.XLOOKUP($A187,'[1]Cost Forecast'!$A:$A,'[1]Cost Forecast'!X:X)</f>
        <v>0</v>
      </c>
      <c r="AG187" s="2">
        <f>_xlfn.XLOOKUP($A187,'[1]Cost Forecast'!$A:$A,'[1]Cost Forecast'!Y:Y)</f>
        <v>0</v>
      </c>
      <c r="AH187" s="2">
        <f>_xlfn.XLOOKUP($A187,'[1]Cost Forecast'!$A:$A,'[1]Cost Forecast'!Z:Z)</f>
        <v>0</v>
      </c>
      <c r="AI187" s="2">
        <f>_xlfn.XLOOKUP($A187,'[1]Cost Forecast'!$A:$A,'[1]Cost Forecast'!AA:AA)</f>
        <v>0</v>
      </c>
      <c r="AJ187" s="2">
        <f>_xlfn.XLOOKUP($A187,'[1]Cost Forecast'!$A:$A,'[1]Cost Forecast'!AB:AB)</f>
        <v>0</v>
      </c>
      <c r="AK187" s="2">
        <f>_xlfn.XLOOKUP($A187,'[1]Cost Forecast'!$A:$A,'[1]Cost Forecast'!AC:AC)</f>
        <v>0</v>
      </c>
      <c r="AL187" s="2">
        <f>_xlfn.XLOOKUP($A187,'[1]Cost Forecast'!$A:$A,'[1]Cost Forecast'!AD:AD)</f>
        <v>0</v>
      </c>
      <c r="AM187" s="8">
        <f t="shared" si="86"/>
        <v>1079115.78</v>
      </c>
      <c r="AN187" s="9" t="s">
        <v>881</v>
      </c>
      <c r="AO187" s="9" t="s">
        <v>879</v>
      </c>
      <c r="AQ187" t="b">
        <f t="shared" si="79"/>
        <v>0</v>
      </c>
      <c r="AR187" s="10"/>
      <c r="AS187"/>
    </row>
    <row r="188" spans="1:46" x14ac:dyDescent="0.35">
      <c r="A188" s="4" t="s">
        <v>385</v>
      </c>
      <c r="B188" s="4" t="s">
        <v>386</v>
      </c>
      <c r="C188" s="3">
        <v>10</v>
      </c>
      <c r="D188" s="4" t="s">
        <v>38</v>
      </c>
      <c r="E188" s="3">
        <v>10</v>
      </c>
      <c r="F188" s="3">
        <f t="shared" si="80"/>
        <v>1</v>
      </c>
      <c r="G188" s="2">
        <v>60000</v>
      </c>
      <c r="H188" s="4" t="b">
        <f t="shared" si="81"/>
        <v>0</v>
      </c>
      <c r="I188" s="4" t="b">
        <f t="shared" si="82"/>
        <v>0</v>
      </c>
      <c r="K188" s="2">
        <v>1171.78</v>
      </c>
      <c r="L188" s="2">
        <v>1171.78</v>
      </c>
      <c r="M188" s="3">
        <v>10</v>
      </c>
      <c r="N188" s="3">
        <v>10</v>
      </c>
      <c r="O188" s="2">
        <v>117.178</v>
      </c>
      <c r="Q188" s="2">
        <v>60000</v>
      </c>
      <c r="R188" s="2">
        <v>0</v>
      </c>
      <c r="S188" s="2">
        <v>0</v>
      </c>
      <c r="T188" s="2">
        <v>0</v>
      </c>
      <c r="U188" s="2">
        <v>0</v>
      </c>
      <c r="V188" s="2">
        <f t="shared" si="83"/>
        <v>0</v>
      </c>
      <c r="X188" s="2">
        <f t="shared" si="84"/>
        <v>1171.78</v>
      </c>
      <c r="Y188" s="2">
        <f t="shared" si="85"/>
        <v>-58828.22</v>
      </c>
      <c r="AA188" s="2">
        <f>_xlfn.XLOOKUP($A188,'[1]Cost Forecast'!$A:$A,'[1]Cost Forecast'!S:S)</f>
        <v>0</v>
      </c>
      <c r="AB188" s="2">
        <f>_xlfn.XLOOKUP($A188,'[1]Cost Forecast'!$A:$A,'[1]Cost Forecast'!T:T)</f>
        <v>0</v>
      </c>
      <c r="AC188" s="2">
        <f>_xlfn.XLOOKUP($A188,'[1]Cost Forecast'!$A:$A,'[1]Cost Forecast'!U:U)</f>
        <v>0</v>
      </c>
      <c r="AD188" s="2">
        <f>_xlfn.XLOOKUP($A188,'[1]Cost Forecast'!$A:$A,'[1]Cost Forecast'!V:V)</f>
        <v>0</v>
      </c>
      <c r="AE188" s="2">
        <f>_xlfn.XLOOKUP($A188,'[1]Cost Forecast'!$A:$A,'[1]Cost Forecast'!W:W)</f>
        <v>0</v>
      </c>
      <c r="AF188" s="2">
        <f>_xlfn.XLOOKUP($A188,'[1]Cost Forecast'!$A:$A,'[1]Cost Forecast'!X:X)</f>
        <v>0</v>
      </c>
      <c r="AG188" s="2">
        <f>_xlfn.XLOOKUP($A188,'[1]Cost Forecast'!$A:$A,'[1]Cost Forecast'!Y:Y)</f>
        <v>0</v>
      </c>
      <c r="AH188" s="2">
        <f>_xlfn.XLOOKUP($A188,'[1]Cost Forecast'!$A:$A,'[1]Cost Forecast'!Z:Z)</f>
        <v>0</v>
      </c>
      <c r="AI188" s="2">
        <f>_xlfn.XLOOKUP($A188,'[1]Cost Forecast'!$A:$A,'[1]Cost Forecast'!AA:AA)</f>
        <v>0</v>
      </c>
      <c r="AJ188" s="2">
        <f>_xlfn.XLOOKUP($A188,'[1]Cost Forecast'!$A:$A,'[1]Cost Forecast'!AB:AB)</f>
        <v>0</v>
      </c>
      <c r="AK188" s="2">
        <f>_xlfn.XLOOKUP($A188,'[1]Cost Forecast'!$A:$A,'[1]Cost Forecast'!AC:AC)</f>
        <v>0</v>
      </c>
      <c r="AL188" s="2">
        <f>_xlfn.XLOOKUP($A188,'[1]Cost Forecast'!$A:$A,'[1]Cost Forecast'!AD:AD)</f>
        <v>0</v>
      </c>
      <c r="AM188" s="8">
        <f t="shared" si="86"/>
        <v>1171.78</v>
      </c>
      <c r="AN188" s="9" t="s">
        <v>874</v>
      </c>
      <c r="AO188" s="9" t="s">
        <v>873</v>
      </c>
      <c r="AP188" t="s">
        <v>878</v>
      </c>
      <c r="AQ188" t="b">
        <f t="shared" si="79"/>
        <v>0</v>
      </c>
      <c r="AS188"/>
    </row>
    <row r="189" spans="1:46" x14ac:dyDescent="0.35">
      <c r="A189" s="4" t="s">
        <v>387</v>
      </c>
      <c r="B189" s="4" t="s">
        <v>388</v>
      </c>
      <c r="C189" s="3">
        <v>6</v>
      </c>
      <c r="D189" s="4" t="s">
        <v>2</v>
      </c>
      <c r="E189" s="3">
        <v>399.33</v>
      </c>
      <c r="F189" s="3">
        <f t="shared" si="80"/>
        <v>1.5025167154984601E-2</v>
      </c>
      <c r="G189" s="2">
        <v>40000</v>
      </c>
      <c r="H189" s="4" t="b">
        <f t="shared" si="81"/>
        <v>0</v>
      </c>
      <c r="I189" s="4" t="b">
        <f t="shared" si="82"/>
        <v>0</v>
      </c>
      <c r="K189" s="2">
        <v>22460.720000000001</v>
      </c>
      <c r="L189" s="2">
        <v>22460.720000000001</v>
      </c>
      <c r="M189" s="3">
        <v>4</v>
      </c>
      <c r="N189" s="3">
        <v>224</v>
      </c>
      <c r="O189" s="2">
        <v>100.2710714285714</v>
      </c>
      <c r="Q189" s="2">
        <v>40000</v>
      </c>
      <c r="R189" s="2">
        <v>0</v>
      </c>
      <c r="S189" s="2">
        <v>0</v>
      </c>
      <c r="T189" s="2">
        <v>0</v>
      </c>
      <c r="U189" s="2">
        <v>0</v>
      </c>
      <c r="V189" s="2">
        <f t="shared" si="83"/>
        <v>0</v>
      </c>
      <c r="X189" s="2">
        <f t="shared" si="84"/>
        <v>35807.802317857138</v>
      </c>
      <c r="Y189" s="2">
        <f t="shared" si="85"/>
        <v>-4192.1976821428616</v>
      </c>
      <c r="AA189" s="2">
        <f>_xlfn.XLOOKUP($A189,'[1]Cost Forecast'!$A:$A,'[1]Cost Forecast'!S:S)</f>
        <v>0</v>
      </c>
      <c r="AB189" s="2">
        <f>_xlfn.XLOOKUP($A189,'[1]Cost Forecast'!$A:$A,'[1]Cost Forecast'!T:T)</f>
        <v>8769.64</v>
      </c>
      <c r="AC189" s="2">
        <f>_xlfn.XLOOKUP($A189,'[1]Cost Forecast'!$A:$A,'[1]Cost Forecast'!U:U)</f>
        <v>8769.64</v>
      </c>
      <c r="AD189" s="2">
        <f>_xlfn.XLOOKUP($A189,'[1]Cost Forecast'!$A:$A,'[1]Cost Forecast'!V:V)</f>
        <v>0</v>
      </c>
      <c r="AE189" s="2">
        <f>_xlfn.XLOOKUP($A189,'[1]Cost Forecast'!$A:$A,'[1]Cost Forecast'!W:W)</f>
        <v>0</v>
      </c>
      <c r="AF189" s="2">
        <f>_xlfn.XLOOKUP($A189,'[1]Cost Forecast'!$A:$A,'[1]Cost Forecast'!X:X)</f>
        <v>0</v>
      </c>
      <c r="AG189" s="2">
        <f>_xlfn.XLOOKUP($A189,'[1]Cost Forecast'!$A:$A,'[1]Cost Forecast'!Y:Y)</f>
        <v>0</v>
      </c>
      <c r="AH189" s="2">
        <f>_xlfn.XLOOKUP($A189,'[1]Cost Forecast'!$A:$A,'[1]Cost Forecast'!Z:Z)</f>
        <v>0</v>
      </c>
      <c r="AI189" s="2">
        <f>_xlfn.XLOOKUP($A189,'[1]Cost Forecast'!$A:$A,'[1]Cost Forecast'!AA:AA)</f>
        <v>0</v>
      </c>
      <c r="AJ189" s="2">
        <f>_xlfn.XLOOKUP($A189,'[1]Cost Forecast'!$A:$A,'[1]Cost Forecast'!AB:AB)</f>
        <v>0</v>
      </c>
      <c r="AK189" s="2">
        <f>_xlfn.XLOOKUP($A189,'[1]Cost Forecast'!$A:$A,'[1]Cost Forecast'!AC:AC)</f>
        <v>0</v>
      </c>
      <c r="AL189" s="2">
        <f>_xlfn.XLOOKUP($A189,'[1]Cost Forecast'!$A:$A,'[1]Cost Forecast'!AD:AD)</f>
        <v>0</v>
      </c>
      <c r="AM189" s="8">
        <f t="shared" si="86"/>
        <v>40000</v>
      </c>
      <c r="AN189" s="9" t="s">
        <v>884</v>
      </c>
      <c r="AO189" s="9" t="s">
        <v>849</v>
      </c>
      <c r="AP189" t="s">
        <v>895</v>
      </c>
      <c r="AQ189" t="b">
        <f t="shared" si="79"/>
        <v>1</v>
      </c>
      <c r="AT189" s="12"/>
    </row>
    <row r="190" spans="1:46" x14ac:dyDescent="0.35">
      <c r="A190" s="4" t="s">
        <v>389</v>
      </c>
      <c r="B190" s="4" t="s">
        <v>390</v>
      </c>
      <c r="C190" s="3">
        <v>67690</v>
      </c>
      <c r="D190" s="4" t="s">
        <v>133</v>
      </c>
      <c r="E190" s="3">
        <v>0</v>
      </c>
      <c r="F190" s="3">
        <f t="shared" si="80"/>
        <v>1</v>
      </c>
      <c r="G190" s="2">
        <v>254755.38</v>
      </c>
      <c r="H190" s="4" t="b">
        <f t="shared" si="81"/>
        <v>0</v>
      </c>
      <c r="I190" s="4" t="b">
        <f t="shared" si="82"/>
        <v>0</v>
      </c>
      <c r="K190" s="2">
        <v>184755.38</v>
      </c>
      <c r="L190" s="2">
        <v>254755.38</v>
      </c>
      <c r="M190" s="3">
        <v>0</v>
      </c>
      <c r="N190" s="3">
        <v>0</v>
      </c>
      <c r="O190" s="2">
        <v>110</v>
      </c>
      <c r="Q190" s="2">
        <v>0</v>
      </c>
      <c r="R190" s="2">
        <v>254755.38</v>
      </c>
      <c r="S190" s="2">
        <v>0</v>
      </c>
      <c r="T190" s="2">
        <v>0</v>
      </c>
      <c r="U190" s="2">
        <v>0</v>
      </c>
      <c r="V190" s="2">
        <f t="shared" si="83"/>
        <v>0</v>
      </c>
      <c r="X190" s="2">
        <f t="shared" si="84"/>
        <v>7630655.3799999999</v>
      </c>
      <c r="Y190" s="2">
        <f t="shared" si="85"/>
        <v>7375900</v>
      </c>
      <c r="AA190" s="2">
        <f>_xlfn.XLOOKUP($A190,'[1]Cost Forecast'!$A:$A,'[1]Cost Forecast'!S:S)</f>
        <v>0</v>
      </c>
      <c r="AB190" s="2">
        <f>_xlfn.XLOOKUP($A190,'[1]Cost Forecast'!$A:$A,'[1]Cost Forecast'!T:T)</f>
        <v>70000</v>
      </c>
      <c r="AC190" s="2">
        <f>_xlfn.XLOOKUP($A190,'[1]Cost Forecast'!$A:$A,'[1]Cost Forecast'!U:U)</f>
        <v>0</v>
      </c>
      <c r="AD190" s="2">
        <f>_xlfn.XLOOKUP($A190,'[1]Cost Forecast'!$A:$A,'[1]Cost Forecast'!V:V)</f>
        <v>0</v>
      </c>
      <c r="AE190" s="2">
        <f>_xlfn.XLOOKUP($A190,'[1]Cost Forecast'!$A:$A,'[1]Cost Forecast'!W:W)</f>
        <v>0</v>
      </c>
      <c r="AF190" s="2">
        <f>_xlfn.XLOOKUP($A190,'[1]Cost Forecast'!$A:$A,'[1]Cost Forecast'!X:X)</f>
        <v>0</v>
      </c>
      <c r="AG190" s="2">
        <f>_xlfn.XLOOKUP($A190,'[1]Cost Forecast'!$A:$A,'[1]Cost Forecast'!Y:Y)</f>
        <v>0</v>
      </c>
      <c r="AH190" s="2">
        <f>_xlfn.XLOOKUP($A190,'[1]Cost Forecast'!$A:$A,'[1]Cost Forecast'!Z:Z)</f>
        <v>0</v>
      </c>
      <c r="AI190" s="2">
        <f>_xlfn.XLOOKUP($A190,'[1]Cost Forecast'!$A:$A,'[1]Cost Forecast'!AA:AA)</f>
        <v>0</v>
      </c>
      <c r="AJ190" s="2">
        <f>_xlfn.XLOOKUP($A190,'[1]Cost Forecast'!$A:$A,'[1]Cost Forecast'!AB:AB)</f>
        <v>0</v>
      </c>
      <c r="AK190" s="2">
        <f>_xlfn.XLOOKUP($A190,'[1]Cost Forecast'!$A:$A,'[1]Cost Forecast'!AC:AC)</f>
        <v>0</v>
      </c>
      <c r="AL190" s="2">
        <f>_xlfn.XLOOKUP($A190,'[1]Cost Forecast'!$A:$A,'[1]Cost Forecast'!AD:AD)</f>
        <v>0</v>
      </c>
      <c r="AM190" s="8">
        <f t="shared" si="86"/>
        <v>254755.38</v>
      </c>
      <c r="AN190" s="9" t="s">
        <v>884</v>
      </c>
      <c r="AO190" s="9" t="s">
        <v>879</v>
      </c>
      <c r="AQ190" t="b">
        <f t="shared" ref="AQ190:AQ214" si="87">AM190=G190</f>
        <v>1</v>
      </c>
      <c r="AS190"/>
    </row>
    <row r="191" spans="1:46" x14ac:dyDescent="0.35">
      <c r="A191" s="4" t="s">
        <v>391</v>
      </c>
      <c r="B191" s="4" t="s">
        <v>392</v>
      </c>
      <c r="C191" s="3">
        <v>180</v>
      </c>
      <c r="D191" s="4" t="s">
        <v>5</v>
      </c>
      <c r="E191" s="3">
        <v>180</v>
      </c>
      <c r="F191" s="3">
        <f t="shared" si="80"/>
        <v>1</v>
      </c>
      <c r="G191" s="2">
        <v>21837.919999999998</v>
      </c>
      <c r="H191" s="4" t="b">
        <f t="shared" si="81"/>
        <v>0</v>
      </c>
      <c r="I191" s="4" t="b">
        <f t="shared" si="82"/>
        <v>0</v>
      </c>
      <c r="K191" s="2">
        <v>1377.92</v>
      </c>
      <c r="L191" s="2">
        <v>1377.92</v>
      </c>
      <c r="M191" s="3">
        <v>9.5</v>
      </c>
      <c r="N191" s="3">
        <v>9.5</v>
      </c>
      <c r="O191" s="2">
        <v>145.04421052631579</v>
      </c>
      <c r="Q191" s="2">
        <v>21837.919999999998</v>
      </c>
      <c r="R191" s="2">
        <v>0</v>
      </c>
      <c r="S191" s="2">
        <v>0</v>
      </c>
      <c r="T191" s="2">
        <v>0</v>
      </c>
      <c r="U191" s="2">
        <v>0</v>
      </c>
      <c r="V191" s="2">
        <f t="shared" si="83"/>
        <v>0</v>
      </c>
      <c r="X191" s="2">
        <f t="shared" si="84"/>
        <v>26107.957894736843</v>
      </c>
      <c r="Y191" s="2">
        <f t="shared" si="85"/>
        <v>4270.0378947368445</v>
      </c>
      <c r="AA191" s="2">
        <f>_xlfn.XLOOKUP($A191,'[1]Cost Forecast'!$A:$A,'[1]Cost Forecast'!S:S)</f>
        <v>0</v>
      </c>
      <c r="AB191" s="2">
        <f>_xlfn.XLOOKUP($A191,'[1]Cost Forecast'!$A:$A,'[1]Cost Forecast'!T:T)</f>
        <v>0</v>
      </c>
      <c r="AC191" s="2">
        <f>_xlfn.XLOOKUP($A191,'[1]Cost Forecast'!$A:$A,'[1]Cost Forecast'!U:U)</f>
        <v>0</v>
      </c>
      <c r="AD191" s="2">
        <f>_xlfn.XLOOKUP($A191,'[1]Cost Forecast'!$A:$A,'[1]Cost Forecast'!V:V)</f>
        <v>0</v>
      </c>
      <c r="AE191" s="2">
        <f>_xlfn.XLOOKUP($A191,'[1]Cost Forecast'!$A:$A,'[1]Cost Forecast'!W:W)</f>
        <v>0</v>
      </c>
      <c r="AF191" s="2">
        <f>_xlfn.XLOOKUP($A191,'[1]Cost Forecast'!$A:$A,'[1]Cost Forecast'!X:X)</f>
        <v>0</v>
      </c>
      <c r="AG191" s="2">
        <f>_xlfn.XLOOKUP($A191,'[1]Cost Forecast'!$A:$A,'[1]Cost Forecast'!Y:Y)</f>
        <v>0</v>
      </c>
      <c r="AH191" s="2">
        <f>_xlfn.XLOOKUP($A191,'[1]Cost Forecast'!$A:$A,'[1]Cost Forecast'!Z:Z)</f>
        <v>0</v>
      </c>
      <c r="AI191" s="2">
        <f>_xlfn.XLOOKUP($A191,'[1]Cost Forecast'!$A:$A,'[1]Cost Forecast'!AA:AA)</f>
        <v>0</v>
      </c>
      <c r="AJ191" s="2">
        <f>_xlfn.XLOOKUP($A191,'[1]Cost Forecast'!$A:$A,'[1]Cost Forecast'!AB:AB)</f>
        <v>0</v>
      </c>
      <c r="AK191" s="2">
        <f>_xlfn.XLOOKUP($A191,'[1]Cost Forecast'!$A:$A,'[1]Cost Forecast'!AC:AC)</f>
        <v>0</v>
      </c>
      <c r="AL191" s="2">
        <f>_xlfn.XLOOKUP($A191,'[1]Cost Forecast'!$A:$A,'[1]Cost Forecast'!AD:AD)</f>
        <v>0</v>
      </c>
      <c r="AM191" s="8">
        <f t="shared" si="86"/>
        <v>1377.92</v>
      </c>
      <c r="AN191" s="9" t="s">
        <v>874</v>
      </c>
      <c r="AO191" s="9" t="s">
        <v>872</v>
      </c>
      <c r="AQ191" t="b">
        <f t="shared" si="87"/>
        <v>0</v>
      </c>
      <c r="AS191"/>
    </row>
    <row r="192" spans="1:46" x14ac:dyDescent="0.35">
      <c r="A192" s="4" t="s">
        <v>393</v>
      </c>
      <c r="B192" s="4" t="s">
        <v>394</v>
      </c>
      <c r="C192" s="3">
        <v>75.64</v>
      </c>
      <c r="D192" s="4" t="s">
        <v>5</v>
      </c>
      <c r="E192" s="3">
        <v>91.5</v>
      </c>
      <c r="F192" s="3">
        <f t="shared" si="80"/>
        <v>0.82666666666666666</v>
      </c>
      <c r="G192" s="2">
        <v>9196.9699999999993</v>
      </c>
      <c r="H192" s="4" t="b">
        <f t="shared" si="81"/>
        <v>1</v>
      </c>
      <c r="I192" s="4" t="b">
        <f t="shared" si="82"/>
        <v>0</v>
      </c>
      <c r="K192" s="2">
        <v>9196.9699999999993</v>
      </c>
      <c r="L192" s="2">
        <v>9196.9699999999993</v>
      </c>
      <c r="M192" s="3">
        <v>75.64</v>
      </c>
      <c r="N192" s="3">
        <v>91.5</v>
      </c>
      <c r="O192" s="2">
        <v>100.51333333333331</v>
      </c>
      <c r="Q192" s="2">
        <v>9196.9699999999993</v>
      </c>
      <c r="R192" s="2">
        <v>0</v>
      </c>
      <c r="S192" s="2">
        <v>0</v>
      </c>
      <c r="T192" s="2">
        <v>0</v>
      </c>
      <c r="U192" s="2">
        <v>0</v>
      </c>
      <c r="V192" s="2">
        <f t="shared" si="83"/>
        <v>0</v>
      </c>
      <c r="X192" s="2">
        <f t="shared" si="84"/>
        <v>9196.9699999999993</v>
      </c>
      <c r="Y192" s="2">
        <f t="shared" si="85"/>
        <v>0</v>
      </c>
      <c r="AA192" s="2">
        <f>_xlfn.XLOOKUP($A192,'[1]Cost Forecast'!$A:$A,'[1]Cost Forecast'!S:S)</f>
        <v>0</v>
      </c>
      <c r="AB192" s="2">
        <f>_xlfn.XLOOKUP($A192,'[1]Cost Forecast'!$A:$A,'[1]Cost Forecast'!T:T)</f>
        <v>0</v>
      </c>
      <c r="AC192" s="2">
        <f>_xlfn.XLOOKUP($A192,'[1]Cost Forecast'!$A:$A,'[1]Cost Forecast'!U:U)</f>
        <v>0</v>
      </c>
      <c r="AD192" s="2">
        <f>_xlfn.XLOOKUP($A192,'[1]Cost Forecast'!$A:$A,'[1]Cost Forecast'!V:V)</f>
        <v>0</v>
      </c>
      <c r="AE192" s="2">
        <f>_xlfn.XLOOKUP($A192,'[1]Cost Forecast'!$A:$A,'[1]Cost Forecast'!W:W)</f>
        <v>0</v>
      </c>
      <c r="AF192" s="2">
        <f>_xlfn.XLOOKUP($A192,'[1]Cost Forecast'!$A:$A,'[1]Cost Forecast'!X:X)</f>
        <v>0</v>
      </c>
      <c r="AG192" s="2">
        <f>_xlfn.XLOOKUP($A192,'[1]Cost Forecast'!$A:$A,'[1]Cost Forecast'!Y:Y)</f>
        <v>0</v>
      </c>
      <c r="AH192" s="2">
        <f>_xlfn.XLOOKUP($A192,'[1]Cost Forecast'!$A:$A,'[1]Cost Forecast'!Z:Z)</f>
        <v>0</v>
      </c>
      <c r="AI192" s="2">
        <f>_xlfn.XLOOKUP($A192,'[1]Cost Forecast'!$A:$A,'[1]Cost Forecast'!AA:AA)</f>
        <v>0</v>
      </c>
      <c r="AJ192" s="2">
        <f>_xlfn.XLOOKUP($A192,'[1]Cost Forecast'!$A:$A,'[1]Cost Forecast'!AB:AB)</f>
        <v>0</v>
      </c>
      <c r="AK192" s="2">
        <f>_xlfn.XLOOKUP($A192,'[1]Cost Forecast'!$A:$A,'[1]Cost Forecast'!AC:AC)</f>
        <v>0</v>
      </c>
      <c r="AL192" s="2">
        <f>_xlfn.XLOOKUP($A192,'[1]Cost Forecast'!$A:$A,'[1]Cost Forecast'!AD:AD)</f>
        <v>0</v>
      </c>
      <c r="AM192" s="8">
        <f t="shared" si="86"/>
        <v>9196.9699999999993</v>
      </c>
      <c r="AN192" s="9" t="s">
        <v>882</v>
      </c>
      <c r="AO192" s="9" t="s">
        <v>882</v>
      </c>
      <c r="AQ192" t="b">
        <f t="shared" si="87"/>
        <v>1</v>
      </c>
      <c r="AS192"/>
    </row>
    <row r="193" spans="1:46" x14ac:dyDescent="0.35">
      <c r="A193" s="4" t="s">
        <v>395</v>
      </c>
      <c r="B193" s="4" t="s">
        <v>396</v>
      </c>
      <c r="C193" s="3">
        <v>45</v>
      </c>
      <c r="D193" s="4" t="s">
        <v>5</v>
      </c>
      <c r="E193" s="3">
        <v>45</v>
      </c>
      <c r="F193" s="3">
        <f t="shared" si="80"/>
        <v>1</v>
      </c>
      <c r="G193" s="2">
        <v>2771.84</v>
      </c>
      <c r="H193" s="4" t="b">
        <f t="shared" si="81"/>
        <v>1</v>
      </c>
      <c r="I193" s="4" t="b">
        <f t="shared" si="82"/>
        <v>0</v>
      </c>
      <c r="K193" s="2">
        <v>2771.84</v>
      </c>
      <c r="L193" s="2">
        <v>2771.84</v>
      </c>
      <c r="M193" s="3">
        <v>25</v>
      </c>
      <c r="N193" s="3">
        <v>25</v>
      </c>
      <c r="O193" s="2">
        <v>110.8736</v>
      </c>
      <c r="Q193" s="2">
        <v>2771.84</v>
      </c>
      <c r="R193" s="2">
        <v>0</v>
      </c>
      <c r="S193" s="2">
        <v>0</v>
      </c>
      <c r="T193" s="2">
        <v>0</v>
      </c>
      <c r="U193" s="2">
        <v>0</v>
      </c>
      <c r="V193" s="2">
        <f t="shared" si="83"/>
        <v>0</v>
      </c>
      <c r="X193" s="2">
        <f t="shared" si="84"/>
        <v>4989.3119999999999</v>
      </c>
      <c r="Y193" s="2">
        <f t="shared" si="85"/>
        <v>2217.4719999999998</v>
      </c>
      <c r="AA193" s="2">
        <f>_xlfn.XLOOKUP($A193,'[1]Cost Forecast'!$A:$A,'[1]Cost Forecast'!S:S)</f>
        <v>0</v>
      </c>
      <c r="AB193" s="2">
        <f>_xlfn.XLOOKUP($A193,'[1]Cost Forecast'!$A:$A,'[1]Cost Forecast'!T:T)</f>
        <v>0</v>
      </c>
      <c r="AC193" s="2">
        <f>_xlfn.XLOOKUP($A193,'[1]Cost Forecast'!$A:$A,'[1]Cost Forecast'!U:U)</f>
        <v>0</v>
      </c>
      <c r="AD193" s="2">
        <f>_xlfn.XLOOKUP($A193,'[1]Cost Forecast'!$A:$A,'[1]Cost Forecast'!V:V)</f>
        <v>0</v>
      </c>
      <c r="AE193" s="2">
        <f>_xlfn.XLOOKUP($A193,'[1]Cost Forecast'!$A:$A,'[1]Cost Forecast'!W:W)</f>
        <v>0</v>
      </c>
      <c r="AF193" s="2">
        <f>_xlfn.XLOOKUP($A193,'[1]Cost Forecast'!$A:$A,'[1]Cost Forecast'!X:X)</f>
        <v>0</v>
      </c>
      <c r="AG193" s="2">
        <f>_xlfn.XLOOKUP($A193,'[1]Cost Forecast'!$A:$A,'[1]Cost Forecast'!Y:Y)</f>
        <v>0</v>
      </c>
      <c r="AH193" s="2">
        <f>_xlfn.XLOOKUP($A193,'[1]Cost Forecast'!$A:$A,'[1]Cost Forecast'!Z:Z)</f>
        <v>0</v>
      </c>
      <c r="AI193" s="2">
        <f>_xlfn.XLOOKUP($A193,'[1]Cost Forecast'!$A:$A,'[1]Cost Forecast'!AA:AA)</f>
        <v>0</v>
      </c>
      <c r="AJ193" s="2">
        <f>_xlfn.XLOOKUP($A193,'[1]Cost Forecast'!$A:$A,'[1]Cost Forecast'!AB:AB)</f>
        <v>0</v>
      </c>
      <c r="AK193" s="2">
        <f>_xlfn.XLOOKUP($A193,'[1]Cost Forecast'!$A:$A,'[1]Cost Forecast'!AC:AC)</f>
        <v>0</v>
      </c>
      <c r="AL193" s="2">
        <f>_xlfn.XLOOKUP($A193,'[1]Cost Forecast'!$A:$A,'[1]Cost Forecast'!AD:AD)</f>
        <v>0</v>
      </c>
      <c r="AM193" s="8">
        <f t="shared" si="86"/>
        <v>2771.84</v>
      </c>
      <c r="AN193" s="9" t="s">
        <v>882</v>
      </c>
      <c r="AO193" s="9" t="s">
        <v>882</v>
      </c>
      <c r="AQ193" t="b">
        <f t="shared" si="87"/>
        <v>1</v>
      </c>
      <c r="AS193"/>
    </row>
    <row r="194" spans="1:46" x14ac:dyDescent="0.35">
      <c r="A194" s="4" t="s">
        <v>397</v>
      </c>
      <c r="B194" s="4" t="s">
        <v>398</v>
      </c>
      <c r="C194" s="3">
        <v>36</v>
      </c>
      <c r="D194" s="4" t="s">
        <v>2</v>
      </c>
      <c r="E194" s="3">
        <v>1008</v>
      </c>
      <c r="F194" s="3">
        <f t="shared" si="80"/>
        <v>3.5714285714285712E-2</v>
      </c>
      <c r="G194" s="2">
        <v>114418.44</v>
      </c>
      <c r="H194" s="4" t="b">
        <f t="shared" si="81"/>
        <v>0</v>
      </c>
      <c r="I194" s="4" t="b">
        <f t="shared" si="82"/>
        <v>0</v>
      </c>
      <c r="K194" s="2">
        <v>0</v>
      </c>
      <c r="L194" s="2">
        <v>0</v>
      </c>
      <c r="M194" s="3">
        <v>0</v>
      </c>
      <c r="N194" s="3">
        <v>0</v>
      </c>
      <c r="O194" s="2">
        <v>110</v>
      </c>
      <c r="Q194" s="2">
        <v>114418.44</v>
      </c>
      <c r="R194" s="2">
        <v>0</v>
      </c>
      <c r="S194" s="2">
        <v>0</v>
      </c>
      <c r="T194" s="2">
        <v>0</v>
      </c>
      <c r="U194" s="2">
        <v>0</v>
      </c>
      <c r="V194" s="2">
        <f t="shared" si="83"/>
        <v>0</v>
      </c>
      <c r="X194" s="2">
        <f t="shared" si="84"/>
        <v>110880</v>
      </c>
      <c r="Y194" s="2">
        <f t="shared" si="85"/>
        <v>-3538.4400000000023</v>
      </c>
      <c r="AA194" s="2">
        <f>_xlfn.XLOOKUP($A194,'[1]Cost Forecast'!$A:$A,'[1]Cost Forecast'!S:S)</f>
        <v>0</v>
      </c>
      <c r="AB194" s="2">
        <f>_xlfn.XLOOKUP($A194,'[1]Cost Forecast'!$A:$A,'[1]Cost Forecast'!T:T)</f>
        <v>0</v>
      </c>
      <c r="AC194" s="2">
        <f>_xlfn.XLOOKUP($A194,'[1]Cost Forecast'!$A:$A,'[1]Cost Forecast'!U:U)</f>
        <v>0</v>
      </c>
      <c r="AD194" s="2">
        <f>_xlfn.XLOOKUP($A194,'[1]Cost Forecast'!$A:$A,'[1]Cost Forecast'!V:V)</f>
        <v>19069.740000000002</v>
      </c>
      <c r="AE194" s="2">
        <f>_xlfn.XLOOKUP($A194,'[1]Cost Forecast'!$A:$A,'[1]Cost Forecast'!W:W)</f>
        <v>19069.740000000002</v>
      </c>
      <c r="AF194" s="2">
        <f>_xlfn.XLOOKUP($A194,'[1]Cost Forecast'!$A:$A,'[1]Cost Forecast'!X:X)</f>
        <v>19069.740000000002</v>
      </c>
      <c r="AG194" s="2">
        <f>_xlfn.XLOOKUP($A194,'[1]Cost Forecast'!$A:$A,'[1]Cost Forecast'!Y:Y)</f>
        <v>19069.740000000002</v>
      </c>
      <c r="AH194" s="2">
        <f>_xlfn.XLOOKUP($A194,'[1]Cost Forecast'!$A:$A,'[1]Cost Forecast'!Z:Z)</f>
        <v>19069.740000000002</v>
      </c>
      <c r="AI194" s="2">
        <f>_xlfn.XLOOKUP($A194,'[1]Cost Forecast'!$A:$A,'[1]Cost Forecast'!AA:AA)</f>
        <v>19069.740000000002</v>
      </c>
      <c r="AJ194" s="2">
        <f>_xlfn.XLOOKUP($A194,'[1]Cost Forecast'!$A:$A,'[1]Cost Forecast'!AB:AB)</f>
        <v>0</v>
      </c>
      <c r="AK194" s="2">
        <f>_xlfn.XLOOKUP($A194,'[1]Cost Forecast'!$A:$A,'[1]Cost Forecast'!AC:AC)</f>
        <v>0</v>
      </c>
      <c r="AL194" s="2">
        <f>_xlfn.XLOOKUP($A194,'[1]Cost Forecast'!$A:$A,'[1]Cost Forecast'!AD:AD)</f>
        <v>0</v>
      </c>
      <c r="AM194" s="8">
        <f t="shared" si="86"/>
        <v>114418.44000000002</v>
      </c>
      <c r="AN194" s="9" t="s">
        <v>884</v>
      </c>
      <c r="AO194" s="9" t="s">
        <v>849</v>
      </c>
      <c r="AP194" t="s">
        <v>896</v>
      </c>
      <c r="AQ194" t="b">
        <f t="shared" si="87"/>
        <v>1</v>
      </c>
      <c r="AT194" s="12"/>
    </row>
    <row r="195" spans="1:46" x14ac:dyDescent="0.35">
      <c r="A195" s="4" t="s">
        <v>399</v>
      </c>
      <c r="B195" s="4" t="s">
        <v>400</v>
      </c>
      <c r="C195" s="3">
        <v>33</v>
      </c>
      <c r="D195" s="4" t="s">
        <v>2</v>
      </c>
      <c r="E195" s="3">
        <v>168</v>
      </c>
      <c r="F195" s="3">
        <f t="shared" si="80"/>
        <v>0.19642857142857142</v>
      </c>
      <c r="G195" s="2">
        <v>19069.740000000002</v>
      </c>
      <c r="H195" s="4" t="b">
        <f t="shared" si="81"/>
        <v>0</v>
      </c>
      <c r="I195" s="4" t="b">
        <f t="shared" si="82"/>
        <v>0</v>
      </c>
      <c r="K195" s="2">
        <v>0</v>
      </c>
      <c r="L195" s="2">
        <v>0</v>
      </c>
      <c r="M195" s="3">
        <v>0</v>
      </c>
      <c r="N195" s="3">
        <v>0</v>
      </c>
      <c r="O195" s="2">
        <v>110</v>
      </c>
      <c r="Q195" s="2">
        <v>19069.740000000002</v>
      </c>
      <c r="R195" s="2">
        <v>0</v>
      </c>
      <c r="S195" s="2">
        <v>0</v>
      </c>
      <c r="T195" s="2">
        <v>0</v>
      </c>
      <c r="U195" s="2">
        <v>0</v>
      </c>
      <c r="V195" s="2">
        <f t="shared" si="83"/>
        <v>0</v>
      </c>
      <c r="X195" s="2">
        <f t="shared" si="84"/>
        <v>18480</v>
      </c>
      <c r="Y195" s="2">
        <f t="shared" si="85"/>
        <v>-589.7400000000016</v>
      </c>
      <c r="AA195" s="2">
        <f>_xlfn.XLOOKUP($A195,'[1]Cost Forecast'!$A:$A,'[1]Cost Forecast'!S:S)</f>
        <v>0</v>
      </c>
      <c r="AB195" s="2">
        <f>_xlfn.XLOOKUP($A195,'[1]Cost Forecast'!$A:$A,'[1]Cost Forecast'!T:T)</f>
        <v>0</v>
      </c>
      <c r="AC195" s="2">
        <f>_xlfn.XLOOKUP($A195,'[1]Cost Forecast'!$A:$A,'[1]Cost Forecast'!U:U)</f>
        <v>0</v>
      </c>
      <c r="AD195" s="2">
        <f>_xlfn.XLOOKUP($A195,'[1]Cost Forecast'!$A:$A,'[1]Cost Forecast'!V:V)</f>
        <v>3178.2900000000004</v>
      </c>
      <c r="AE195" s="2">
        <f>_xlfn.XLOOKUP($A195,'[1]Cost Forecast'!$A:$A,'[1]Cost Forecast'!W:W)</f>
        <v>3178.2900000000004</v>
      </c>
      <c r="AF195" s="2">
        <f>_xlfn.XLOOKUP($A195,'[1]Cost Forecast'!$A:$A,'[1]Cost Forecast'!X:X)</f>
        <v>3178.2900000000004</v>
      </c>
      <c r="AG195" s="2">
        <f>_xlfn.XLOOKUP($A195,'[1]Cost Forecast'!$A:$A,'[1]Cost Forecast'!Y:Y)</f>
        <v>3178.2900000000004</v>
      </c>
      <c r="AH195" s="2">
        <f>_xlfn.XLOOKUP($A195,'[1]Cost Forecast'!$A:$A,'[1]Cost Forecast'!Z:Z)</f>
        <v>3178.2900000000004</v>
      </c>
      <c r="AI195" s="2">
        <f>_xlfn.XLOOKUP($A195,'[1]Cost Forecast'!$A:$A,'[1]Cost Forecast'!AA:AA)</f>
        <v>3178.2900000000004</v>
      </c>
      <c r="AJ195" s="2">
        <f>_xlfn.XLOOKUP($A195,'[1]Cost Forecast'!$A:$A,'[1]Cost Forecast'!AB:AB)</f>
        <v>0</v>
      </c>
      <c r="AK195" s="2">
        <f>_xlfn.XLOOKUP($A195,'[1]Cost Forecast'!$A:$A,'[1]Cost Forecast'!AC:AC)</f>
        <v>0</v>
      </c>
      <c r="AL195" s="2">
        <f>_xlfn.XLOOKUP($A195,'[1]Cost Forecast'!$A:$A,'[1]Cost Forecast'!AD:AD)</f>
        <v>0</v>
      </c>
      <c r="AM195" s="8">
        <f t="shared" si="86"/>
        <v>19069.740000000002</v>
      </c>
      <c r="AN195" s="9" t="s">
        <v>884</v>
      </c>
      <c r="AO195" s="9" t="s">
        <v>849</v>
      </c>
      <c r="AP195" t="s">
        <v>896</v>
      </c>
      <c r="AQ195" t="b">
        <f t="shared" si="87"/>
        <v>1</v>
      </c>
      <c r="AT195" s="12"/>
    </row>
    <row r="196" spans="1:46" x14ac:dyDescent="0.35">
      <c r="A196" s="4" t="s">
        <v>401</v>
      </c>
      <c r="B196" s="4" t="s">
        <v>402</v>
      </c>
      <c r="C196" s="3">
        <v>17</v>
      </c>
      <c r="D196" s="4" t="s">
        <v>2</v>
      </c>
      <c r="E196" s="3">
        <v>56</v>
      </c>
      <c r="F196" s="3">
        <f>IF(OR(E196=0,C196=0),1,C196/E196)</f>
        <v>0.30357142857142855</v>
      </c>
      <c r="G196" s="2">
        <v>6356.58</v>
      </c>
      <c r="H196" s="4" t="b">
        <f t="shared" si="81"/>
        <v>0</v>
      </c>
      <c r="I196" s="4" t="b">
        <f t="shared" si="82"/>
        <v>0</v>
      </c>
      <c r="K196" s="2">
        <v>0</v>
      </c>
      <c r="L196" s="2">
        <v>0</v>
      </c>
      <c r="M196" s="3">
        <v>0</v>
      </c>
      <c r="N196" s="3">
        <v>0</v>
      </c>
      <c r="O196" s="2">
        <v>110</v>
      </c>
      <c r="Q196" s="2">
        <v>6356.58</v>
      </c>
      <c r="R196" s="2">
        <v>0</v>
      </c>
      <c r="S196" s="2">
        <v>0</v>
      </c>
      <c r="T196" s="2">
        <v>0</v>
      </c>
      <c r="U196" s="2">
        <v>0</v>
      </c>
      <c r="V196" s="2">
        <f>G196-SUM(Q196:U196)</f>
        <v>0</v>
      </c>
      <c r="X196" s="2">
        <f>K196 + O196*((C196-M196)/F196)</f>
        <v>6160.0000000000009</v>
      </c>
      <c r="Y196" s="2">
        <f>X196-G196</f>
        <v>-196.57999999999902</v>
      </c>
      <c r="AA196" s="2">
        <f>_xlfn.XLOOKUP($A196,'[1]Cost Forecast'!$A:$A,'[1]Cost Forecast'!S:S)</f>
        <v>0</v>
      </c>
      <c r="AB196" s="2">
        <f>_xlfn.XLOOKUP($A196,'[1]Cost Forecast'!$A:$A,'[1]Cost Forecast'!T:T)</f>
        <v>0</v>
      </c>
      <c r="AC196" s="2">
        <f>_xlfn.XLOOKUP($A196,'[1]Cost Forecast'!$A:$A,'[1]Cost Forecast'!U:U)</f>
        <v>0</v>
      </c>
      <c r="AD196" s="2">
        <f>_xlfn.XLOOKUP($A196,'[1]Cost Forecast'!$A:$A,'[1]Cost Forecast'!V:V)</f>
        <v>1059.43</v>
      </c>
      <c r="AE196" s="2">
        <f>_xlfn.XLOOKUP($A196,'[1]Cost Forecast'!$A:$A,'[1]Cost Forecast'!W:W)</f>
        <v>1059.43</v>
      </c>
      <c r="AF196" s="2">
        <f>_xlfn.XLOOKUP($A196,'[1]Cost Forecast'!$A:$A,'[1]Cost Forecast'!X:X)</f>
        <v>1059.43</v>
      </c>
      <c r="AG196" s="2">
        <f>_xlfn.XLOOKUP($A196,'[1]Cost Forecast'!$A:$A,'[1]Cost Forecast'!Y:Y)</f>
        <v>1059.43</v>
      </c>
      <c r="AH196" s="2">
        <f>_xlfn.XLOOKUP($A196,'[1]Cost Forecast'!$A:$A,'[1]Cost Forecast'!Z:Z)</f>
        <v>1059.43</v>
      </c>
      <c r="AI196" s="2">
        <f>_xlfn.XLOOKUP($A196,'[1]Cost Forecast'!$A:$A,'[1]Cost Forecast'!AA:AA)</f>
        <v>1059.43</v>
      </c>
      <c r="AJ196" s="2">
        <f>_xlfn.XLOOKUP($A196,'[1]Cost Forecast'!$A:$A,'[1]Cost Forecast'!AB:AB)</f>
        <v>0</v>
      </c>
      <c r="AK196" s="2">
        <f>_xlfn.XLOOKUP($A196,'[1]Cost Forecast'!$A:$A,'[1]Cost Forecast'!AC:AC)</f>
        <v>0</v>
      </c>
      <c r="AL196" s="2">
        <f>_xlfn.XLOOKUP($A196,'[1]Cost Forecast'!$A:$A,'[1]Cost Forecast'!AD:AD)</f>
        <v>0</v>
      </c>
      <c r="AM196" s="8">
        <f t="shared" si="86"/>
        <v>6356.5800000000008</v>
      </c>
      <c r="AN196" s="9" t="s">
        <v>884</v>
      </c>
      <c r="AO196" s="9" t="s">
        <v>849</v>
      </c>
      <c r="AP196" t="s">
        <v>896</v>
      </c>
      <c r="AQ196" t="b">
        <f t="shared" si="87"/>
        <v>1</v>
      </c>
      <c r="AT196" s="12"/>
    </row>
    <row r="197" spans="1:46" x14ac:dyDescent="0.35">
      <c r="A197" s="4" t="s">
        <v>403</v>
      </c>
      <c r="B197" s="4" t="s">
        <v>404</v>
      </c>
      <c r="C197" s="3">
        <v>96</v>
      </c>
      <c r="D197" s="4" t="s">
        <v>2</v>
      </c>
      <c r="E197" s="3">
        <v>0</v>
      </c>
      <c r="F197" s="3">
        <f t="shared" ref="F197:F210" si="88">IF(OR(E197=0,C197=0),1,C197/E197)</f>
        <v>1</v>
      </c>
      <c r="G197" s="2">
        <v>191266.4</v>
      </c>
      <c r="H197" s="4" t="b">
        <f t="shared" si="81"/>
        <v>0</v>
      </c>
      <c r="I197" s="4" t="b">
        <f t="shared" si="82"/>
        <v>0</v>
      </c>
      <c r="K197" s="2">
        <v>83834.36</v>
      </c>
      <c r="L197" s="2">
        <v>131759.13</v>
      </c>
      <c r="M197" s="3">
        <v>32</v>
      </c>
      <c r="N197" s="3">
        <v>0</v>
      </c>
      <c r="O197" s="2">
        <v>110</v>
      </c>
      <c r="Q197" s="2">
        <v>0</v>
      </c>
      <c r="R197" s="2">
        <v>0</v>
      </c>
      <c r="S197" s="2">
        <v>0</v>
      </c>
      <c r="T197" s="2">
        <v>191266.4</v>
      </c>
      <c r="U197" s="2">
        <v>0</v>
      </c>
      <c r="V197" s="2">
        <f t="shared" ref="V197:V210" si="89">G197-SUM(Q197:U197)</f>
        <v>0</v>
      </c>
      <c r="X197" s="2">
        <f t="shared" ref="X197:X210" si="90">K197 + O197*((C197-M197)/F197)</f>
        <v>90874.36</v>
      </c>
      <c r="Y197" s="2">
        <f t="shared" ref="Y197:Y210" si="91">X197-G197</f>
        <v>-100392.04</v>
      </c>
      <c r="AA197" s="2">
        <f>_xlfn.XLOOKUP($A197,'[1]Cost Forecast'!$A:$A,'[1]Cost Forecast'!S:S)</f>
        <v>0</v>
      </c>
      <c r="AB197" s="2">
        <f>_xlfn.XLOOKUP($A197,'[1]Cost Forecast'!$A:$A,'[1]Cost Forecast'!T:T)</f>
        <v>0</v>
      </c>
      <c r="AC197" s="2">
        <f>_xlfn.XLOOKUP($A197,'[1]Cost Forecast'!$A:$A,'[1]Cost Forecast'!U:U)</f>
        <v>26858.01</v>
      </c>
      <c r="AD197" s="2">
        <f>_xlfn.XLOOKUP($A197,'[1]Cost Forecast'!$A:$A,'[1]Cost Forecast'!V:V)</f>
        <v>26858.01</v>
      </c>
      <c r="AE197" s="2">
        <f>_xlfn.XLOOKUP($A197,'[1]Cost Forecast'!$A:$A,'[1]Cost Forecast'!W:W)</f>
        <v>26858.01</v>
      </c>
      <c r="AF197" s="2">
        <f>_xlfn.XLOOKUP($A197,'[1]Cost Forecast'!$A:$A,'[1]Cost Forecast'!X:X)</f>
        <v>26858.01</v>
      </c>
      <c r="AG197" s="2">
        <f>_xlfn.XLOOKUP($A197,'[1]Cost Forecast'!$A:$A,'[1]Cost Forecast'!Y:Y)</f>
        <v>0</v>
      </c>
      <c r="AH197" s="2">
        <f>_xlfn.XLOOKUP($A197,'[1]Cost Forecast'!$A:$A,'[1]Cost Forecast'!Z:Z)</f>
        <v>0</v>
      </c>
      <c r="AI197" s="2">
        <f>_xlfn.XLOOKUP($A197,'[1]Cost Forecast'!$A:$A,'[1]Cost Forecast'!AA:AA)</f>
        <v>0</v>
      </c>
      <c r="AJ197" s="2">
        <f>_xlfn.XLOOKUP($A197,'[1]Cost Forecast'!$A:$A,'[1]Cost Forecast'!AB:AB)</f>
        <v>0</v>
      </c>
      <c r="AK197" s="2">
        <f>_xlfn.XLOOKUP($A197,'[1]Cost Forecast'!$A:$A,'[1]Cost Forecast'!AC:AC)</f>
        <v>0</v>
      </c>
      <c r="AL197" s="2">
        <f>_xlfn.XLOOKUP($A197,'[1]Cost Forecast'!$A:$A,'[1]Cost Forecast'!AD:AD)</f>
        <v>0</v>
      </c>
      <c r="AM197" s="8">
        <f t="shared" si="86"/>
        <v>191266.4</v>
      </c>
      <c r="AN197" s="9" t="s">
        <v>877</v>
      </c>
      <c r="AO197" s="9" t="s">
        <v>886</v>
      </c>
      <c r="AQ197" t="b">
        <f t="shared" si="87"/>
        <v>1</v>
      </c>
      <c r="AS197"/>
    </row>
    <row r="198" spans="1:46" x14ac:dyDescent="0.35">
      <c r="A198" s="4" t="s">
        <v>405</v>
      </c>
      <c r="B198" s="4" t="s">
        <v>406</v>
      </c>
      <c r="C198" s="3">
        <v>0</v>
      </c>
      <c r="D198" s="4" t="s">
        <v>38</v>
      </c>
      <c r="E198" s="3">
        <v>0</v>
      </c>
      <c r="F198" s="3">
        <f t="shared" si="88"/>
        <v>1</v>
      </c>
      <c r="G198" s="2">
        <v>50000</v>
      </c>
      <c r="H198" s="4" t="b">
        <f t="shared" si="81"/>
        <v>0</v>
      </c>
      <c r="I198" s="4" t="b">
        <f t="shared" si="82"/>
        <v>0</v>
      </c>
      <c r="K198" s="2">
        <v>0</v>
      </c>
      <c r="L198" s="2">
        <v>0</v>
      </c>
      <c r="M198" s="3">
        <v>0</v>
      </c>
      <c r="N198" s="3">
        <v>0</v>
      </c>
      <c r="O198" s="2">
        <v>110</v>
      </c>
      <c r="Q198" s="2">
        <v>0</v>
      </c>
      <c r="R198" s="2">
        <v>0</v>
      </c>
      <c r="S198" s="2">
        <v>0</v>
      </c>
      <c r="T198" s="2">
        <v>50000</v>
      </c>
      <c r="U198" s="2">
        <v>0</v>
      </c>
      <c r="V198" s="2">
        <f t="shared" si="89"/>
        <v>0</v>
      </c>
      <c r="X198" s="2">
        <f t="shared" si="90"/>
        <v>0</v>
      </c>
      <c r="Y198" s="2">
        <f t="shared" si="91"/>
        <v>-50000</v>
      </c>
      <c r="AA198" s="2">
        <f>_xlfn.XLOOKUP($A198,'[1]Cost Forecast'!$A:$A,'[1]Cost Forecast'!S:S)</f>
        <v>0</v>
      </c>
      <c r="AB198" s="2">
        <f>_xlfn.XLOOKUP($A198,'[1]Cost Forecast'!$A:$A,'[1]Cost Forecast'!T:T)</f>
        <v>0</v>
      </c>
      <c r="AC198" s="2">
        <f>_xlfn.XLOOKUP($A198,'[1]Cost Forecast'!$A:$A,'[1]Cost Forecast'!U:U)</f>
        <v>0</v>
      </c>
      <c r="AD198" s="2">
        <f>_xlfn.XLOOKUP($A198,'[1]Cost Forecast'!$A:$A,'[1]Cost Forecast'!V:V)</f>
        <v>8333.3333333333339</v>
      </c>
      <c r="AE198" s="2">
        <f>_xlfn.XLOOKUP($A198,'[1]Cost Forecast'!$A:$A,'[1]Cost Forecast'!W:W)</f>
        <v>8333.3333333333339</v>
      </c>
      <c r="AF198" s="2">
        <f>_xlfn.XLOOKUP($A198,'[1]Cost Forecast'!$A:$A,'[1]Cost Forecast'!X:X)</f>
        <v>8333.3333333333339</v>
      </c>
      <c r="AG198" s="2">
        <f>_xlfn.XLOOKUP($A198,'[1]Cost Forecast'!$A:$A,'[1]Cost Forecast'!Y:Y)</f>
        <v>8333.3333333333339</v>
      </c>
      <c r="AH198" s="2">
        <f>_xlfn.XLOOKUP($A198,'[1]Cost Forecast'!$A:$A,'[1]Cost Forecast'!Z:Z)</f>
        <v>8333.3333333333339</v>
      </c>
      <c r="AI198" s="2">
        <f>_xlfn.XLOOKUP($A198,'[1]Cost Forecast'!$A:$A,'[1]Cost Forecast'!AA:AA)</f>
        <v>8333.3333333333339</v>
      </c>
      <c r="AJ198" s="2">
        <f>_xlfn.XLOOKUP($A198,'[1]Cost Forecast'!$A:$A,'[1]Cost Forecast'!AB:AB)</f>
        <v>0</v>
      </c>
      <c r="AK198" s="2">
        <f>_xlfn.XLOOKUP($A198,'[1]Cost Forecast'!$A:$A,'[1]Cost Forecast'!AC:AC)</f>
        <v>0</v>
      </c>
      <c r="AL198" s="2">
        <f>_xlfn.XLOOKUP($A198,'[1]Cost Forecast'!$A:$A,'[1]Cost Forecast'!AD:AD)</f>
        <v>0</v>
      </c>
      <c r="AM198" s="8">
        <f t="shared" si="86"/>
        <v>50000.000000000007</v>
      </c>
      <c r="AN198" s="9" t="s">
        <v>884</v>
      </c>
      <c r="AO198" s="9" t="s">
        <v>849</v>
      </c>
      <c r="AP198" t="s">
        <v>896</v>
      </c>
      <c r="AQ198" t="b">
        <f t="shared" si="87"/>
        <v>1</v>
      </c>
      <c r="AT198" s="12"/>
    </row>
    <row r="199" spans="1:46" x14ac:dyDescent="0.35">
      <c r="A199" s="4" t="s">
        <v>407</v>
      </c>
      <c r="B199" s="4" t="s">
        <v>408</v>
      </c>
      <c r="C199" s="3">
        <v>36</v>
      </c>
      <c r="D199" s="4" t="s">
        <v>2</v>
      </c>
      <c r="E199" s="3">
        <v>0</v>
      </c>
      <c r="F199" s="3">
        <f t="shared" si="88"/>
        <v>1</v>
      </c>
      <c r="G199" s="2">
        <v>91781</v>
      </c>
      <c r="H199" s="4" t="b">
        <f t="shared" si="81"/>
        <v>1</v>
      </c>
      <c r="I199" s="4" t="b">
        <f t="shared" si="82"/>
        <v>0</v>
      </c>
      <c r="K199" s="2">
        <v>91781</v>
      </c>
      <c r="L199" s="2">
        <v>99876.64</v>
      </c>
      <c r="M199" s="3">
        <v>0</v>
      </c>
      <c r="N199" s="3">
        <v>0</v>
      </c>
      <c r="O199" s="2">
        <v>110</v>
      </c>
      <c r="Q199" s="2">
        <v>0</v>
      </c>
      <c r="R199" s="2">
        <v>0</v>
      </c>
      <c r="S199" s="2">
        <v>0</v>
      </c>
      <c r="T199" s="2">
        <v>91781</v>
      </c>
      <c r="U199" s="2">
        <v>0</v>
      </c>
      <c r="V199" s="2">
        <f t="shared" si="89"/>
        <v>0</v>
      </c>
      <c r="X199" s="2">
        <f t="shared" si="90"/>
        <v>95741</v>
      </c>
      <c r="Y199" s="2">
        <f t="shared" si="91"/>
        <v>3960</v>
      </c>
      <c r="AA199" s="2">
        <f>_xlfn.XLOOKUP($A199,'[1]Cost Forecast'!$A:$A,'[1]Cost Forecast'!S:S)</f>
        <v>0</v>
      </c>
      <c r="AB199" s="2">
        <f>_xlfn.XLOOKUP($A199,'[1]Cost Forecast'!$A:$A,'[1]Cost Forecast'!T:T)</f>
        <v>0</v>
      </c>
      <c r="AC199" s="2">
        <f>_xlfn.XLOOKUP($A199,'[1]Cost Forecast'!$A:$A,'[1]Cost Forecast'!U:U)</f>
        <v>0</v>
      </c>
      <c r="AD199" s="2">
        <f>_xlfn.XLOOKUP($A199,'[1]Cost Forecast'!$A:$A,'[1]Cost Forecast'!V:V)</f>
        <v>0</v>
      </c>
      <c r="AE199" s="2">
        <f>_xlfn.XLOOKUP($A199,'[1]Cost Forecast'!$A:$A,'[1]Cost Forecast'!W:W)</f>
        <v>0</v>
      </c>
      <c r="AF199" s="2">
        <f>_xlfn.XLOOKUP($A199,'[1]Cost Forecast'!$A:$A,'[1]Cost Forecast'!X:X)</f>
        <v>0</v>
      </c>
      <c r="AG199" s="2">
        <f>_xlfn.XLOOKUP($A199,'[1]Cost Forecast'!$A:$A,'[1]Cost Forecast'!Y:Y)</f>
        <v>0</v>
      </c>
      <c r="AH199" s="2">
        <f>_xlfn.XLOOKUP($A199,'[1]Cost Forecast'!$A:$A,'[1]Cost Forecast'!Z:Z)</f>
        <v>0</v>
      </c>
      <c r="AI199" s="2">
        <f>_xlfn.XLOOKUP($A199,'[1]Cost Forecast'!$A:$A,'[1]Cost Forecast'!AA:AA)</f>
        <v>0</v>
      </c>
      <c r="AJ199" s="2">
        <f>_xlfn.XLOOKUP($A199,'[1]Cost Forecast'!$A:$A,'[1]Cost Forecast'!AB:AB)</f>
        <v>0</v>
      </c>
      <c r="AK199" s="2">
        <f>_xlfn.XLOOKUP($A199,'[1]Cost Forecast'!$A:$A,'[1]Cost Forecast'!AC:AC)</f>
        <v>0</v>
      </c>
      <c r="AL199" s="2">
        <f>_xlfn.XLOOKUP($A199,'[1]Cost Forecast'!$A:$A,'[1]Cost Forecast'!AD:AD)</f>
        <v>0</v>
      </c>
      <c r="AM199" s="8">
        <f t="shared" si="86"/>
        <v>91781</v>
      </c>
      <c r="AN199" s="9" t="s">
        <v>882</v>
      </c>
      <c r="AO199" s="9" t="s">
        <v>882</v>
      </c>
      <c r="AQ199" t="b">
        <f t="shared" si="87"/>
        <v>1</v>
      </c>
      <c r="AS199"/>
    </row>
    <row r="200" spans="1:46" x14ac:dyDescent="0.35">
      <c r="A200" s="4" t="s">
        <v>409</v>
      </c>
      <c r="B200" s="4" t="s">
        <v>410</v>
      </c>
      <c r="C200" s="3">
        <v>2</v>
      </c>
      <c r="D200" s="4" t="s">
        <v>2</v>
      </c>
      <c r="E200" s="3">
        <v>0</v>
      </c>
      <c r="F200" s="3">
        <f t="shared" si="88"/>
        <v>1</v>
      </c>
      <c r="G200" s="2">
        <v>22632</v>
      </c>
      <c r="H200" s="4" t="b">
        <f t="shared" si="81"/>
        <v>0</v>
      </c>
      <c r="I200" s="4" t="b">
        <f t="shared" si="82"/>
        <v>0</v>
      </c>
      <c r="K200" s="2">
        <v>5658</v>
      </c>
      <c r="L200" s="2">
        <v>22632</v>
      </c>
      <c r="M200" s="3">
        <v>0</v>
      </c>
      <c r="N200" s="3">
        <v>0</v>
      </c>
      <c r="O200" s="2">
        <v>110</v>
      </c>
      <c r="Q200" s="2">
        <v>0</v>
      </c>
      <c r="R200" s="2">
        <v>22632</v>
      </c>
      <c r="S200" s="2">
        <v>0</v>
      </c>
      <c r="T200" s="2">
        <v>0</v>
      </c>
      <c r="U200" s="2">
        <v>0</v>
      </c>
      <c r="V200" s="2">
        <f t="shared" si="89"/>
        <v>0</v>
      </c>
      <c r="X200" s="2">
        <f t="shared" si="90"/>
        <v>5878</v>
      </c>
      <c r="Y200" s="2">
        <f t="shared" si="91"/>
        <v>-16754</v>
      </c>
      <c r="AA200" s="2">
        <f>_xlfn.XLOOKUP($A200,'[1]Cost Forecast'!$A:$A,'[1]Cost Forecast'!S:S)</f>
        <v>0</v>
      </c>
      <c r="AB200" s="2">
        <f>_xlfn.XLOOKUP($A200,'[1]Cost Forecast'!$A:$A,'[1]Cost Forecast'!T:T)</f>
        <v>0</v>
      </c>
      <c r="AC200" s="2">
        <f>_xlfn.XLOOKUP($A200,'[1]Cost Forecast'!$A:$A,'[1]Cost Forecast'!U:U)</f>
        <v>22632</v>
      </c>
      <c r="AD200" s="2">
        <f>_xlfn.XLOOKUP($A200,'[1]Cost Forecast'!$A:$A,'[1]Cost Forecast'!V:V)</f>
        <v>0</v>
      </c>
      <c r="AE200" s="2">
        <f>_xlfn.XLOOKUP($A200,'[1]Cost Forecast'!$A:$A,'[1]Cost Forecast'!W:W)</f>
        <v>0</v>
      </c>
      <c r="AF200" s="2">
        <f>_xlfn.XLOOKUP($A200,'[1]Cost Forecast'!$A:$A,'[1]Cost Forecast'!X:X)</f>
        <v>0</v>
      </c>
      <c r="AG200" s="2">
        <f>_xlfn.XLOOKUP($A200,'[1]Cost Forecast'!$A:$A,'[1]Cost Forecast'!Y:Y)</f>
        <v>0</v>
      </c>
      <c r="AH200" s="2">
        <f>_xlfn.XLOOKUP($A200,'[1]Cost Forecast'!$A:$A,'[1]Cost Forecast'!Z:Z)</f>
        <v>0</v>
      </c>
      <c r="AI200" s="2">
        <f>_xlfn.XLOOKUP($A200,'[1]Cost Forecast'!$A:$A,'[1]Cost Forecast'!AA:AA)</f>
        <v>0</v>
      </c>
      <c r="AJ200" s="2">
        <f>_xlfn.XLOOKUP($A200,'[1]Cost Forecast'!$A:$A,'[1]Cost Forecast'!AB:AB)</f>
        <v>0</v>
      </c>
      <c r="AK200" s="2">
        <f>_xlfn.XLOOKUP($A200,'[1]Cost Forecast'!$A:$A,'[1]Cost Forecast'!AC:AC)</f>
        <v>0</v>
      </c>
      <c r="AL200" s="2">
        <f>_xlfn.XLOOKUP($A200,'[1]Cost Forecast'!$A:$A,'[1]Cost Forecast'!AD:AD)</f>
        <v>0</v>
      </c>
      <c r="AM200" s="8">
        <f t="shared" si="86"/>
        <v>28290</v>
      </c>
      <c r="AN200" s="9" t="s">
        <v>881</v>
      </c>
      <c r="AO200" s="9" t="s">
        <v>879</v>
      </c>
      <c r="AQ200" t="b">
        <f t="shared" si="87"/>
        <v>0</v>
      </c>
      <c r="AR200" s="10"/>
      <c r="AS200"/>
    </row>
    <row r="201" spans="1:46" x14ac:dyDescent="0.35">
      <c r="A201" s="4" t="s">
        <v>411</v>
      </c>
      <c r="B201" s="4" t="s">
        <v>412</v>
      </c>
      <c r="C201" s="3">
        <v>0</v>
      </c>
      <c r="D201" s="4" t="s">
        <v>38</v>
      </c>
      <c r="E201" s="3">
        <v>0</v>
      </c>
      <c r="F201" s="3">
        <f t="shared" si="88"/>
        <v>1</v>
      </c>
      <c r="G201" s="2">
        <v>5000</v>
      </c>
      <c r="H201" s="4" t="b">
        <f t="shared" si="81"/>
        <v>0</v>
      </c>
      <c r="I201" s="4" t="b">
        <f t="shared" si="82"/>
        <v>0</v>
      </c>
      <c r="K201" s="2">
        <v>0</v>
      </c>
      <c r="L201" s="2">
        <v>0</v>
      </c>
      <c r="M201" s="3">
        <v>0</v>
      </c>
      <c r="N201" s="3">
        <v>0</v>
      </c>
      <c r="O201" s="2">
        <v>110</v>
      </c>
      <c r="Q201" s="2">
        <v>0</v>
      </c>
      <c r="R201" s="2">
        <v>5000</v>
      </c>
      <c r="S201" s="2">
        <v>0</v>
      </c>
      <c r="T201" s="2">
        <v>0</v>
      </c>
      <c r="U201" s="2">
        <v>0</v>
      </c>
      <c r="V201" s="2">
        <f t="shared" si="89"/>
        <v>0</v>
      </c>
      <c r="X201" s="2">
        <f t="shared" si="90"/>
        <v>0</v>
      </c>
      <c r="Y201" s="2">
        <f t="shared" si="91"/>
        <v>-5000</v>
      </c>
      <c r="AA201" s="2">
        <f>_xlfn.XLOOKUP($A201,'[1]Cost Forecast'!$A:$A,'[1]Cost Forecast'!S:S)</f>
        <v>0</v>
      </c>
      <c r="AB201" s="2">
        <f>_xlfn.XLOOKUP($A201,'[1]Cost Forecast'!$A:$A,'[1]Cost Forecast'!T:T)</f>
        <v>0</v>
      </c>
      <c r="AC201" s="2">
        <f>_xlfn.XLOOKUP($A201,'[1]Cost Forecast'!$A:$A,'[1]Cost Forecast'!U:U)</f>
        <v>0</v>
      </c>
      <c r="AD201" s="2">
        <f>_xlfn.XLOOKUP($A201,'[1]Cost Forecast'!$A:$A,'[1]Cost Forecast'!V:V)</f>
        <v>0</v>
      </c>
      <c r="AE201" s="2">
        <f>_xlfn.XLOOKUP($A201,'[1]Cost Forecast'!$A:$A,'[1]Cost Forecast'!W:W)</f>
        <v>0</v>
      </c>
      <c r="AF201" s="2">
        <f>_xlfn.XLOOKUP($A201,'[1]Cost Forecast'!$A:$A,'[1]Cost Forecast'!X:X)</f>
        <v>0</v>
      </c>
      <c r="AG201" s="2">
        <f>_xlfn.XLOOKUP($A201,'[1]Cost Forecast'!$A:$A,'[1]Cost Forecast'!Y:Y)</f>
        <v>0</v>
      </c>
      <c r="AH201" s="2">
        <f>_xlfn.XLOOKUP($A201,'[1]Cost Forecast'!$A:$A,'[1]Cost Forecast'!Z:Z)</f>
        <v>0</v>
      </c>
      <c r="AI201" s="2">
        <f>_xlfn.XLOOKUP($A201,'[1]Cost Forecast'!$A:$A,'[1]Cost Forecast'!AA:AA)</f>
        <v>0</v>
      </c>
      <c r="AJ201" s="2">
        <f>_xlfn.XLOOKUP($A201,'[1]Cost Forecast'!$A:$A,'[1]Cost Forecast'!AB:AB)</f>
        <v>0</v>
      </c>
      <c r="AK201" s="2">
        <f>_xlfn.XLOOKUP($A201,'[1]Cost Forecast'!$A:$A,'[1]Cost Forecast'!AC:AC)</f>
        <v>0</v>
      </c>
      <c r="AL201" s="2">
        <f>_xlfn.XLOOKUP($A201,'[1]Cost Forecast'!$A:$A,'[1]Cost Forecast'!AD:AD)</f>
        <v>0</v>
      </c>
      <c r="AM201" s="8">
        <f t="shared" si="86"/>
        <v>0</v>
      </c>
      <c r="AN201" s="9" t="s">
        <v>874</v>
      </c>
      <c r="AO201" s="9" t="s">
        <v>872</v>
      </c>
      <c r="AQ201" t="b">
        <f t="shared" si="87"/>
        <v>0</v>
      </c>
      <c r="AS201"/>
    </row>
    <row r="202" spans="1:46" x14ac:dyDescent="0.35">
      <c r="A202" s="4" t="s">
        <v>413</v>
      </c>
      <c r="B202" s="4" t="s">
        <v>414</v>
      </c>
      <c r="C202" s="3">
        <v>2</v>
      </c>
      <c r="D202" s="4" t="s">
        <v>2</v>
      </c>
      <c r="E202" s="3">
        <v>0</v>
      </c>
      <c r="F202" s="3">
        <f t="shared" si="88"/>
        <v>1</v>
      </c>
      <c r="G202" s="2">
        <v>28000</v>
      </c>
      <c r="H202" s="4" t="b">
        <f t="shared" si="81"/>
        <v>0</v>
      </c>
      <c r="I202" s="4" t="b">
        <f t="shared" si="82"/>
        <v>0</v>
      </c>
      <c r="K202" s="2">
        <v>0</v>
      </c>
      <c r="L202" s="2">
        <v>0</v>
      </c>
      <c r="M202" s="3">
        <v>0</v>
      </c>
      <c r="N202" s="3">
        <v>0</v>
      </c>
      <c r="O202" s="2">
        <v>110</v>
      </c>
      <c r="Q202" s="2">
        <v>0</v>
      </c>
      <c r="R202" s="2">
        <v>28000</v>
      </c>
      <c r="S202" s="2">
        <v>0</v>
      </c>
      <c r="T202" s="2">
        <v>0</v>
      </c>
      <c r="U202" s="2">
        <v>0</v>
      </c>
      <c r="V202" s="2">
        <f t="shared" si="89"/>
        <v>0</v>
      </c>
      <c r="X202" s="2">
        <f t="shared" si="90"/>
        <v>220</v>
      </c>
      <c r="Y202" s="2">
        <f t="shared" si="91"/>
        <v>-27780</v>
      </c>
      <c r="AA202" s="2">
        <f>_xlfn.XLOOKUP($A202,'[1]Cost Forecast'!$A:$A,'[1]Cost Forecast'!S:S)</f>
        <v>0</v>
      </c>
      <c r="AB202" s="2">
        <f>_xlfn.XLOOKUP($A202,'[1]Cost Forecast'!$A:$A,'[1]Cost Forecast'!T:T)</f>
        <v>0</v>
      </c>
      <c r="AC202" s="2">
        <f>_xlfn.XLOOKUP($A202,'[1]Cost Forecast'!$A:$A,'[1]Cost Forecast'!U:U)</f>
        <v>0</v>
      </c>
      <c r="AD202" s="2">
        <f>_xlfn.XLOOKUP($A202,'[1]Cost Forecast'!$A:$A,'[1]Cost Forecast'!V:V)</f>
        <v>0</v>
      </c>
      <c r="AE202" s="2">
        <f>_xlfn.XLOOKUP($A202,'[1]Cost Forecast'!$A:$A,'[1]Cost Forecast'!W:W)</f>
        <v>0</v>
      </c>
      <c r="AF202" s="2">
        <f>_xlfn.XLOOKUP($A202,'[1]Cost Forecast'!$A:$A,'[1]Cost Forecast'!X:X)</f>
        <v>9333.3333333333339</v>
      </c>
      <c r="AG202" s="2">
        <f>_xlfn.XLOOKUP($A202,'[1]Cost Forecast'!$A:$A,'[1]Cost Forecast'!Y:Y)</f>
        <v>9333.3333333333339</v>
      </c>
      <c r="AH202" s="2">
        <f>_xlfn.XLOOKUP($A202,'[1]Cost Forecast'!$A:$A,'[1]Cost Forecast'!Z:Z)</f>
        <v>9333.3333333333339</v>
      </c>
      <c r="AI202" s="2">
        <f>_xlfn.XLOOKUP($A202,'[1]Cost Forecast'!$A:$A,'[1]Cost Forecast'!AA:AA)</f>
        <v>0</v>
      </c>
      <c r="AJ202" s="2">
        <f>_xlfn.XLOOKUP($A202,'[1]Cost Forecast'!$A:$A,'[1]Cost Forecast'!AB:AB)</f>
        <v>0</v>
      </c>
      <c r="AK202" s="2">
        <f>_xlfn.XLOOKUP($A202,'[1]Cost Forecast'!$A:$A,'[1]Cost Forecast'!AC:AC)</f>
        <v>0</v>
      </c>
      <c r="AL202" s="2">
        <f>_xlfn.XLOOKUP($A202,'[1]Cost Forecast'!$A:$A,'[1]Cost Forecast'!AD:AD)</f>
        <v>0</v>
      </c>
      <c r="AM202" s="8">
        <f t="shared" si="86"/>
        <v>28000</v>
      </c>
      <c r="AN202" s="9" t="s">
        <v>884</v>
      </c>
      <c r="AO202" s="9" t="s">
        <v>879</v>
      </c>
      <c r="AQ202" t="b">
        <f t="shared" si="87"/>
        <v>1</v>
      </c>
      <c r="AS202"/>
    </row>
    <row r="203" spans="1:46" x14ac:dyDescent="0.35">
      <c r="A203" s="4" t="s">
        <v>415</v>
      </c>
      <c r="B203" s="4" t="s">
        <v>416</v>
      </c>
      <c r="C203" s="3">
        <v>1</v>
      </c>
      <c r="D203" s="4" t="s">
        <v>38</v>
      </c>
      <c r="E203" s="3">
        <v>0</v>
      </c>
      <c r="F203" s="3">
        <f t="shared" si="88"/>
        <v>1</v>
      </c>
      <c r="G203" s="2">
        <v>0</v>
      </c>
      <c r="H203" s="4" t="b">
        <f t="shared" si="81"/>
        <v>1</v>
      </c>
      <c r="I203" s="4" t="b">
        <f t="shared" si="82"/>
        <v>0</v>
      </c>
      <c r="K203" s="2">
        <v>0</v>
      </c>
      <c r="L203" s="2">
        <v>0</v>
      </c>
      <c r="M203" s="3">
        <v>0</v>
      </c>
      <c r="N203" s="3">
        <v>0</v>
      </c>
      <c r="O203" s="2">
        <v>110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f t="shared" si="89"/>
        <v>0</v>
      </c>
      <c r="X203" s="2">
        <f t="shared" si="90"/>
        <v>110</v>
      </c>
      <c r="Y203" s="2">
        <f t="shared" si="91"/>
        <v>110</v>
      </c>
      <c r="AA203" s="2">
        <f>_xlfn.XLOOKUP($A203,'[1]Cost Forecast'!$A:$A,'[1]Cost Forecast'!S:S)</f>
        <v>0</v>
      </c>
      <c r="AB203" s="2">
        <f>_xlfn.XLOOKUP($A203,'[1]Cost Forecast'!$A:$A,'[1]Cost Forecast'!T:T)</f>
        <v>0</v>
      </c>
      <c r="AC203" s="2">
        <f>_xlfn.XLOOKUP($A203,'[1]Cost Forecast'!$A:$A,'[1]Cost Forecast'!U:U)</f>
        <v>0</v>
      </c>
      <c r="AD203" s="2">
        <f>_xlfn.XLOOKUP($A203,'[1]Cost Forecast'!$A:$A,'[1]Cost Forecast'!V:V)</f>
        <v>0</v>
      </c>
      <c r="AE203" s="2">
        <f>_xlfn.XLOOKUP($A203,'[1]Cost Forecast'!$A:$A,'[1]Cost Forecast'!W:W)</f>
        <v>0</v>
      </c>
      <c r="AF203" s="2">
        <f>_xlfn.XLOOKUP($A203,'[1]Cost Forecast'!$A:$A,'[1]Cost Forecast'!X:X)</f>
        <v>0</v>
      </c>
      <c r="AG203" s="2">
        <f>_xlfn.XLOOKUP($A203,'[1]Cost Forecast'!$A:$A,'[1]Cost Forecast'!Y:Y)</f>
        <v>0</v>
      </c>
      <c r="AH203" s="2">
        <f>_xlfn.XLOOKUP($A203,'[1]Cost Forecast'!$A:$A,'[1]Cost Forecast'!Z:Z)</f>
        <v>0</v>
      </c>
      <c r="AI203" s="2">
        <f>_xlfn.XLOOKUP($A203,'[1]Cost Forecast'!$A:$A,'[1]Cost Forecast'!AA:AA)</f>
        <v>0</v>
      </c>
      <c r="AJ203" s="2">
        <f>_xlfn.XLOOKUP($A203,'[1]Cost Forecast'!$A:$A,'[1]Cost Forecast'!AB:AB)</f>
        <v>0</v>
      </c>
      <c r="AK203" s="2">
        <f>_xlfn.XLOOKUP($A203,'[1]Cost Forecast'!$A:$A,'[1]Cost Forecast'!AC:AC)</f>
        <v>0</v>
      </c>
      <c r="AL203" s="2">
        <f>_xlfn.XLOOKUP($A203,'[1]Cost Forecast'!$A:$A,'[1]Cost Forecast'!AD:AD)</f>
        <v>0</v>
      </c>
      <c r="AM203" s="8">
        <f t="shared" si="86"/>
        <v>0</v>
      </c>
      <c r="AN203" s="9" t="s">
        <v>882</v>
      </c>
      <c r="AO203" s="9" t="s">
        <v>882</v>
      </c>
      <c r="AQ203" t="b">
        <f t="shared" si="87"/>
        <v>1</v>
      </c>
      <c r="AS203"/>
    </row>
    <row r="204" spans="1:46" x14ac:dyDescent="0.35">
      <c r="A204" s="4" t="s">
        <v>417</v>
      </c>
      <c r="B204" s="4" t="s">
        <v>418</v>
      </c>
      <c r="C204" s="3">
        <v>5060</v>
      </c>
      <c r="D204" s="4" t="s">
        <v>133</v>
      </c>
      <c r="E204" s="3">
        <v>0</v>
      </c>
      <c r="F204" s="3">
        <f t="shared" si="88"/>
        <v>1</v>
      </c>
      <c r="G204" s="2">
        <v>0</v>
      </c>
      <c r="H204" s="4" t="b">
        <f t="shared" si="81"/>
        <v>1</v>
      </c>
      <c r="I204" s="4" t="b">
        <f t="shared" si="82"/>
        <v>0</v>
      </c>
      <c r="K204" s="2">
        <v>0</v>
      </c>
      <c r="L204" s="2">
        <v>0</v>
      </c>
      <c r="M204" s="3">
        <v>0</v>
      </c>
      <c r="N204" s="3">
        <v>0</v>
      </c>
      <c r="O204" s="2">
        <v>110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f t="shared" si="89"/>
        <v>0</v>
      </c>
      <c r="X204" s="2">
        <f t="shared" si="90"/>
        <v>556600</v>
      </c>
      <c r="Y204" s="2">
        <f t="shared" si="91"/>
        <v>556600</v>
      </c>
      <c r="AA204" s="2">
        <f>_xlfn.XLOOKUP($A204,'[1]Cost Forecast'!$A:$A,'[1]Cost Forecast'!S:S)</f>
        <v>0</v>
      </c>
      <c r="AB204" s="2">
        <f>_xlfn.XLOOKUP($A204,'[1]Cost Forecast'!$A:$A,'[1]Cost Forecast'!T:T)</f>
        <v>0</v>
      </c>
      <c r="AC204" s="2">
        <f>_xlfn.XLOOKUP($A204,'[1]Cost Forecast'!$A:$A,'[1]Cost Forecast'!U:U)</f>
        <v>0</v>
      </c>
      <c r="AD204" s="2">
        <f>_xlfn.XLOOKUP($A204,'[1]Cost Forecast'!$A:$A,'[1]Cost Forecast'!V:V)</f>
        <v>0</v>
      </c>
      <c r="AE204" s="2">
        <f>_xlfn.XLOOKUP($A204,'[1]Cost Forecast'!$A:$A,'[1]Cost Forecast'!W:W)</f>
        <v>0</v>
      </c>
      <c r="AF204" s="2">
        <f>_xlfn.XLOOKUP($A204,'[1]Cost Forecast'!$A:$A,'[1]Cost Forecast'!X:X)</f>
        <v>0</v>
      </c>
      <c r="AG204" s="2">
        <f>_xlfn.XLOOKUP($A204,'[1]Cost Forecast'!$A:$A,'[1]Cost Forecast'!Y:Y)</f>
        <v>0</v>
      </c>
      <c r="AH204" s="2">
        <f>_xlfn.XLOOKUP($A204,'[1]Cost Forecast'!$A:$A,'[1]Cost Forecast'!Z:Z)</f>
        <v>0</v>
      </c>
      <c r="AI204" s="2">
        <f>_xlfn.XLOOKUP($A204,'[1]Cost Forecast'!$A:$A,'[1]Cost Forecast'!AA:AA)</f>
        <v>0</v>
      </c>
      <c r="AJ204" s="2">
        <f>_xlfn.XLOOKUP($A204,'[1]Cost Forecast'!$A:$A,'[1]Cost Forecast'!AB:AB)</f>
        <v>0</v>
      </c>
      <c r="AK204" s="2">
        <f>_xlfn.XLOOKUP($A204,'[1]Cost Forecast'!$A:$A,'[1]Cost Forecast'!AC:AC)</f>
        <v>0</v>
      </c>
      <c r="AL204" s="2">
        <f>_xlfn.XLOOKUP($A204,'[1]Cost Forecast'!$A:$A,'[1]Cost Forecast'!AD:AD)</f>
        <v>0</v>
      </c>
      <c r="AM204" s="8">
        <f t="shared" si="86"/>
        <v>0</v>
      </c>
      <c r="AN204" s="9" t="s">
        <v>882</v>
      </c>
      <c r="AO204" s="9" t="s">
        <v>882</v>
      </c>
      <c r="AQ204" t="b">
        <f t="shared" si="87"/>
        <v>1</v>
      </c>
      <c r="AS204"/>
    </row>
    <row r="205" spans="1:46" x14ac:dyDescent="0.35">
      <c r="A205" s="4" t="s">
        <v>419</v>
      </c>
      <c r="B205" s="4" t="s">
        <v>420</v>
      </c>
      <c r="C205" s="3">
        <v>246</v>
      </c>
      <c r="D205" s="4" t="s">
        <v>133</v>
      </c>
      <c r="E205" s="3">
        <v>0</v>
      </c>
      <c r="F205" s="3">
        <f t="shared" si="88"/>
        <v>1</v>
      </c>
      <c r="G205" s="2">
        <v>34200</v>
      </c>
      <c r="H205" s="4" t="b">
        <f t="shared" si="81"/>
        <v>0</v>
      </c>
      <c r="I205" s="4" t="b">
        <f t="shared" si="82"/>
        <v>0</v>
      </c>
      <c r="K205" s="2">
        <v>0</v>
      </c>
      <c r="L205" s="2">
        <v>23820</v>
      </c>
      <c r="M205" s="3">
        <v>0</v>
      </c>
      <c r="N205" s="3">
        <v>0</v>
      </c>
      <c r="O205" s="2">
        <v>110</v>
      </c>
      <c r="Q205" s="2">
        <v>0</v>
      </c>
      <c r="R205" s="2">
        <v>34200</v>
      </c>
      <c r="S205" s="2">
        <v>0</v>
      </c>
      <c r="T205" s="2">
        <v>0</v>
      </c>
      <c r="U205" s="2">
        <v>0</v>
      </c>
      <c r="V205" s="2">
        <f t="shared" si="89"/>
        <v>0</v>
      </c>
      <c r="X205" s="2">
        <f t="shared" si="90"/>
        <v>27060</v>
      </c>
      <c r="Y205" s="2">
        <f t="shared" si="91"/>
        <v>-7140</v>
      </c>
      <c r="AA205" s="2">
        <f>_xlfn.XLOOKUP($A205,'[1]Cost Forecast'!$A:$A,'[1]Cost Forecast'!S:S)</f>
        <v>0</v>
      </c>
      <c r="AB205" s="2">
        <f>_xlfn.XLOOKUP($A205,'[1]Cost Forecast'!$A:$A,'[1]Cost Forecast'!T:T)</f>
        <v>0</v>
      </c>
      <c r="AC205" s="2">
        <f>_xlfn.XLOOKUP($A205,'[1]Cost Forecast'!$A:$A,'[1]Cost Forecast'!U:U)</f>
        <v>0</v>
      </c>
      <c r="AD205" s="2">
        <f>_xlfn.XLOOKUP($A205,'[1]Cost Forecast'!$A:$A,'[1]Cost Forecast'!V:V)</f>
        <v>11400</v>
      </c>
      <c r="AE205" s="2">
        <f>_xlfn.XLOOKUP($A205,'[1]Cost Forecast'!$A:$A,'[1]Cost Forecast'!W:W)</f>
        <v>11400</v>
      </c>
      <c r="AF205" s="2">
        <f>_xlfn.XLOOKUP($A205,'[1]Cost Forecast'!$A:$A,'[1]Cost Forecast'!X:X)</f>
        <v>11400</v>
      </c>
      <c r="AG205" s="2">
        <f>_xlfn.XLOOKUP($A205,'[1]Cost Forecast'!$A:$A,'[1]Cost Forecast'!Y:Y)</f>
        <v>0</v>
      </c>
      <c r="AH205" s="2">
        <f>_xlfn.XLOOKUP($A205,'[1]Cost Forecast'!$A:$A,'[1]Cost Forecast'!Z:Z)</f>
        <v>0</v>
      </c>
      <c r="AI205" s="2">
        <f>_xlfn.XLOOKUP($A205,'[1]Cost Forecast'!$A:$A,'[1]Cost Forecast'!AA:AA)</f>
        <v>0</v>
      </c>
      <c r="AJ205" s="2">
        <f>_xlfn.XLOOKUP($A205,'[1]Cost Forecast'!$A:$A,'[1]Cost Forecast'!AB:AB)</f>
        <v>0</v>
      </c>
      <c r="AK205" s="2">
        <f>_xlfn.XLOOKUP($A205,'[1]Cost Forecast'!$A:$A,'[1]Cost Forecast'!AC:AC)</f>
        <v>0</v>
      </c>
      <c r="AL205" s="2">
        <f>_xlfn.XLOOKUP($A205,'[1]Cost Forecast'!$A:$A,'[1]Cost Forecast'!AD:AD)</f>
        <v>0</v>
      </c>
      <c r="AM205" s="8">
        <f t="shared" si="86"/>
        <v>34200</v>
      </c>
      <c r="AN205" s="9" t="s">
        <v>884</v>
      </c>
      <c r="AO205" s="9" t="s">
        <v>879</v>
      </c>
      <c r="AQ205" t="b">
        <f t="shared" si="87"/>
        <v>1</v>
      </c>
      <c r="AS205"/>
    </row>
    <row r="206" spans="1:46" x14ac:dyDescent="0.35">
      <c r="A206" s="4" t="s">
        <v>421</v>
      </c>
      <c r="B206" s="4" t="s">
        <v>422</v>
      </c>
      <c r="C206" s="3">
        <v>0</v>
      </c>
      <c r="D206" s="4" t="s">
        <v>38</v>
      </c>
      <c r="E206" s="3">
        <v>0</v>
      </c>
      <c r="F206" s="3">
        <f t="shared" si="88"/>
        <v>1</v>
      </c>
      <c r="G206" s="2">
        <v>5000</v>
      </c>
      <c r="H206" s="4" t="b">
        <f t="shared" si="81"/>
        <v>0</v>
      </c>
      <c r="I206" s="4" t="b">
        <f t="shared" si="82"/>
        <v>0</v>
      </c>
      <c r="K206" s="2">
        <v>0</v>
      </c>
      <c r="L206" s="2">
        <v>0</v>
      </c>
      <c r="M206" s="3">
        <v>0</v>
      </c>
      <c r="N206" s="3">
        <v>0</v>
      </c>
      <c r="O206" s="2">
        <v>110</v>
      </c>
      <c r="Q206" s="2">
        <v>5000</v>
      </c>
      <c r="R206" s="2">
        <v>0</v>
      </c>
      <c r="S206" s="2">
        <v>0</v>
      </c>
      <c r="T206" s="2">
        <v>0</v>
      </c>
      <c r="U206" s="2">
        <v>0</v>
      </c>
      <c r="V206" s="2">
        <f t="shared" si="89"/>
        <v>0</v>
      </c>
      <c r="X206" s="2">
        <f t="shared" si="90"/>
        <v>0</v>
      </c>
      <c r="Y206" s="2">
        <f t="shared" si="91"/>
        <v>-5000</v>
      </c>
      <c r="AA206" s="2">
        <f>_xlfn.XLOOKUP($A206,'[1]Cost Forecast'!$A:$A,'[1]Cost Forecast'!S:S)</f>
        <v>0</v>
      </c>
      <c r="AB206" s="2">
        <f>_xlfn.XLOOKUP($A206,'[1]Cost Forecast'!$A:$A,'[1]Cost Forecast'!T:T)</f>
        <v>0</v>
      </c>
      <c r="AC206" s="2">
        <f>_xlfn.XLOOKUP($A206,'[1]Cost Forecast'!$A:$A,'[1]Cost Forecast'!U:U)</f>
        <v>0</v>
      </c>
      <c r="AD206" s="2">
        <f>_xlfn.XLOOKUP($A206,'[1]Cost Forecast'!$A:$A,'[1]Cost Forecast'!V:V)</f>
        <v>0</v>
      </c>
      <c r="AE206" s="2">
        <f>_xlfn.XLOOKUP($A206,'[1]Cost Forecast'!$A:$A,'[1]Cost Forecast'!W:W)</f>
        <v>0</v>
      </c>
      <c r="AF206" s="2">
        <f>_xlfn.XLOOKUP($A206,'[1]Cost Forecast'!$A:$A,'[1]Cost Forecast'!X:X)</f>
        <v>0</v>
      </c>
      <c r="AG206" s="2">
        <f>_xlfn.XLOOKUP($A206,'[1]Cost Forecast'!$A:$A,'[1]Cost Forecast'!Y:Y)</f>
        <v>0</v>
      </c>
      <c r="AH206" s="2">
        <f>_xlfn.XLOOKUP($A206,'[1]Cost Forecast'!$A:$A,'[1]Cost Forecast'!Z:Z)</f>
        <v>0</v>
      </c>
      <c r="AI206" s="2">
        <f>_xlfn.XLOOKUP($A206,'[1]Cost Forecast'!$A:$A,'[1]Cost Forecast'!AA:AA)</f>
        <v>0</v>
      </c>
      <c r="AJ206" s="2">
        <f>_xlfn.XLOOKUP($A206,'[1]Cost Forecast'!$A:$A,'[1]Cost Forecast'!AB:AB)</f>
        <v>0</v>
      </c>
      <c r="AK206" s="2">
        <f>_xlfn.XLOOKUP($A206,'[1]Cost Forecast'!$A:$A,'[1]Cost Forecast'!AC:AC)</f>
        <v>0</v>
      </c>
      <c r="AL206" s="2">
        <f>_xlfn.XLOOKUP($A206,'[1]Cost Forecast'!$A:$A,'[1]Cost Forecast'!AD:AD)</f>
        <v>0</v>
      </c>
      <c r="AM206" s="8">
        <f t="shared" si="86"/>
        <v>0</v>
      </c>
      <c r="AN206" s="9" t="s">
        <v>874</v>
      </c>
      <c r="AO206" s="9" t="s">
        <v>872</v>
      </c>
      <c r="AQ206" t="b">
        <f t="shared" si="87"/>
        <v>0</v>
      </c>
      <c r="AS206"/>
    </row>
    <row r="207" spans="1:46" x14ac:dyDescent="0.35">
      <c r="A207" s="4" t="s">
        <v>423</v>
      </c>
      <c r="B207" s="4" t="s">
        <v>424</v>
      </c>
      <c r="C207" s="3">
        <v>173</v>
      </c>
      <c r="D207" s="4" t="s">
        <v>133</v>
      </c>
      <c r="E207" s="3">
        <v>0</v>
      </c>
      <c r="F207" s="3">
        <f t="shared" si="88"/>
        <v>1</v>
      </c>
      <c r="G207" s="2">
        <v>0</v>
      </c>
      <c r="H207" s="4" t="b">
        <f t="shared" si="81"/>
        <v>1</v>
      </c>
      <c r="I207" s="4" t="b">
        <f t="shared" si="82"/>
        <v>0</v>
      </c>
      <c r="K207" s="2">
        <v>0</v>
      </c>
      <c r="L207" s="2">
        <v>0</v>
      </c>
      <c r="M207" s="3">
        <v>0</v>
      </c>
      <c r="N207" s="3">
        <v>0</v>
      </c>
      <c r="O207" s="2">
        <v>110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f t="shared" si="89"/>
        <v>0</v>
      </c>
      <c r="X207" s="2">
        <f t="shared" si="90"/>
        <v>19030</v>
      </c>
      <c r="Y207" s="2">
        <f t="shared" si="91"/>
        <v>19030</v>
      </c>
      <c r="AA207" s="2">
        <f>_xlfn.XLOOKUP($A207,'[1]Cost Forecast'!$A:$A,'[1]Cost Forecast'!S:S)</f>
        <v>0</v>
      </c>
      <c r="AB207" s="2">
        <f>_xlfn.XLOOKUP($A207,'[1]Cost Forecast'!$A:$A,'[1]Cost Forecast'!T:T)</f>
        <v>0</v>
      </c>
      <c r="AC207" s="2">
        <f>_xlfn.XLOOKUP($A207,'[1]Cost Forecast'!$A:$A,'[1]Cost Forecast'!U:U)</f>
        <v>0</v>
      </c>
      <c r="AD207" s="2">
        <f>_xlfn.XLOOKUP($A207,'[1]Cost Forecast'!$A:$A,'[1]Cost Forecast'!V:V)</f>
        <v>0</v>
      </c>
      <c r="AE207" s="2">
        <f>_xlfn.XLOOKUP($A207,'[1]Cost Forecast'!$A:$A,'[1]Cost Forecast'!W:W)</f>
        <v>0</v>
      </c>
      <c r="AF207" s="2">
        <f>_xlfn.XLOOKUP($A207,'[1]Cost Forecast'!$A:$A,'[1]Cost Forecast'!X:X)</f>
        <v>0</v>
      </c>
      <c r="AG207" s="2">
        <f>_xlfn.XLOOKUP($A207,'[1]Cost Forecast'!$A:$A,'[1]Cost Forecast'!Y:Y)</f>
        <v>0</v>
      </c>
      <c r="AH207" s="2">
        <f>_xlfn.XLOOKUP($A207,'[1]Cost Forecast'!$A:$A,'[1]Cost Forecast'!Z:Z)</f>
        <v>0</v>
      </c>
      <c r="AI207" s="2">
        <f>_xlfn.XLOOKUP($A207,'[1]Cost Forecast'!$A:$A,'[1]Cost Forecast'!AA:AA)</f>
        <v>0</v>
      </c>
      <c r="AJ207" s="2">
        <f>_xlfn.XLOOKUP($A207,'[1]Cost Forecast'!$A:$A,'[1]Cost Forecast'!AB:AB)</f>
        <v>0</v>
      </c>
      <c r="AK207" s="2">
        <f>_xlfn.XLOOKUP($A207,'[1]Cost Forecast'!$A:$A,'[1]Cost Forecast'!AC:AC)</f>
        <v>0</v>
      </c>
      <c r="AL207" s="2">
        <f>_xlfn.XLOOKUP($A207,'[1]Cost Forecast'!$A:$A,'[1]Cost Forecast'!AD:AD)</f>
        <v>0</v>
      </c>
      <c r="AM207" s="8">
        <f t="shared" si="86"/>
        <v>0</v>
      </c>
      <c r="AN207" s="9" t="s">
        <v>882</v>
      </c>
      <c r="AO207" s="9" t="s">
        <v>882</v>
      </c>
      <c r="AQ207" t="b">
        <f t="shared" si="87"/>
        <v>1</v>
      </c>
      <c r="AS207"/>
    </row>
    <row r="208" spans="1:46" x14ac:dyDescent="0.35">
      <c r="A208" s="4" t="s">
        <v>425</v>
      </c>
      <c r="B208" s="4" t="s">
        <v>426</v>
      </c>
      <c r="C208" s="3">
        <v>1</v>
      </c>
      <c r="D208" s="4" t="s">
        <v>38</v>
      </c>
      <c r="E208" s="3">
        <v>0</v>
      </c>
      <c r="F208" s="3">
        <f t="shared" si="88"/>
        <v>1</v>
      </c>
      <c r="G208" s="2">
        <v>533755</v>
      </c>
      <c r="H208" s="4" t="b">
        <f t="shared" si="81"/>
        <v>0</v>
      </c>
      <c r="I208" s="4" t="b">
        <f t="shared" si="82"/>
        <v>0</v>
      </c>
      <c r="K208" s="2">
        <v>0</v>
      </c>
      <c r="L208" s="2">
        <v>330000</v>
      </c>
      <c r="M208" s="3">
        <v>0</v>
      </c>
      <c r="N208" s="3">
        <v>0</v>
      </c>
      <c r="O208" s="2">
        <v>110</v>
      </c>
      <c r="Q208" s="2">
        <v>0</v>
      </c>
      <c r="R208" s="2">
        <v>533755</v>
      </c>
      <c r="S208" s="2">
        <v>0</v>
      </c>
      <c r="T208" s="2">
        <v>0</v>
      </c>
      <c r="U208" s="2">
        <v>0</v>
      </c>
      <c r="V208" s="2">
        <f t="shared" si="89"/>
        <v>0</v>
      </c>
      <c r="X208" s="2">
        <f t="shared" si="90"/>
        <v>110</v>
      </c>
      <c r="Y208" s="2">
        <f t="shared" si="91"/>
        <v>-533645</v>
      </c>
      <c r="AA208" s="2">
        <f>_xlfn.XLOOKUP($A208,'[1]Cost Forecast'!$A:$A,'[1]Cost Forecast'!S:S)</f>
        <v>27500</v>
      </c>
      <c r="AB208" s="2">
        <f>_xlfn.XLOOKUP($A208,'[1]Cost Forecast'!$A:$A,'[1]Cost Forecast'!T:T)</f>
        <v>27500</v>
      </c>
      <c r="AC208" s="2">
        <f>_xlfn.XLOOKUP($A208,'[1]Cost Forecast'!$A:$A,'[1]Cost Forecast'!U:U)</f>
        <v>0</v>
      </c>
      <c r="AD208" s="2">
        <f>_xlfn.XLOOKUP($A208,'[1]Cost Forecast'!$A:$A,'[1]Cost Forecast'!V:V)</f>
        <v>0</v>
      </c>
      <c r="AE208" s="2">
        <f>_xlfn.XLOOKUP($A208,'[1]Cost Forecast'!$A:$A,'[1]Cost Forecast'!W:W)</f>
        <v>23571.428571428569</v>
      </c>
      <c r="AF208" s="2">
        <f>_xlfn.XLOOKUP($A208,'[1]Cost Forecast'!$A:$A,'[1]Cost Forecast'!X:X)</f>
        <v>141428.57142857142</v>
      </c>
      <c r="AG208" s="2">
        <f>_xlfn.XLOOKUP($A208,'[1]Cost Forecast'!$A:$A,'[1]Cost Forecast'!Y:Y)</f>
        <v>17500</v>
      </c>
      <c r="AH208" s="2">
        <f>_xlfn.XLOOKUP($A208,'[1]Cost Forecast'!$A:$A,'[1]Cost Forecast'!Z:Z)</f>
        <v>75000</v>
      </c>
      <c r="AI208" s="2">
        <f>_xlfn.XLOOKUP($A208,'[1]Cost Forecast'!$A:$A,'[1]Cost Forecast'!AA:AA)</f>
        <v>17500</v>
      </c>
      <c r="AJ208" s="2">
        <f>_xlfn.XLOOKUP($A208,'[1]Cost Forecast'!$A:$A,'[1]Cost Forecast'!AB:AB)</f>
        <v>0</v>
      </c>
      <c r="AK208" s="2">
        <f>_xlfn.XLOOKUP($A208,'[1]Cost Forecast'!$A:$A,'[1]Cost Forecast'!AC:AC)</f>
        <v>0</v>
      </c>
      <c r="AL208" s="2">
        <f>_xlfn.XLOOKUP($A208,'[1]Cost Forecast'!$A:$A,'[1]Cost Forecast'!AD:AD)</f>
        <v>0</v>
      </c>
      <c r="AM208" s="8">
        <f t="shared" si="86"/>
        <v>330000</v>
      </c>
      <c r="AN208" s="9" t="s">
        <v>881</v>
      </c>
      <c r="AO208" s="9" t="s">
        <v>879</v>
      </c>
      <c r="AQ208" t="b">
        <f t="shared" si="87"/>
        <v>0</v>
      </c>
      <c r="AR208" s="10"/>
      <c r="AS208"/>
    </row>
    <row r="209" spans="1:46" x14ac:dyDescent="0.35">
      <c r="A209" s="4" t="s">
        <v>427</v>
      </c>
      <c r="B209" s="4" t="s">
        <v>428</v>
      </c>
      <c r="C209" s="3">
        <v>0</v>
      </c>
      <c r="D209" s="4" t="s">
        <v>38</v>
      </c>
      <c r="E209" s="3">
        <v>0</v>
      </c>
      <c r="F209" s="3">
        <f t="shared" si="88"/>
        <v>1</v>
      </c>
      <c r="G209" s="2">
        <v>40000</v>
      </c>
      <c r="H209" s="4" t="b">
        <f t="shared" si="81"/>
        <v>0</v>
      </c>
      <c r="I209" s="4" t="b">
        <f t="shared" si="82"/>
        <v>0</v>
      </c>
      <c r="K209" s="2">
        <v>0</v>
      </c>
      <c r="L209" s="2">
        <v>0</v>
      </c>
      <c r="M209" s="3">
        <v>0</v>
      </c>
      <c r="N209" s="3">
        <v>0</v>
      </c>
      <c r="O209" s="2">
        <v>110</v>
      </c>
      <c r="Q209" s="2">
        <v>40000</v>
      </c>
      <c r="R209" s="2">
        <v>0</v>
      </c>
      <c r="S209" s="2">
        <v>0</v>
      </c>
      <c r="T209" s="2">
        <v>0</v>
      </c>
      <c r="U209" s="2">
        <v>0</v>
      </c>
      <c r="V209" s="2">
        <f t="shared" si="89"/>
        <v>0</v>
      </c>
      <c r="X209" s="2">
        <f t="shared" si="90"/>
        <v>0</v>
      </c>
      <c r="Y209" s="2">
        <f t="shared" si="91"/>
        <v>-40000</v>
      </c>
      <c r="AA209" s="2">
        <f>_xlfn.XLOOKUP($A209,'[1]Cost Forecast'!$A:$A,'[1]Cost Forecast'!S:S)</f>
        <v>0</v>
      </c>
      <c r="AB209" s="2">
        <f>_xlfn.XLOOKUP($A209,'[1]Cost Forecast'!$A:$A,'[1]Cost Forecast'!T:T)</f>
        <v>0</v>
      </c>
      <c r="AC209" s="2">
        <f>_xlfn.XLOOKUP($A209,'[1]Cost Forecast'!$A:$A,'[1]Cost Forecast'!U:U)</f>
        <v>0</v>
      </c>
      <c r="AD209" s="2">
        <f>_xlfn.XLOOKUP($A209,'[1]Cost Forecast'!$A:$A,'[1]Cost Forecast'!V:V)</f>
        <v>0</v>
      </c>
      <c r="AE209" s="2">
        <f>_xlfn.XLOOKUP($A209,'[1]Cost Forecast'!$A:$A,'[1]Cost Forecast'!W:W)</f>
        <v>0</v>
      </c>
      <c r="AF209" s="2">
        <f>_xlfn.XLOOKUP($A209,'[1]Cost Forecast'!$A:$A,'[1]Cost Forecast'!X:X)</f>
        <v>0</v>
      </c>
      <c r="AG209" s="2">
        <f>_xlfn.XLOOKUP($A209,'[1]Cost Forecast'!$A:$A,'[1]Cost Forecast'!Y:Y)</f>
        <v>0</v>
      </c>
      <c r="AH209" s="2">
        <f>_xlfn.XLOOKUP($A209,'[1]Cost Forecast'!$A:$A,'[1]Cost Forecast'!Z:Z)</f>
        <v>0</v>
      </c>
      <c r="AI209" s="2">
        <f>_xlfn.XLOOKUP($A209,'[1]Cost Forecast'!$A:$A,'[1]Cost Forecast'!AA:AA)</f>
        <v>0</v>
      </c>
      <c r="AJ209" s="2">
        <f>_xlfn.XLOOKUP($A209,'[1]Cost Forecast'!$A:$A,'[1]Cost Forecast'!AB:AB)</f>
        <v>0</v>
      </c>
      <c r="AK209" s="2">
        <f>_xlfn.XLOOKUP($A209,'[1]Cost Forecast'!$A:$A,'[1]Cost Forecast'!AC:AC)</f>
        <v>0</v>
      </c>
      <c r="AL209" s="2">
        <f>_xlfn.XLOOKUP($A209,'[1]Cost Forecast'!$A:$A,'[1]Cost Forecast'!AD:AD)</f>
        <v>0</v>
      </c>
      <c r="AM209" s="8">
        <f t="shared" si="86"/>
        <v>0</v>
      </c>
      <c r="AN209" s="9" t="s">
        <v>874</v>
      </c>
      <c r="AO209" s="9" t="s">
        <v>872</v>
      </c>
      <c r="AQ209" t="b">
        <f t="shared" si="87"/>
        <v>0</v>
      </c>
      <c r="AS209"/>
    </row>
    <row r="210" spans="1:46" x14ac:dyDescent="0.35">
      <c r="A210" s="4" t="s">
        <v>429</v>
      </c>
      <c r="B210" s="4" t="s">
        <v>430</v>
      </c>
      <c r="C210" s="3">
        <v>7</v>
      </c>
      <c r="D210" s="4" t="s">
        <v>2</v>
      </c>
      <c r="E210" s="3">
        <v>24</v>
      </c>
      <c r="F210" s="3">
        <f t="shared" si="88"/>
        <v>0.29166666666666669</v>
      </c>
      <c r="G210" s="2">
        <v>2772.14</v>
      </c>
      <c r="H210" s="4" t="b">
        <f t="shared" si="81"/>
        <v>0</v>
      </c>
      <c r="I210" s="4" t="b">
        <f t="shared" si="82"/>
        <v>0</v>
      </c>
      <c r="K210" s="2">
        <v>935.19</v>
      </c>
      <c r="L210" s="2">
        <v>935.19</v>
      </c>
      <c r="M210" s="3">
        <v>0</v>
      </c>
      <c r="N210" s="3">
        <v>8</v>
      </c>
      <c r="O210" s="2">
        <v>116.89875000000001</v>
      </c>
      <c r="Q210" s="2">
        <v>2772.14</v>
      </c>
      <c r="R210" s="2">
        <v>0</v>
      </c>
      <c r="S210" s="2">
        <v>0</v>
      </c>
      <c r="T210" s="2">
        <v>0</v>
      </c>
      <c r="U210" s="2">
        <v>0</v>
      </c>
      <c r="V210" s="2">
        <f t="shared" si="89"/>
        <v>0</v>
      </c>
      <c r="X210" s="2">
        <f t="shared" si="90"/>
        <v>3740.76</v>
      </c>
      <c r="Y210" s="2">
        <f t="shared" si="91"/>
        <v>968.62000000000035</v>
      </c>
      <c r="AA210" s="2">
        <f>_xlfn.XLOOKUP($A210,'[1]Cost Forecast'!$A:$A,'[1]Cost Forecast'!S:S)</f>
        <v>0</v>
      </c>
      <c r="AB210" s="2">
        <f>_xlfn.XLOOKUP($A210,'[1]Cost Forecast'!$A:$A,'[1]Cost Forecast'!T:T)</f>
        <v>0</v>
      </c>
      <c r="AC210" s="2">
        <f>_xlfn.XLOOKUP($A210,'[1]Cost Forecast'!$A:$A,'[1]Cost Forecast'!U:U)</f>
        <v>0</v>
      </c>
      <c r="AD210" s="2">
        <f>_xlfn.XLOOKUP($A210,'[1]Cost Forecast'!$A:$A,'[1]Cost Forecast'!V:V)</f>
        <v>306.1583333333333</v>
      </c>
      <c r="AE210" s="2">
        <f>_xlfn.XLOOKUP($A210,'[1]Cost Forecast'!$A:$A,'[1]Cost Forecast'!W:W)</f>
        <v>306.1583333333333</v>
      </c>
      <c r="AF210" s="2">
        <f>_xlfn.XLOOKUP($A210,'[1]Cost Forecast'!$A:$A,'[1]Cost Forecast'!X:X)</f>
        <v>306.1583333333333</v>
      </c>
      <c r="AG210" s="2">
        <f>_xlfn.XLOOKUP($A210,'[1]Cost Forecast'!$A:$A,'[1]Cost Forecast'!Y:Y)</f>
        <v>306.1583333333333</v>
      </c>
      <c r="AH210" s="2">
        <f>_xlfn.XLOOKUP($A210,'[1]Cost Forecast'!$A:$A,'[1]Cost Forecast'!Z:Z)</f>
        <v>306.1583333333333</v>
      </c>
      <c r="AI210" s="2">
        <f>_xlfn.XLOOKUP($A210,'[1]Cost Forecast'!$A:$A,'[1]Cost Forecast'!AA:AA)</f>
        <v>306.1583333333333</v>
      </c>
      <c r="AJ210" s="2">
        <f>_xlfn.XLOOKUP($A210,'[1]Cost Forecast'!$A:$A,'[1]Cost Forecast'!AB:AB)</f>
        <v>0</v>
      </c>
      <c r="AK210" s="2">
        <f>_xlfn.XLOOKUP($A210,'[1]Cost Forecast'!$A:$A,'[1]Cost Forecast'!AC:AC)</f>
        <v>0</v>
      </c>
      <c r="AL210" s="2">
        <f>_xlfn.XLOOKUP($A210,'[1]Cost Forecast'!$A:$A,'[1]Cost Forecast'!AD:AD)</f>
        <v>0</v>
      </c>
      <c r="AM210" s="8">
        <f t="shared" si="86"/>
        <v>2772.14</v>
      </c>
      <c r="AN210" s="9" t="s">
        <v>884</v>
      </c>
      <c r="AO210" s="9" t="s">
        <v>849</v>
      </c>
      <c r="AP210" t="s">
        <v>895</v>
      </c>
      <c r="AQ210" t="b">
        <f t="shared" si="87"/>
        <v>1</v>
      </c>
      <c r="AT210" s="12"/>
    </row>
    <row r="211" spans="1:46" x14ac:dyDescent="0.35">
      <c r="A211" s="4" t="s">
        <v>431</v>
      </c>
      <c r="B211" s="4" t="s">
        <v>432</v>
      </c>
      <c r="C211" s="3">
        <v>15</v>
      </c>
      <c r="D211" s="4" t="s">
        <v>2</v>
      </c>
      <c r="E211" s="3">
        <v>96</v>
      </c>
      <c r="F211" s="3">
        <f>IF(OR(E211=0,C211=0),1,C211/E211)</f>
        <v>0.15625</v>
      </c>
      <c r="G211" s="2">
        <v>11021.7</v>
      </c>
      <c r="H211" s="4" t="b">
        <f t="shared" si="81"/>
        <v>0</v>
      </c>
      <c r="I211" s="4" t="b">
        <f t="shared" si="82"/>
        <v>0</v>
      </c>
      <c r="K211" s="2">
        <v>0</v>
      </c>
      <c r="L211" s="2">
        <v>0</v>
      </c>
      <c r="M211" s="3">
        <v>0</v>
      </c>
      <c r="N211" s="3">
        <v>0</v>
      </c>
      <c r="O211" s="2">
        <v>110</v>
      </c>
      <c r="Q211" s="2">
        <v>11021.7</v>
      </c>
      <c r="R211" s="2">
        <v>0</v>
      </c>
      <c r="S211" s="2">
        <v>0</v>
      </c>
      <c r="T211" s="2">
        <v>0</v>
      </c>
      <c r="U211" s="2">
        <v>0</v>
      </c>
      <c r="V211" s="2">
        <f>G211-SUM(Q211:U211)</f>
        <v>0</v>
      </c>
      <c r="X211" s="2">
        <f>K211 + O211*((C211-M211)/F211)</f>
        <v>10560</v>
      </c>
      <c r="Y211" s="2">
        <f>X211-G211</f>
        <v>-461.70000000000073</v>
      </c>
      <c r="AA211" s="2">
        <f>_xlfn.XLOOKUP($A211,'[1]Cost Forecast'!$A:$A,'[1]Cost Forecast'!S:S)</f>
        <v>0</v>
      </c>
      <c r="AB211" s="2">
        <f>_xlfn.XLOOKUP($A211,'[1]Cost Forecast'!$A:$A,'[1]Cost Forecast'!T:T)</f>
        <v>0</v>
      </c>
      <c r="AC211" s="2">
        <f>_xlfn.XLOOKUP($A211,'[1]Cost Forecast'!$A:$A,'[1]Cost Forecast'!U:U)</f>
        <v>0</v>
      </c>
      <c r="AD211" s="2">
        <f>_xlfn.XLOOKUP($A211,'[1]Cost Forecast'!$A:$A,'[1]Cost Forecast'!V:V)</f>
        <v>1836.95</v>
      </c>
      <c r="AE211" s="2">
        <f>_xlfn.XLOOKUP($A211,'[1]Cost Forecast'!$A:$A,'[1]Cost Forecast'!W:W)</f>
        <v>1836.95</v>
      </c>
      <c r="AF211" s="2">
        <f>_xlfn.XLOOKUP($A211,'[1]Cost Forecast'!$A:$A,'[1]Cost Forecast'!X:X)</f>
        <v>1836.95</v>
      </c>
      <c r="AG211" s="2">
        <f>_xlfn.XLOOKUP($A211,'[1]Cost Forecast'!$A:$A,'[1]Cost Forecast'!Y:Y)</f>
        <v>1836.95</v>
      </c>
      <c r="AH211" s="2">
        <f>_xlfn.XLOOKUP($A211,'[1]Cost Forecast'!$A:$A,'[1]Cost Forecast'!Z:Z)</f>
        <v>1836.95</v>
      </c>
      <c r="AI211" s="2">
        <f>_xlfn.XLOOKUP($A211,'[1]Cost Forecast'!$A:$A,'[1]Cost Forecast'!AA:AA)</f>
        <v>1836.95</v>
      </c>
      <c r="AJ211" s="2">
        <f>_xlfn.XLOOKUP($A211,'[1]Cost Forecast'!$A:$A,'[1]Cost Forecast'!AB:AB)</f>
        <v>0</v>
      </c>
      <c r="AK211" s="2">
        <f>_xlfn.XLOOKUP($A211,'[1]Cost Forecast'!$A:$A,'[1]Cost Forecast'!AC:AC)</f>
        <v>0</v>
      </c>
      <c r="AL211" s="2">
        <f>_xlfn.XLOOKUP($A211,'[1]Cost Forecast'!$A:$A,'[1]Cost Forecast'!AD:AD)</f>
        <v>0</v>
      </c>
      <c r="AM211" s="8">
        <f t="shared" si="86"/>
        <v>11021.7</v>
      </c>
      <c r="AN211" s="9" t="s">
        <v>884</v>
      </c>
      <c r="AO211" s="9" t="s">
        <v>849</v>
      </c>
      <c r="AP211" t="s">
        <v>895</v>
      </c>
      <c r="AQ211" t="b">
        <f t="shared" si="87"/>
        <v>1</v>
      </c>
      <c r="AT211" s="12"/>
    </row>
    <row r="212" spans="1:46" x14ac:dyDescent="0.35">
      <c r="A212" s="4" t="s">
        <v>433</v>
      </c>
      <c r="B212" s="4" t="s">
        <v>434</v>
      </c>
      <c r="C212" s="3">
        <v>930</v>
      </c>
      <c r="D212" s="4" t="s">
        <v>43</v>
      </c>
      <c r="E212" s="3">
        <v>2815.99</v>
      </c>
      <c r="F212" s="3">
        <f>IF(OR(E212=0,C212=0),1,C212/E212)</f>
        <v>0.33025685460530757</v>
      </c>
      <c r="G212" s="2">
        <v>289147.86</v>
      </c>
      <c r="H212" s="4" t="b">
        <f t="shared" si="81"/>
        <v>0</v>
      </c>
      <c r="I212" s="4" t="b">
        <f t="shared" si="82"/>
        <v>0</v>
      </c>
      <c r="K212" s="2">
        <v>14136.86</v>
      </c>
      <c r="L212" s="2">
        <v>14136.86</v>
      </c>
      <c r="M212" s="3">
        <v>30</v>
      </c>
      <c r="N212" s="3">
        <v>133</v>
      </c>
      <c r="O212" s="2">
        <v>106.29218045112781</v>
      </c>
      <c r="Q212" s="2">
        <v>289147.86</v>
      </c>
      <c r="R212" s="2">
        <v>0</v>
      </c>
      <c r="S212" s="2">
        <v>0</v>
      </c>
      <c r="T212" s="2">
        <v>0</v>
      </c>
      <c r="U212" s="2">
        <v>0</v>
      </c>
      <c r="V212" s="2">
        <f>G212-SUM(Q212:U212)</f>
        <v>0</v>
      </c>
      <c r="X212" s="2">
        <f>K212 + O212*((C212-M212)/F212)</f>
        <v>303799.16699539166</v>
      </c>
      <c r="Y212" s="2">
        <f>X212-G212</f>
        <v>14651.306995391671</v>
      </c>
      <c r="AA212" s="2">
        <f>_xlfn.XLOOKUP($A212,'[1]Cost Forecast'!$A:$A,'[1]Cost Forecast'!S:S)</f>
        <v>0</v>
      </c>
      <c r="AB212" s="2">
        <f>_xlfn.XLOOKUP($A212,'[1]Cost Forecast'!$A:$A,'[1]Cost Forecast'!T:T)</f>
        <v>0</v>
      </c>
      <c r="AC212" s="2">
        <f>_xlfn.XLOOKUP($A212,'[1]Cost Forecast'!$A:$A,'[1]Cost Forecast'!U:U)</f>
        <v>0</v>
      </c>
      <c r="AD212" s="2">
        <f>_xlfn.XLOOKUP($A212,'[1]Cost Forecast'!$A:$A,'[1]Cost Forecast'!V:V)</f>
        <v>0</v>
      </c>
      <c r="AE212" s="2">
        <f>_xlfn.XLOOKUP($A212,'[1]Cost Forecast'!$A:$A,'[1]Cost Forecast'!W:W)</f>
        <v>45835.166666666664</v>
      </c>
      <c r="AF212" s="2">
        <f>_xlfn.XLOOKUP($A212,'[1]Cost Forecast'!$A:$A,'[1]Cost Forecast'!X:X)</f>
        <v>45835.166666666664</v>
      </c>
      <c r="AG212" s="2">
        <f>_xlfn.XLOOKUP($A212,'[1]Cost Forecast'!$A:$A,'[1]Cost Forecast'!Y:Y)</f>
        <v>45835.166666666664</v>
      </c>
      <c r="AH212" s="2">
        <f>_xlfn.XLOOKUP($A212,'[1]Cost Forecast'!$A:$A,'[1]Cost Forecast'!Z:Z)</f>
        <v>45835.166666666664</v>
      </c>
      <c r="AI212" s="2">
        <f>_xlfn.XLOOKUP($A212,'[1]Cost Forecast'!$A:$A,'[1]Cost Forecast'!AA:AA)</f>
        <v>45835.166666666664</v>
      </c>
      <c r="AJ212" s="2">
        <f>_xlfn.XLOOKUP($A212,'[1]Cost Forecast'!$A:$A,'[1]Cost Forecast'!AB:AB)</f>
        <v>45835.166666666664</v>
      </c>
      <c r="AK212" s="2">
        <f>_xlfn.XLOOKUP($A212,'[1]Cost Forecast'!$A:$A,'[1]Cost Forecast'!AC:AC)</f>
        <v>0</v>
      </c>
      <c r="AL212" s="2">
        <f>_xlfn.XLOOKUP($A212,'[1]Cost Forecast'!$A:$A,'[1]Cost Forecast'!AD:AD)</f>
        <v>0</v>
      </c>
      <c r="AM212" s="8">
        <f t="shared" si="86"/>
        <v>289147.86</v>
      </c>
      <c r="AN212" s="9" t="s">
        <v>884</v>
      </c>
      <c r="AO212" s="9" t="s">
        <v>849</v>
      </c>
      <c r="AP212" t="s">
        <v>896</v>
      </c>
      <c r="AQ212" t="b">
        <f t="shared" si="87"/>
        <v>1</v>
      </c>
      <c r="AT212" s="12"/>
    </row>
    <row r="213" spans="1:46" x14ac:dyDescent="0.35">
      <c r="A213" s="4" t="s">
        <v>435</v>
      </c>
      <c r="B213" s="4" t="s">
        <v>436</v>
      </c>
      <c r="C213" s="3">
        <v>14</v>
      </c>
      <c r="D213" s="4" t="s">
        <v>2</v>
      </c>
      <c r="E213" s="3">
        <v>128.88</v>
      </c>
      <c r="F213" s="3">
        <f>IF(OR(E213=0,C213=0),1,C213/E213)</f>
        <v>0.10862818125387959</v>
      </c>
      <c r="G213" s="2">
        <v>22248.03</v>
      </c>
      <c r="H213" s="4" t="b">
        <f t="shared" ref="H213:H243" si="92">G213=K213</f>
        <v>0</v>
      </c>
      <c r="I213" s="4" t="b">
        <f t="shared" ref="I213:I244" si="93">OR(ISBLANK(AA213),ISBLANK(AB213),ISBLANK(AC213),ISBLANK(AD213),ISBLANK(AE213),ISBLANK(AF213),ISBLANK(AG213),ISBLANK(AH213),ISBLANK(AI213),ISBLANK(AJ213),ISBLANK(AK213),ISBLANK(AL213))</f>
        <v>0</v>
      </c>
      <c r="K213" s="2">
        <v>431.58</v>
      </c>
      <c r="L213" s="2">
        <v>431.58</v>
      </c>
      <c r="M213" s="3">
        <v>0</v>
      </c>
      <c r="N213" s="3">
        <v>2.5</v>
      </c>
      <c r="O213" s="2">
        <v>172.63200000000001</v>
      </c>
      <c r="Q213" s="2">
        <v>22248.03</v>
      </c>
      <c r="R213" s="2">
        <v>0</v>
      </c>
      <c r="S213" s="2">
        <v>0</v>
      </c>
      <c r="T213" s="2">
        <v>0</v>
      </c>
      <c r="U213" s="2">
        <v>0</v>
      </c>
      <c r="V213" s="2">
        <f>G213-SUM(Q213:U213)</f>
        <v>0</v>
      </c>
      <c r="X213" s="2">
        <f>K213 + O213*((C213-M213)/F213)</f>
        <v>22680.392160000003</v>
      </c>
      <c r="Y213" s="2">
        <f>X213-G213</f>
        <v>432.36216000000422</v>
      </c>
      <c r="AA213" s="2">
        <f>_xlfn.XLOOKUP($A213,'[1]Cost Forecast'!$A:$A,'[1]Cost Forecast'!S:S)</f>
        <v>0</v>
      </c>
      <c r="AB213" s="2">
        <f>_xlfn.XLOOKUP($A213,'[1]Cost Forecast'!$A:$A,'[1]Cost Forecast'!T:T)</f>
        <v>0</v>
      </c>
      <c r="AC213" s="2">
        <f>_xlfn.XLOOKUP($A213,'[1]Cost Forecast'!$A:$A,'[1]Cost Forecast'!U:U)</f>
        <v>0</v>
      </c>
      <c r="AD213" s="2">
        <f>_xlfn.XLOOKUP($A213,'[1]Cost Forecast'!$A:$A,'[1]Cost Forecast'!V:V)</f>
        <v>0</v>
      </c>
      <c r="AE213" s="2">
        <f>_xlfn.XLOOKUP($A213,'[1]Cost Forecast'!$A:$A,'[1]Cost Forecast'!W:W)</f>
        <v>3548.4216666666666</v>
      </c>
      <c r="AF213" s="2">
        <f>_xlfn.XLOOKUP($A213,'[1]Cost Forecast'!$A:$A,'[1]Cost Forecast'!X:X)</f>
        <v>3548.4216666666666</v>
      </c>
      <c r="AG213" s="2">
        <f>_xlfn.XLOOKUP($A213,'[1]Cost Forecast'!$A:$A,'[1]Cost Forecast'!Y:Y)</f>
        <v>3548.4216666666666</v>
      </c>
      <c r="AH213" s="2">
        <f>_xlfn.XLOOKUP($A213,'[1]Cost Forecast'!$A:$A,'[1]Cost Forecast'!Z:Z)</f>
        <v>3548.4216666666666</v>
      </c>
      <c r="AI213" s="2">
        <f>_xlfn.XLOOKUP($A213,'[1]Cost Forecast'!$A:$A,'[1]Cost Forecast'!AA:AA)</f>
        <v>3548.4216666666666</v>
      </c>
      <c r="AJ213" s="2">
        <f>_xlfn.XLOOKUP($A213,'[1]Cost Forecast'!$A:$A,'[1]Cost Forecast'!AB:AB)</f>
        <v>3548.4216666666666</v>
      </c>
      <c r="AK213" s="2">
        <f>_xlfn.XLOOKUP($A213,'[1]Cost Forecast'!$A:$A,'[1]Cost Forecast'!AC:AC)</f>
        <v>0</v>
      </c>
      <c r="AL213" s="2">
        <f>_xlfn.XLOOKUP($A213,'[1]Cost Forecast'!$A:$A,'[1]Cost Forecast'!AD:AD)</f>
        <v>0</v>
      </c>
      <c r="AM213" s="8">
        <f t="shared" ref="AM213:AM243" si="94">SUM(AA213:AL213)+K213</f>
        <v>21722.11</v>
      </c>
      <c r="AN213" s="9" t="s">
        <v>884</v>
      </c>
      <c r="AO213" s="9" t="s">
        <v>849</v>
      </c>
      <c r="AP213" t="s">
        <v>896</v>
      </c>
      <c r="AQ213" t="b">
        <f t="shared" si="87"/>
        <v>0</v>
      </c>
      <c r="AT213" s="12"/>
    </row>
    <row r="214" spans="1:46" x14ac:dyDescent="0.35">
      <c r="A214" s="4" t="s">
        <v>437</v>
      </c>
      <c r="B214" s="4" t="s">
        <v>438</v>
      </c>
      <c r="C214" s="3">
        <v>387</v>
      </c>
      <c r="D214" s="4" t="s">
        <v>43</v>
      </c>
      <c r="E214" s="3">
        <v>440.49</v>
      </c>
      <c r="F214" s="3">
        <f>IF(OR(E214=0,C214=0),1,C214/E214)</f>
        <v>0.8785670503303139</v>
      </c>
      <c r="G214" s="2">
        <v>50000.29</v>
      </c>
      <c r="H214" s="4" t="b">
        <f t="shared" si="92"/>
        <v>0</v>
      </c>
      <c r="I214" s="4" t="b">
        <f t="shared" si="93"/>
        <v>0</v>
      </c>
      <c r="K214" s="2">
        <v>0</v>
      </c>
      <c r="L214" s="2">
        <v>0</v>
      </c>
      <c r="M214" s="3">
        <v>0</v>
      </c>
      <c r="N214" s="3">
        <v>0</v>
      </c>
      <c r="O214" s="2">
        <v>110</v>
      </c>
      <c r="Q214" s="2">
        <v>50000.29</v>
      </c>
      <c r="R214" s="2">
        <v>0</v>
      </c>
      <c r="S214" s="2">
        <v>0</v>
      </c>
      <c r="T214" s="2">
        <v>0</v>
      </c>
      <c r="U214" s="2">
        <v>0</v>
      </c>
      <c r="V214" s="2">
        <f>G214-SUM(Q214:U214)</f>
        <v>0</v>
      </c>
      <c r="X214" s="2">
        <f>K214 + O214*((C214-M214)/F214)</f>
        <v>48453.9</v>
      </c>
      <c r="Y214" s="2">
        <f>X214-G214</f>
        <v>-1546.3899999999994</v>
      </c>
      <c r="AA214" s="2">
        <f>_xlfn.XLOOKUP($A214,'[1]Cost Forecast'!$A:$A,'[1]Cost Forecast'!S:S)</f>
        <v>0</v>
      </c>
      <c r="AB214" s="2">
        <f>_xlfn.XLOOKUP($A214,'[1]Cost Forecast'!$A:$A,'[1]Cost Forecast'!T:T)</f>
        <v>0</v>
      </c>
      <c r="AC214" s="2">
        <f>_xlfn.XLOOKUP($A214,'[1]Cost Forecast'!$A:$A,'[1]Cost Forecast'!U:U)</f>
        <v>0</v>
      </c>
      <c r="AD214" s="2">
        <f>_xlfn.XLOOKUP($A214,'[1]Cost Forecast'!$A:$A,'[1]Cost Forecast'!V:V)</f>
        <v>0</v>
      </c>
      <c r="AE214" s="2">
        <f>_xlfn.XLOOKUP($A214,'[1]Cost Forecast'!$A:$A,'[1]Cost Forecast'!W:W)</f>
        <v>8333.3816666666662</v>
      </c>
      <c r="AF214" s="2">
        <f>_xlfn.XLOOKUP($A214,'[1]Cost Forecast'!$A:$A,'[1]Cost Forecast'!X:X)</f>
        <v>8333.3816666666662</v>
      </c>
      <c r="AG214" s="2">
        <f>_xlfn.XLOOKUP($A214,'[1]Cost Forecast'!$A:$A,'[1]Cost Forecast'!Y:Y)</f>
        <v>8333.3816666666662</v>
      </c>
      <c r="AH214" s="2">
        <f>_xlfn.XLOOKUP($A214,'[1]Cost Forecast'!$A:$A,'[1]Cost Forecast'!Z:Z)</f>
        <v>8333.3816666666662</v>
      </c>
      <c r="AI214" s="2">
        <f>_xlfn.XLOOKUP($A214,'[1]Cost Forecast'!$A:$A,'[1]Cost Forecast'!AA:AA)</f>
        <v>8333.3816666666662</v>
      </c>
      <c r="AJ214" s="2">
        <f>_xlfn.XLOOKUP($A214,'[1]Cost Forecast'!$A:$A,'[1]Cost Forecast'!AB:AB)</f>
        <v>8333.3816666666662</v>
      </c>
      <c r="AK214" s="2">
        <f>_xlfn.XLOOKUP($A214,'[1]Cost Forecast'!$A:$A,'[1]Cost Forecast'!AC:AC)</f>
        <v>0</v>
      </c>
      <c r="AL214" s="2">
        <f>_xlfn.XLOOKUP($A214,'[1]Cost Forecast'!$A:$A,'[1]Cost Forecast'!AD:AD)</f>
        <v>0</v>
      </c>
      <c r="AM214" s="8">
        <f t="shared" si="94"/>
        <v>50000.29</v>
      </c>
      <c r="AN214" s="9" t="s">
        <v>884</v>
      </c>
      <c r="AO214" s="9" t="s">
        <v>849</v>
      </c>
      <c r="AP214" t="s">
        <v>896</v>
      </c>
      <c r="AQ214" t="b">
        <f t="shared" si="87"/>
        <v>1</v>
      </c>
      <c r="AT214" s="12"/>
    </row>
    <row r="215" spans="1:46" x14ac:dyDescent="0.35">
      <c r="A215" s="4" t="s">
        <v>439</v>
      </c>
      <c r="B215" s="4" t="s">
        <v>440</v>
      </c>
      <c r="C215" s="3">
        <v>80</v>
      </c>
      <c r="D215" s="4" t="s">
        <v>43</v>
      </c>
      <c r="E215" s="3">
        <v>189.9</v>
      </c>
      <c r="F215" s="3">
        <f>IF(OR(E215=0,C215=0),1,C215/E215)</f>
        <v>0.42127435492364401</v>
      </c>
      <c r="G215" s="2">
        <v>19069.740000000002</v>
      </c>
      <c r="H215" s="4" t="b">
        <f t="shared" si="92"/>
        <v>0</v>
      </c>
      <c r="I215" s="4" t="b">
        <f t="shared" si="93"/>
        <v>0</v>
      </c>
      <c r="K215" s="2">
        <v>5523.22</v>
      </c>
      <c r="L215" s="2">
        <v>5523.22</v>
      </c>
      <c r="M215" s="3">
        <v>46.75</v>
      </c>
      <c r="N215" s="3">
        <v>55</v>
      </c>
      <c r="O215" s="2">
        <v>100.4221818181818</v>
      </c>
      <c r="Q215" s="2">
        <v>19069.740000000002</v>
      </c>
      <c r="R215" s="2">
        <v>0</v>
      </c>
      <c r="S215" s="2">
        <v>0</v>
      </c>
      <c r="T215" s="2">
        <v>0</v>
      </c>
      <c r="U215" s="2">
        <v>0</v>
      </c>
      <c r="V215" s="2">
        <f>G215-SUM(Q215:U215)</f>
        <v>0</v>
      </c>
      <c r="X215" s="2">
        <f>K215 + O215*((C215-M215)/F215)</f>
        <v>13449.260373522726</v>
      </c>
      <c r="Y215" s="2">
        <f>X215-G215</f>
        <v>-5620.4796264772758</v>
      </c>
      <c r="AA215" s="2">
        <f>_xlfn.XLOOKUP($A215,'[1]Cost Forecast'!$A:$A,'[1]Cost Forecast'!S:S)</f>
        <v>0</v>
      </c>
      <c r="AB215" s="2">
        <f>_xlfn.XLOOKUP($A215,'[1]Cost Forecast'!$A:$A,'[1]Cost Forecast'!T:T)</f>
        <v>0</v>
      </c>
      <c r="AC215" s="2">
        <f>_xlfn.XLOOKUP($A215,'[1]Cost Forecast'!$A:$A,'[1]Cost Forecast'!U:U)</f>
        <v>0</v>
      </c>
      <c r="AD215" s="2">
        <f>_xlfn.XLOOKUP($A215,'[1]Cost Forecast'!$A:$A,'[1]Cost Forecast'!V:V)</f>
        <v>0</v>
      </c>
      <c r="AE215" s="2">
        <f>_xlfn.XLOOKUP($A215,'[1]Cost Forecast'!$A:$A,'[1]Cost Forecast'!W:W)</f>
        <v>2257.7533333333336</v>
      </c>
      <c r="AF215" s="2">
        <f>_xlfn.XLOOKUP($A215,'[1]Cost Forecast'!$A:$A,'[1]Cost Forecast'!X:X)</f>
        <v>2257.7533333333336</v>
      </c>
      <c r="AG215" s="2">
        <f>_xlfn.XLOOKUP($A215,'[1]Cost Forecast'!$A:$A,'[1]Cost Forecast'!Y:Y)</f>
        <v>2257.7533333333336</v>
      </c>
      <c r="AH215" s="2">
        <f>_xlfn.XLOOKUP($A215,'[1]Cost Forecast'!$A:$A,'[1]Cost Forecast'!Z:Z)</f>
        <v>2257.7533333333336</v>
      </c>
      <c r="AI215" s="2">
        <f>_xlfn.XLOOKUP($A215,'[1]Cost Forecast'!$A:$A,'[1]Cost Forecast'!AA:AA)</f>
        <v>2257.7533333333336</v>
      </c>
      <c r="AJ215" s="2">
        <f>_xlfn.XLOOKUP($A215,'[1]Cost Forecast'!$A:$A,'[1]Cost Forecast'!AB:AB)</f>
        <v>2257.7533333333336</v>
      </c>
      <c r="AK215" s="2">
        <f>_xlfn.XLOOKUP($A215,'[1]Cost Forecast'!$A:$A,'[1]Cost Forecast'!AC:AC)</f>
        <v>0</v>
      </c>
      <c r="AL215" s="2">
        <f>_xlfn.XLOOKUP($A215,'[1]Cost Forecast'!$A:$A,'[1]Cost Forecast'!AD:AD)</f>
        <v>0</v>
      </c>
      <c r="AM215" s="8">
        <f t="shared" si="94"/>
        <v>19069.740000000002</v>
      </c>
      <c r="AN215" s="9" t="s">
        <v>884</v>
      </c>
      <c r="AO215" s="9" t="s">
        <v>849</v>
      </c>
      <c r="AP215" t="s">
        <v>896</v>
      </c>
      <c r="AQ215" t="b">
        <f t="shared" ref="AQ215:AQ245" si="95">AM215=G215</f>
        <v>1</v>
      </c>
      <c r="AT215" s="12"/>
    </row>
    <row r="216" spans="1:46" x14ac:dyDescent="0.35">
      <c r="A216" s="4" t="s">
        <v>441</v>
      </c>
      <c r="B216" s="4" t="s">
        <v>442</v>
      </c>
      <c r="C216" s="3">
        <v>15</v>
      </c>
      <c r="D216" s="4" t="s">
        <v>2</v>
      </c>
      <c r="E216" s="3">
        <v>0</v>
      </c>
      <c r="F216" s="3">
        <f t="shared" ref="F216:F221" si="96">IF(OR(E216=0,C216=0),1,C216/E216)</f>
        <v>1</v>
      </c>
      <c r="G216" s="2">
        <v>1488.1</v>
      </c>
      <c r="H216" s="4" t="b">
        <f t="shared" si="92"/>
        <v>0</v>
      </c>
      <c r="I216" s="4" t="b">
        <f t="shared" si="93"/>
        <v>0</v>
      </c>
      <c r="K216" s="2">
        <v>0</v>
      </c>
      <c r="L216" s="2">
        <v>1488.1</v>
      </c>
      <c r="M216" s="3">
        <v>0</v>
      </c>
      <c r="N216" s="3">
        <v>0</v>
      </c>
      <c r="O216" s="2">
        <v>110</v>
      </c>
      <c r="Q216" s="2">
        <v>0</v>
      </c>
      <c r="R216" s="2">
        <v>0</v>
      </c>
      <c r="S216" s="2">
        <v>0</v>
      </c>
      <c r="T216" s="2">
        <v>1488.1</v>
      </c>
      <c r="U216" s="2">
        <v>0</v>
      </c>
      <c r="V216" s="2">
        <f t="shared" ref="V216:V221" si="97">G216-SUM(Q216:U216)</f>
        <v>0</v>
      </c>
      <c r="X216" s="2">
        <f t="shared" ref="X216:X221" si="98">K216 + O216*((C216-M216)/F216)</f>
        <v>1650</v>
      </c>
      <c r="Y216" s="2">
        <f t="shared" ref="Y216:Y221" si="99">X216-G216</f>
        <v>161.90000000000009</v>
      </c>
      <c r="AA216" s="2">
        <f>_xlfn.XLOOKUP($A216,'[1]Cost Forecast'!$A:$A,'[1]Cost Forecast'!S:S)</f>
        <v>0</v>
      </c>
      <c r="AB216" s="2">
        <f>_xlfn.XLOOKUP($A216,'[1]Cost Forecast'!$A:$A,'[1]Cost Forecast'!T:T)</f>
        <v>0</v>
      </c>
      <c r="AC216" s="2">
        <f>_xlfn.XLOOKUP($A216,'[1]Cost Forecast'!$A:$A,'[1]Cost Forecast'!U:U)</f>
        <v>0</v>
      </c>
      <c r="AD216" s="2">
        <f>_xlfn.XLOOKUP($A216,'[1]Cost Forecast'!$A:$A,'[1]Cost Forecast'!V:V)</f>
        <v>0</v>
      </c>
      <c r="AE216" s="2">
        <f>_xlfn.XLOOKUP($A216,'[1]Cost Forecast'!$A:$A,'[1]Cost Forecast'!W:W)</f>
        <v>0</v>
      </c>
      <c r="AF216" s="2">
        <f>_xlfn.XLOOKUP($A216,'[1]Cost Forecast'!$A:$A,'[1]Cost Forecast'!X:X)</f>
        <v>0</v>
      </c>
      <c r="AG216" s="2">
        <f>_xlfn.XLOOKUP($A216,'[1]Cost Forecast'!$A:$A,'[1]Cost Forecast'!Y:Y)</f>
        <v>0</v>
      </c>
      <c r="AH216" s="2">
        <f>_xlfn.XLOOKUP($A216,'[1]Cost Forecast'!$A:$A,'[1]Cost Forecast'!Z:Z)</f>
        <v>0</v>
      </c>
      <c r="AI216" s="2">
        <f>_xlfn.XLOOKUP($A216,'[1]Cost Forecast'!$A:$A,'[1]Cost Forecast'!AA:AA)</f>
        <v>0</v>
      </c>
      <c r="AJ216" s="2">
        <f>_xlfn.XLOOKUP($A216,'[1]Cost Forecast'!$A:$A,'[1]Cost Forecast'!AB:AB)</f>
        <v>0</v>
      </c>
      <c r="AK216" s="2">
        <f>_xlfn.XLOOKUP($A216,'[1]Cost Forecast'!$A:$A,'[1]Cost Forecast'!AC:AC)</f>
        <v>0</v>
      </c>
      <c r="AL216" s="2">
        <f>_xlfn.XLOOKUP($A216,'[1]Cost Forecast'!$A:$A,'[1]Cost Forecast'!AD:AD)</f>
        <v>0</v>
      </c>
      <c r="AM216" s="8">
        <f t="shared" si="94"/>
        <v>0</v>
      </c>
      <c r="AN216" s="9" t="s">
        <v>877</v>
      </c>
      <c r="AO216" s="9" t="s">
        <v>886</v>
      </c>
      <c r="AQ216" t="b">
        <f t="shared" si="95"/>
        <v>0</v>
      </c>
      <c r="AS216"/>
    </row>
    <row r="217" spans="1:46" x14ac:dyDescent="0.35">
      <c r="A217" s="4" t="s">
        <v>443</v>
      </c>
      <c r="B217" s="4" t="s">
        <v>444</v>
      </c>
      <c r="C217" s="3">
        <v>7</v>
      </c>
      <c r="D217" s="4" t="s">
        <v>2</v>
      </c>
      <c r="E217" s="3">
        <v>0</v>
      </c>
      <c r="F217" s="3">
        <f t="shared" si="96"/>
        <v>1</v>
      </c>
      <c r="G217" s="2">
        <v>2450</v>
      </c>
      <c r="H217" s="4" t="b">
        <f t="shared" si="92"/>
        <v>0</v>
      </c>
      <c r="I217" s="4" t="b">
        <f t="shared" si="93"/>
        <v>0</v>
      </c>
      <c r="K217" s="2">
        <v>0</v>
      </c>
      <c r="L217" s="2">
        <v>0</v>
      </c>
      <c r="M217" s="3">
        <v>0</v>
      </c>
      <c r="N217" s="3">
        <v>0</v>
      </c>
      <c r="O217" s="2">
        <v>110</v>
      </c>
      <c r="Q217" s="2">
        <v>0</v>
      </c>
      <c r="R217" s="2">
        <v>0</v>
      </c>
      <c r="S217" s="2">
        <v>0</v>
      </c>
      <c r="T217" s="2">
        <v>2450</v>
      </c>
      <c r="U217" s="2">
        <v>0</v>
      </c>
      <c r="V217" s="2">
        <f t="shared" si="97"/>
        <v>0</v>
      </c>
      <c r="X217" s="2">
        <f t="shared" si="98"/>
        <v>770</v>
      </c>
      <c r="Y217" s="2">
        <f t="shared" si="99"/>
        <v>-1680</v>
      </c>
      <c r="AA217" s="2">
        <f>_xlfn.XLOOKUP($A217,'[1]Cost Forecast'!$A:$A,'[1]Cost Forecast'!S:S)</f>
        <v>0</v>
      </c>
      <c r="AB217" s="2">
        <f>_xlfn.XLOOKUP($A217,'[1]Cost Forecast'!$A:$A,'[1]Cost Forecast'!T:T)</f>
        <v>0</v>
      </c>
      <c r="AC217" s="2">
        <f>_xlfn.XLOOKUP($A217,'[1]Cost Forecast'!$A:$A,'[1]Cost Forecast'!U:U)</f>
        <v>0</v>
      </c>
      <c r="AD217" s="2">
        <f>_xlfn.XLOOKUP($A217,'[1]Cost Forecast'!$A:$A,'[1]Cost Forecast'!V:V)</f>
        <v>0</v>
      </c>
      <c r="AE217" s="2">
        <f>_xlfn.XLOOKUP($A217,'[1]Cost Forecast'!$A:$A,'[1]Cost Forecast'!W:W)</f>
        <v>0</v>
      </c>
      <c r="AF217" s="2">
        <f>_xlfn.XLOOKUP($A217,'[1]Cost Forecast'!$A:$A,'[1]Cost Forecast'!X:X)</f>
        <v>0</v>
      </c>
      <c r="AG217" s="2">
        <f>_xlfn.XLOOKUP($A217,'[1]Cost Forecast'!$A:$A,'[1]Cost Forecast'!Y:Y)</f>
        <v>0</v>
      </c>
      <c r="AH217" s="2">
        <f>_xlfn.XLOOKUP($A217,'[1]Cost Forecast'!$A:$A,'[1]Cost Forecast'!Z:Z)</f>
        <v>0</v>
      </c>
      <c r="AI217" s="2">
        <f>_xlfn.XLOOKUP($A217,'[1]Cost Forecast'!$A:$A,'[1]Cost Forecast'!AA:AA)</f>
        <v>0</v>
      </c>
      <c r="AJ217" s="2">
        <f>_xlfn.XLOOKUP($A217,'[1]Cost Forecast'!$A:$A,'[1]Cost Forecast'!AB:AB)</f>
        <v>0</v>
      </c>
      <c r="AK217" s="2">
        <f>_xlfn.XLOOKUP($A217,'[1]Cost Forecast'!$A:$A,'[1]Cost Forecast'!AC:AC)</f>
        <v>0</v>
      </c>
      <c r="AL217" s="2">
        <f>_xlfn.XLOOKUP($A217,'[1]Cost Forecast'!$A:$A,'[1]Cost Forecast'!AD:AD)</f>
        <v>0</v>
      </c>
      <c r="AM217" s="8">
        <f t="shared" si="94"/>
        <v>0</v>
      </c>
      <c r="AN217" s="9" t="s">
        <v>877</v>
      </c>
      <c r="AO217" s="9" t="s">
        <v>886</v>
      </c>
      <c r="AQ217" t="b">
        <f t="shared" si="95"/>
        <v>0</v>
      </c>
      <c r="AS217"/>
    </row>
    <row r="218" spans="1:46" x14ac:dyDescent="0.35">
      <c r="A218" s="4" t="s">
        <v>445</v>
      </c>
      <c r="B218" s="4" t="s">
        <v>446</v>
      </c>
      <c r="C218" s="3">
        <v>930</v>
      </c>
      <c r="D218" s="4" t="s">
        <v>43</v>
      </c>
      <c r="E218" s="3">
        <v>0</v>
      </c>
      <c r="F218" s="3">
        <f t="shared" si="96"/>
        <v>1</v>
      </c>
      <c r="G218" s="2">
        <v>1682724.63</v>
      </c>
      <c r="H218" s="4" t="b">
        <f t="shared" si="92"/>
        <v>0</v>
      </c>
      <c r="I218" s="4" t="b">
        <f t="shared" si="93"/>
        <v>0</v>
      </c>
      <c r="K218" s="2">
        <v>938308</v>
      </c>
      <c r="L218" s="2">
        <v>1532090</v>
      </c>
      <c r="M218" s="3">
        <v>0</v>
      </c>
      <c r="N218" s="3">
        <v>0</v>
      </c>
      <c r="O218" s="2">
        <v>110</v>
      </c>
      <c r="Q218" s="2">
        <v>0</v>
      </c>
      <c r="R218" s="2">
        <v>0</v>
      </c>
      <c r="S218" s="2">
        <v>0</v>
      </c>
      <c r="T218" s="2">
        <v>1682724.63</v>
      </c>
      <c r="U218" s="2">
        <v>0</v>
      </c>
      <c r="V218" s="2">
        <f t="shared" si="97"/>
        <v>0</v>
      </c>
      <c r="X218" s="2">
        <f t="shared" si="98"/>
        <v>1040608</v>
      </c>
      <c r="Y218" s="2">
        <f t="shared" si="99"/>
        <v>-642116.62999999989</v>
      </c>
      <c r="AA218" s="2">
        <f>_xlfn.XLOOKUP($A218,'[1]Cost Forecast'!$A:$A,'[1]Cost Forecast'!S:S)</f>
        <v>0</v>
      </c>
      <c r="AB218" s="2">
        <f>_xlfn.XLOOKUP($A218,'[1]Cost Forecast'!$A:$A,'[1]Cost Forecast'!T:T)</f>
        <v>0</v>
      </c>
      <c r="AC218" s="2">
        <f>_xlfn.XLOOKUP($A218,'[1]Cost Forecast'!$A:$A,'[1]Cost Forecast'!U:U)</f>
        <v>186104.15749999997</v>
      </c>
      <c r="AD218" s="2">
        <f>_xlfn.XLOOKUP($A218,'[1]Cost Forecast'!$A:$A,'[1]Cost Forecast'!V:V)</f>
        <v>186104.15749999997</v>
      </c>
      <c r="AE218" s="2">
        <f>_xlfn.XLOOKUP($A218,'[1]Cost Forecast'!$A:$A,'[1]Cost Forecast'!W:W)</f>
        <v>186104.15749999997</v>
      </c>
      <c r="AF218" s="2">
        <f>_xlfn.XLOOKUP($A218,'[1]Cost Forecast'!$A:$A,'[1]Cost Forecast'!X:X)</f>
        <v>186104.15749999997</v>
      </c>
      <c r="AG218" s="2">
        <f>_xlfn.XLOOKUP($A218,'[1]Cost Forecast'!$A:$A,'[1]Cost Forecast'!Y:Y)</f>
        <v>0</v>
      </c>
      <c r="AH218" s="2">
        <f>_xlfn.XLOOKUP($A218,'[1]Cost Forecast'!$A:$A,'[1]Cost Forecast'!Z:Z)</f>
        <v>0</v>
      </c>
      <c r="AI218" s="2">
        <f>_xlfn.XLOOKUP($A218,'[1]Cost Forecast'!$A:$A,'[1]Cost Forecast'!AA:AA)</f>
        <v>0</v>
      </c>
      <c r="AJ218" s="2">
        <f>_xlfn.XLOOKUP($A218,'[1]Cost Forecast'!$A:$A,'[1]Cost Forecast'!AB:AB)</f>
        <v>0</v>
      </c>
      <c r="AK218" s="2">
        <f>_xlfn.XLOOKUP($A218,'[1]Cost Forecast'!$A:$A,'[1]Cost Forecast'!AC:AC)</f>
        <v>0</v>
      </c>
      <c r="AL218" s="2">
        <f>_xlfn.XLOOKUP($A218,'[1]Cost Forecast'!$A:$A,'[1]Cost Forecast'!AD:AD)</f>
        <v>0</v>
      </c>
      <c r="AM218" s="8">
        <f t="shared" si="94"/>
        <v>1682724.63</v>
      </c>
      <c r="AN218" s="9" t="s">
        <v>877</v>
      </c>
      <c r="AO218" s="9" t="s">
        <v>886</v>
      </c>
      <c r="AQ218" t="b">
        <f t="shared" si="95"/>
        <v>1</v>
      </c>
      <c r="AS218"/>
    </row>
    <row r="219" spans="1:46" x14ac:dyDescent="0.35">
      <c r="A219" s="4" t="s">
        <v>447</v>
      </c>
      <c r="B219" s="4" t="s">
        <v>448</v>
      </c>
      <c r="C219" s="3">
        <v>30</v>
      </c>
      <c r="D219" s="4" t="s">
        <v>2</v>
      </c>
      <c r="E219" s="3">
        <v>0</v>
      </c>
      <c r="F219" s="3">
        <f t="shared" si="96"/>
        <v>1</v>
      </c>
      <c r="G219" s="2">
        <v>0</v>
      </c>
      <c r="H219" s="4" t="b">
        <f t="shared" si="92"/>
        <v>1</v>
      </c>
      <c r="I219" s="4" t="b">
        <f t="shared" si="93"/>
        <v>0</v>
      </c>
      <c r="K219" s="2">
        <v>0</v>
      </c>
      <c r="L219" s="2">
        <v>0</v>
      </c>
      <c r="M219" s="3">
        <v>0</v>
      </c>
      <c r="N219" s="3">
        <v>0</v>
      </c>
      <c r="O219" s="2">
        <v>110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f t="shared" si="97"/>
        <v>0</v>
      </c>
      <c r="X219" s="2">
        <f t="shared" si="98"/>
        <v>3300</v>
      </c>
      <c r="Y219" s="2">
        <f t="shared" si="99"/>
        <v>3300</v>
      </c>
      <c r="AA219" s="2">
        <f>_xlfn.XLOOKUP($A219,'[1]Cost Forecast'!$A:$A,'[1]Cost Forecast'!S:S)</f>
        <v>0</v>
      </c>
      <c r="AB219" s="2">
        <f>_xlfn.XLOOKUP($A219,'[1]Cost Forecast'!$A:$A,'[1]Cost Forecast'!T:T)</f>
        <v>0</v>
      </c>
      <c r="AC219" s="2">
        <f>_xlfn.XLOOKUP($A219,'[1]Cost Forecast'!$A:$A,'[1]Cost Forecast'!U:U)</f>
        <v>0</v>
      </c>
      <c r="AD219" s="2">
        <f>_xlfn.XLOOKUP($A219,'[1]Cost Forecast'!$A:$A,'[1]Cost Forecast'!V:V)</f>
        <v>0</v>
      </c>
      <c r="AE219" s="2">
        <f>_xlfn.XLOOKUP($A219,'[1]Cost Forecast'!$A:$A,'[1]Cost Forecast'!W:W)</f>
        <v>0</v>
      </c>
      <c r="AF219" s="2">
        <f>_xlfn.XLOOKUP($A219,'[1]Cost Forecast'!$A:$A,'[1]Cost Forecast'!X:X)</f>
        <v>0</v>
      </c>
      <c r="AG219" s="2">
        <f>_xlfn.XLOOKUP($A219,'[1]Cost Forecast'!$A:$A,'[1]Cost Forecast'!Y:Y)</f>
        <v>0</v>
      </c>
      <c r="AH219" s="2">
        <f>_xlfn.XLOOKUP($A219,'[1]Cost Forecast'!$A:$A,'[1]Cost Forecast'!Z:Z)</f>
        <v>0</v>
      </c>
      <c r="AI219" s="2">
        <f>_xlfn.XLOOKUP($A219,'[1]Cost Forecast'!$A:$A,'[1]Cost Forecast'!AA:AA)</f>
        <v>0</v>
      </c>
      <c r="AJ219" s="2">
        <f>_xlfn.XLOOKUP($A219,'[1]Cost Forecast'!$A:$A,'[1]Cost Forecast'!AB:AB)</f>
        <v>0</v>
      </c>
      <c r="AK219" s="2">
        <f>_xlfn.XLOOKUP($A219,'[1]Cost Forecast'!$A:$A,'[1]Cost Forecast'!AC:AC)</f>
        <v>0</v>
      </c>
      <c r="AL219" s="2">
        <f>_xlfn.XLOOKUP($A219,'[1]Cost Forecast'!$A:$A,'[1]Cost Forecast'!AD:AD)</f>
        <v>0</v>
      </c>
      <c r="AM219" s="8">
        <f t="shared" si="94"/>
        <v>0</v>
      </c>
      <c r="AN219" s="9" t="s">
        <v>882</v>
      </c>
      <c r="AO219" s="9" t="s">
        <v>882</v>
      </c>
      <c r="AQ219" t="b">
        <f t="shared" si="95"/>
        <v>1</v>
      </c>
      <c r="AS219"/>
    </row>
    <row r="220" spans="1:46" x14ac:dyDescent="0.35">
      <c r="A220" s="4" t="s">
        <v>449</v>
      </c>
      <c r="B220" s="4" t="s">
        <v>450</v>
      </c>
      <c r="C220" s="3">
        <v>1</v>
      </c>
      <c r="D220" s="4" t="s">
        <v>38</v>
      </c>
      <c r="E220" s="3">
        <v>0</v>
      </c>
      <c r="F220" s="3">
        <f t="shared" si="96"/>
        <v>1</v>
      </c>
      <c r="G220" s="2">
        <v>0</v>
      </c>
      <c r="H220" s="4" t="b">
        <f t="shared" si="92"/>
        <v>1</v>
      </c>
      <c r="I220" s="4" t="b">
        <f t="shared" si="93"/>
        <v>0</v>
      </c>
      <c r="K220" s="2">
        <v>0</v>
      </c>
      <c r="L220" s="2">
        <v>0</v>
      </c>
      <c r="M220" s="3">
        <v>0</v>
      </c>
      <c r="N220" s="3">
        <v>0</v>
      </c>
      <c r="O220" s="2">
        <v>110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f t="shared" si="97"/>
        <v>0</v>
      </c>
      <c r="X220" s="2">
        <f t="shared" si="98"/>
        <v>110</v>
      </c>
      <c r="Y220" s="2">
        <f t="shared" si="99"/>
        <v>110</v>
      </c>
      <c r="AA220" s="2">
        <f>_xlfn.XLOOKUP($A220,'[1]Cost Forecast'!$A:$A,'[1]Cost Forecast'!S:S)</f>
        <v>0</v>
      </c>
      <c r="AB220" s="2">
        <f>_xlfn.XLOOKUP($A220,'[1]Cost Forecast'!$A:$A,'[1]Cost Forecast'!T:T)</f>
        <v>0</v>
      </c>
      <c r="AC220" s="2">
        <f>_xlfn.XLOOKUP($A220,'[1]Cost Forecast'!$A:$A,'[1]Cost Forecast'!U:U)</f>
        <v>0</v>
      </c>
      <c r="AD220" s="2">
        <f>_xlfn.XLOOKUP($A220,'[1]Cost Forecast'!$A:$A,'[1]Cost Forecast'!V:V)</f>
        <v>0</v>
      </c>
      <c r="AE220" s="2">
        <f>_xlfn.XLOOKUP($A220,'[1]Cost Forecast'!$A:$A,'[1]Cost Forecast'!W:W)</f>
        <v>0</v>
      </c>
      <c r="AF220" s="2">
        <f>_xlfn.XLOOKUP($A220,'[1]Cost Forecast'!$A:$A,'[1]Cost Forecast'!X:X)</f>
        <v>0</v>
      </c>
      <c r="AG220" s="2">
        <f>_xlfn.XLOOKUP($A220,'[1]Cost Forecast'!$A:$A,'[1]Cost Forecast'!Y:Y)</f>
        <v>0</v>
      </c>
      <c r="AH220" s="2">
        <f>_xlfn.XLOOKUP($A220,'[1]Cost Forecast'!$A:$A,'[1]Cost Forecast'!Z:Z)</f>
        <v>0</v>
      </c>
      <c r="AI220" s="2">
        <f>_xlfn.XLOOKUP($A220,'[1]Cost Forecast'!$A:$A,'[1]Cost Forecast'!AA:AA)</f>
        <v>0</v>
      </c>
      <c r="AJ220" s="2">
        <f>_xlfn.XLOOKUP($A220,'[1]Cost Forecast'!$A:$A,'[1]Cost Forecast'!AB:AB)</f>
        <v>0</v>
      </c>
      <c r="AK220" s="2">
        <f>_xlfn.XLOOKUP($A220,'[1]Cost Forecast'!$A:$A,'[1]Cost Forecast'!AC:AC)</f>
        <v>0</v>
      </c>
      <c r="AL220" s="2">
        <f>_xlfn.XLOOKUP($A220,'[1]Cost Forecast'!$A:$A,'[1]Cost Forecast'!AD:AD)</f>
        <v>0</v>
      </c>
      <c r="AM220" s="8">
        <f t="shared" si="94"/>
        <v>0</v>
      </c>
      <c r="AN220" s="9" t="s">
        <v>882</v>
      </c>
      <c r="AO220" s="9" t="s">
        <v>882</v>
      </c>
      <c r="AQ220" t="b">
        <f t="shared" si="95"/>
        <v>1</v>
      </c>
      <c r="AS220"/>
    </row>
    <row r="221" spans="1:46" x14ac:dyDescent="0.35">
      <c r="A221" s="4" t="s">
        <v>451</v>
      </c>
      <c r="B221" s="4" t="s">
        <v>452</v>
      </c>
      <c r="C221" s="3">
        <v>7</v>
      </c>
      <c r="D221" s="4" t="s">
        <v>2</v>
      </c>
      <c r="E221" s="3">
        <v>336</v>
      </c>
      <c r="F221" s="3">
        <f t="shared" si="96"/>
        <v>2.0833333333333332E-2</v>
      </c>
      <c r="G221" s="2">
        <v>35505.120000000003</v>
      </c>
      <c r="H221" s="4" t="b">
        <f t="shared" si="92"/>
        <v>0</v>
      </c>
      <c r="I221" s="4" t="b">
        <f t="shared" si="93"/>
        <v>0</v>
      </c>
      <c r="K221" s="2">
        <v>0</v>
      </c>
      <c r="L221" s="2">
        <v>0</v>
      </c>
      <c r="M221" s="3">
        <v>0</v>
      </c>
      <c r="N221" s="3">
        <v>0</v>
      </c>
      <c r="O221" s="2">
        <v>110</v>
      </c>
      <c r="Q221" s="2">
        <v>35505.120000000003</v>
      </c>
      <c r="R221" s="2">
        <v>0</v>
      </c>
      <c r="S221" s="2">
        <v>0</v>
      </c>
      <c r="T221" s="2">
        <v>0</v>
      </c>
      <c r="U221" s="2">
        <v>0</v>
      </c>
      <c r="V221" s="2">
        <f t="shared" si="97"/>
        <v>0</v>
      </c>
      <c r="X221" s="2">
        <f t="shared" si="98"/>
        <v>36960</v>
      </c>
      <c r="Y221" s="2">
        <f t="shared" si="99"/>
        <v>1454.8799999999974</v>
      </c>
      <c r="AA221" s="2">
        <f>_xlfn.XLOOKUP($A221,'[1]Cost Forecast'!$A:$A,'[1]Cost Forecast'!S:S)</f>
        <v>0</v>
      </c>
      <c r="AB221" s="2">
        <f>_xlfn.XLOOKUP($A221,'[1]Cost Forecast'!$A:$A,'[1]Cost Forecast'!T:T)</f>
        <v>5917.52</v>
      </c>
      <c r="AC221" s="2">
        <f>_xlfn.XLOOKUP($A221,'[1]Cost Forecast'!$A:$A,'[1]Cost Forecast'!U:U)</f>
        <v>5917.52</v>
      </c>
      <c r="AD221" s="2">
        <f>_xlfn.XLOOKUP($A221,'[1]Cost Forecast'!$A:$A,'[1]Cost Forecast'!V:V)</f>
        <v>5917.52</v>
      </c>
      <c r="AE221" s="2">
        <f>_xlfn.XLOOKUP($A221,'[1]Cost Forecast'!$A:$A,'[1]Cost Forecast'!W:W)</f>
        <v>0</v>
      </c>
      <c r="AF221" s="2">
        <f>_xlfn.XLOOKUP($A221,'[1]Cost Forecast'!$A:$A,'[1]Cost Forecast'!X:X)</f>
        <v>0</v>
      </c>
      <c r="AG221" s="2">
        <f>_xlfn.XLOOKUP($A221,'[1]Cost Forecast'!$A:$A,'[1]Cost Forecast'!Y:Y)</f>
        <v>0</v>
      </c>
      <c r="AH221" s="2">
        <f>_xlfn.XLOOKUP($A221,'[1]Cost Forecast'!$A:$A,'[1]Cost Forecast'!Z:Z)</f>
        <v>5917.52</v>
      </c>
      <c r="AI221" s="2">
        <f>_xlfn.XLOOKUP($A221,'[1]Cost Forecast'!$A:$A,'[1]Cost Forecast'!AA:AA)</f>
        <v>5917.52</v>
      </c>
      <c r="AJ221" s="2">
        <f>_xlfn.XLOOKUP($A221,'[1]Cost Forecast'!$A:$A,'[1]Cost Forecast'!AB:AB)</f>
        <v>5917.52</v>
      </c>
      <c r="AK221" s="2">
        <f>_xlfn.XLOOKUP($A221,'[1]Cost Forecast'!$A:$A,'[1]Cost Forecast'!AC:AC)</f>
        <v>0</v>
      </c>
      <c r="AL221" s="2">
        <f>_xlfn.XLOOKUP($A221,'[1]Cost Forecast'!$A:$A,'[1]Cost Forecast'!AD:AD)</f>
        <v>0</v>
      </c>
      <c r="AM221" s="8">
        <f t="shared" si="94"/>
        <v>35505.120000000003</v>
      </c>
      <c r="AN221" s="9" t="s">
        <v>884</v>
      </c>
      <c r="AO221" s="9" t="s">
        <v>849</v>
      </c>
      <c r="AP221" t="s">
        <v>897</v>
      </c>
      <c r="AQ221" t="b">
        <f t="shared" si="95"/>
        <v>1</v>
      </c>
      <c r="AT221" s="12"/>
    </row>
    <row r="222" spans="1:46" x14ac:dyDescent="0.35">
      <c r="A222" s="4" t="s">
        <v>453</v>
      </c>
      <c r="B222" s="4" t="s">
        <v>454</v>
      </c>
      <c r="C222" s="3">
        <v>7</v>
      </c>
      <c r="D222" s="4" t="s">
        <v>2</v>
      </c>
      <c r="E222" s="3">
        <v>0</v>
      </c>
      <c r="F222" s="3">
        <f t="shared" ref="F222:F243" si="100">IF(OR(E222=0,C222=0),1,C222/E222)</f>
        <v>1</v>
      </c>
      <c r="G222" s="2">
        <v>426718.49</v>
      </c>
      <c r="H222" s="4" t="b">
        <f t="shared" si="92"/>
        <v>0</v>
      </c>
      <c r="I222" s="4" t="b">
        <f t="shared" si="93"/>
        <v>0</v>
      </c>
      <c r="K222" s="2">
        <v>224018</v>
      </c>
      <c r="L222" s="2">
        <v>224018</v>
      </c>
      <c r="M222" s="3">
        <v>0</v>
      </c>
      <c r="N222" s="3">
        <v>0</v>
      </c>
      <c r="O222" s="2">
        <v>110</v>
      </c>
      <c r="Q222" s="2">
        <v>0</v>
      </c>
      <c r="R222" s="2">
        <v>202700.49</v>
      </c>
      <c r="S222" s="2">
        <v>0</v>
      </c>
      <c r="T222" s="2">
        <v>224018</v>
      </c>
      <c r="U222" s="2">
        <v>0</v>
      </c>
      <c r="V222" s="2">
        <f t="shared" ref="V222:V243" si="101">G222-SUM(Q222:U222)</f>
        <v>0</v>
      </c>
      <c r="X222" s="2">
        <f t="shared" ref="X222:X243" si="102">K222 + O222*((C222-M222)/F222)</f>
        <v>224788</v>
      </c>
      <c r="Y222" s="2">
        <f t="shared" ref="Y222:Y243" si="103">X222-G222</f>
        <v>-201930.49</v>
      </c>
      <c r="AA222" s="2">
        <f>_xlfn.XLOOKUP($A222,'[1]Cost Forecast'!$A:$A,'[1]Cost Forecast'!S:S)</f>
        <v>0</v>
      </c>
      <c r="AB222" s="2">
        <f>_xlfn.XLOOKUP($A222,'[1]Cost Forecast'!$A:$A,'[1]Cost Forecast'!T:T)</f>
        <v>0</v>
      </c>
      <c r="AC222" s="2">
        <f>_xlfn.XLOOKUP($A222,'[1]Cost Forecast'!$A:$A,'[1]Cost Forecast'!U:U)</f>
        <v>50675.122499999998</v>
      </c>
      <c r="AD222" s="2">
        <f>_xlfn.XLOOKUP($A222,'[1]Cost Forecast'!$A:$A,'[1]Cost Forecast'!V:V)</f>
        <v>50675.122499999998</v>
      </c>
      <c r="AE222" s="2">
        <f>_xlfn.XLOOKUP($A222,'[1]Cost Forecast'!$A:$A,'[1]Cost Forecast'!W:W)</f>
        <v>0</v>
      </c>
      <c r="AF222" s="2">
        <f>_xlfn.XLOOKUP($A222,'[1]Cost Forecast'!$A:$A,'[1]Cost Forecast'!X:X)</f>
        <v>0</v>
      </c>
      <c r="AG222" s="2">
        <f>_xlfn.XLOOKUP($A222,'[1]Cost Forecast'!$A:$A,'[1]Cost Forecast'!Y:Y)</f>
        <v>0</v>
      </c>
      <c r="AH222" s="2">
        <f>_xlfn.XLOOKUP($A222,'[1]Cost Forecast'!$A:$A,'[1]Cost Forecast'!Z:Z)</f>
        <v>0</v>
      </c>
      <c r="AI222" s="2">
        <f>_xlfn.XLOOKUP($A222,'[1]Cost Forecast'!$A:$A,'[1]Cost Forecast'!AA:AA)</f>
        <v>50675.122499999998</v>
      </c>
      <c r="AJ222" s="2">
        <f>_xlfn.XLOOKUP($A222,'[1]Cost Forecast'!$A:$A,'[1]Cost Forecast'!AB:AB)</f>
        <v>50675.122499999998</v>
      </c>
      <c r="AK222" s="2">
        <f>_xlfn.XLOOKUP($A222,'[1]Cost Forecast'!$A:$A,'[1]Cost Forecast'!AC:AC)</f>
        <v>0</v>
      </c>
      <c r="AL222" s="2">
        <f>_xlfn.XLOOKUP($A222,'[1]Cost Forecast'!$A:$A,'[1]Cost Forecast'!AD:AD)</f>
        <v>0</v>
      </c>
      <c r="AM222" s="8">
        <f t="shared" si="94"/>
        <v>426718.49</v>
      </c>
      <c r="AN222" s="9" t="s">
        <v>884</v>
      </c>
      <c r="AO222" s="9" t="s">
        <v>879</v>
      </c>
      <c r="AQ222" t="b">
        <f t="shared" si="95"/>
        <v>1</v>
      </c>
      <c r="AS222"/>
    </row>
    <row r="223" spans="1:46" x14ac:dyDescent="0.35">
      <c r="A223" s="4" t="s">
        <v>455</v>
      </c>
      <c r="B223" s="4" t="s">
        <v>456</v>
      </c>
      <c r="C223" s="3">
        <v>6</v>
      </c>
      <c r="D223" s="4" t="s">
        <v>10</v>
      </c>
      <c r="E223" s="3">
        <v>448.35</v>
      </c>
      <c r="F223" s="3">
        <f t="shared" si="100"/>
        <v>1.3382402141184342E-2</v>
      </c>
      <c r="G223" s="2">
        <v>50000</v>
      </c>
      <c r="H223" s="4" t="b">
        <f t="shared" si="92"/>
        <v>0</v>
      </c>
      <c r="I223" s="4" t="b">
        <f t="shared" si="93"/>
        <v>0</v>
      </c>
      <c r="K223" s="2">
        <v>10004.56</v>
      </c>
      <c r="L223" s="2">
        <v>10004.56</v>
      </c>
      <c r="M223" s="3">
        <v>1</v>
      </c>
      <c r="N223" s="3">
        <v>87.5</v>
      </c>
      <c r="O223" s="2">
        <v>114.3378285714286</v>
      </c>
      <c r="Q223" s="2">
        <v>50000</v>
      </c>
      <c r="R223" s="2">
        <v>0</v>
      </c>
      <c r="S223" s="2">
        <v>0</v>
      </c>
      <c r="T223" s="2">
        <v>0</v>
      </c>
      <c r="U223" s="2">
        <v>0</v>
      </c>
      <c r="V223" s="2">
        <f t="shared" si="101"/>
        <v>0</v>
      </c>
      <c r="X223" s="2">
        <f t="shared" si="102"/>
        <v>52724.031200000012</v>
      </c>
      <c r="Y223" s="2">
        <f t="shared" si="103"/>
        <v>2724.0312000000122</v>
      </c>
      <c r="AA223" s="2">
        <f>_xlfn.XLOOKUP($A223,'[1]Cost Forecast'!$A:$A,'[1]Cost Forecast'!S:S)</f>
        <v>0</v>
      </c>
      <c r="AB223" s="2">
        <f>_xlfn.XLOOKUP($A223,'[1]Cost Forecast'!$A:$A,'[1]Cost Forecast'!T:T)</f>
        <v>6411.373333333333</v>
      </c>
      <c r="AC223" s="2">
        <f>_xlfn.XLOOKUP($A223,'[1]Cost Forecast'!$A:$A,'[1]Cost Forecast'!U:U)</f>
        <v>6411.373333333333</v>
      </c>
      <c r="AD223" s="2">
        <f>_xlfn.XLOOKUP($A223,'[1]Cost Forecast'!$A:$A,'[1]Cost Forecast'!V:V)</f>
        <v>6411.373333333333</v>
      </c>
      <c r="AE223" s="2">
        <f>_xlfn.XLOOKUP($A223,'[1]Cost Forecast'!$A:$A,'[1]Cost Forecast'!W:W)</f>
        <v>0</v>
      </c>
      <c r="AF223" s="2">
        <f>_xlfn.XLOOKUP($A223,'[1]Cost Forecast'!$A:$A,'[1]Cost Forecast'!X:X)</f>
        <v>0</v>
      </c>
      <c r="AG223" s="2">
        <f>_xlfn.XLOOKUP($A223,'[1]Cost Forecast'!$A:$A,'[1]Cost Forecast'!Y:Y)</f>
        <v>0</v>
      </c>
      <c r="AH223" s="2">
        <f>_xlfn.XLOOKUP($A223,'[1]Cost Forecast'!$A:$A,'[1]Cost Forecast'!Z:Z)</f>
        <v>6411.373333333333</v>
      </c>
      <c r="AI223" s="2">
        <f>_xlfn.XLOOKUP($A223,'[1]Cost Forecast'!$A:$A,'[1]Cost Forecast'!AA:AA)</f>
        <v>6411.373333333333</v>
      </c>
      <c r="AJ223" s="2">
        <f>_xlfn.XLOOKUP($A223,'[1]Cost Forecast'!$A:$A,'[1]Cost Forecast'!AB:AB)</f>
        <v>6411.373333333333</v>
      </c>
      <c r="AK223" s="2">
        <f>_xlfn.XLOOKUP($A223,'[1]Cost Forecast'!$A:$A,'[1]Cost Forecast'!AC:AC)</f>
        <v>0</v>
      </c>
      <c r="AL223" s="2">
        <f>_xlfn.XLOOKUP($A223,'[1]Cost Forecast'!$A:$A,'[1]Cost Forecast'!AD:AD)</f>
        <v>0</v>
      </c>
      <c r="AM223" s="8">
        <f t="shared" si="94"/>
        <v>48472.799999999996</v>
      </c>
      <c r="AN223" s="9" t="s">
        <v>884</v>
      </c>
      <c r="AO223" s="9" t="s">
        <v>849</v>
      </c>
      <c r="AP223" t="s">
        <v>878</v>
      </c>
      <c r="AQ223" t="b">
        <f t="shared" si="95"/>
        <v>0</v>
      </c>
      <c r="AT223" s="12"/>
    </row>
    <row r="224" spans="1:46" x14ac:dyDescent="0.35">
      <c r="A224" s="4" t="s">
        <v>457</v>
      </c>
      <c r="B224" s="4" t="s">
        <v>458</v>
      </c>
      <c r="C224" s="3">
        <v>1</v>
      </c>
      <c r="D224" s="4" t="s">
        <v>38</v>
      </c>
      <c r="E224" s="3">
        <v>0</v>
      </c>
      <c r="F224" s="3">
        <f t="shared" si="100"/>
        <v>1</v>
      </c>
      <c r="G224" s="2">
        <v>1027903.5</v>
      </c>
      <c r="H224" s="4" t="b">
        <f t="shared" si="92"/>
        <v>0</v>
      </c>
      <c r="I224" s="4" t="b">
        <f t="shared" si="93"/>
        <v>0</v>
      </c>
      <c r="K224" s="2">
        <v>31860</v>
      </c>
      <c r="L224" s="2">
        <v>34687.58</v>
      </c>
      <c r="M224" s="3">
        <v>0</v>
      </c>
      <c r="N224" s="3">
        <v>0</v>
      </c>
      <c r="O224" s="2">
        <v>110</v>
      </c>
      <c r="Q224" s="2">
        <v>0</v>
      </c>
      <c r="R224" s="2">
        <v>1027903.5</v>
      </c>
      <c r="S224" s="2">
        <v>0</v>
      </c>
      <c r="T224" s="2">
        <v>0</v>
      </c>
      <c r="U224" s="2">
        <v>0</v>
      </c>
      <c r="V224" s="2">
        <f t="shared" si="101"/>
        <v>0</v>
      </c>
      <c r="X224" s="2">
        <f t="shared" si="102"/>
        <v>31970</v>
      </c>
      <c r="Y224" s="2">
        <f t="shared" si="103"/>
        <v>-995933.5</v>
      </c>
      <c r="AA224" s="2">
        <f>_xlfn.XLOOKUP($A224,'[1]Cost Forecast'!$A:$A,'[1]Cost Forecast'!S:S)</f>
        <v>0</v>
      </c>
      <c r="AB224" s="2">
        <f>_xlfn.XLOOKUP($A224,'[1]Cost Forecast'!$A:$A,'[1]Cost Forecast'!T:T)</f>
        <v>0</v>
      </c>
      <c r="AC224" s="2">
        <f>_xlfn.XLOOKUP($A224,'[1]Cost Forecast'!$A:$A,'[1]Cost Forecast'!U:U)</f>
        <v>0</v>
      </c>
      <c r="AD224" s="2">
        <f>_xlfn.XLOOKUP($A224,'[1]Cost Forecast'!$A:$A,'[1]Cost Forecast'!V:V)</f>
        <v>0</v>
      </c>
      <c r="AE224" s="2">
        <f>_xlfn.XLOOKUP($A224,'[1]Cost Forecast'!$A:$A,'[1]Cost Forecast'!W:W)</f>
        <v>0</v>
      </c>
      <c r="AF224" s="2">
        <f>_xlfn.XLOOKUP($A224,'[1]Cost Forecast'!$A:$A,'[1]Cost Forecast'!X:X)</f>
        <v>0</v>
      </c>
      <c r="AG224" s="2">
        <f>_xlfn.XLOOKUP($A224,'[1]Cost Forecast'!$A:$A,'[1]Cost Forecast'!Y:Y)</f>
        <v>0</v>
      </c>
      <c r="AH224" s="2">
        <f>_xlfn.XLOOKUP($A224,'[1]Cost Forecast'!$A:$A,'[1]Cost Forecast'!Z:Z)</f>
        <v>0</v>
      </c>
      <c r="AI224" s="2">
        <f>_xlfn.XLOOKUP($A224,'[1]Cost Forecast'!$A:$A,'[1]Cost Forecast'!AA:AA)</f>
        <v>0</v>
      </c>
      <c r="AJ224" s="2">
        <f>_xlfn.XLOOKUP($A224,'[1]Cost Forecast'!$A:$A,'[1]Cost Forecast'!AB:AB)</f>
        <v>0</v>
      </c>
      <c r="AK224" s="2">
        <f>_xlfn.XLOOKUP($A224,'[1]Cost Forecast'!$A:$A,'[1]Cost Forecast'!AC:AC)</f>
        <v>0</v>
      </c>
      <c r="AL224" s="2">
        <f>_xlfn.XLOOKUP($A224,'[1]Cost Forecast'!$A:$A,'[1]Cost Forecast'!AD:AD)</f>
        <v>0</v>
      </c>
      <c r="AM224" s="8">
        <f t="shared" si="94"/>
        <v>31860</v>
      </c>
      <c r="AN224" s="9" t="s">
        <v>874</v>
      </c>
      <c r="AO224" s="9" t="s">
        <v>872</v>
      </c>
      <c r="AQ224" t="b">
        <f t="shared" si="95"/>
        <v>0</v>
      </c>
      <c r="AS224"/>
    </row>
    <row r="225" spans="1:46" x14ac:dyDescent="0.35">
      <c r="A225" s="4" t="s">
        <v>459</v>
      </c>
      <c r="B225" s="4" t="s">
        <v>460</v>
      </c>
      <c r="C225" s="3">
        <v>36</v>
      </c>
      <c r="D225" s="4" t="s">
        <v>2</v>
      </c>
      <c r="E225" s="3">
        <v>0</v>
      </c>
      <c r="F225" s="3">
        <f t="shared" si="100"/>
        <v>1</v>
      </c>
      <c r="G225" s="2">
        <v>0</v>
      </c>
      <c r="H225" s="4" t="b">
        <f t="shared" si="92"/>
        <v>1</v>
      </c>
      <c r="I225" s="4" t="b">
        <f t="shared" si="93"/>
        <v>0</v>
      </c>
      <c r="K225" s="2">
        <v>0</v>
      </c>
      <c r="L225" s="2">
        <v>0</v>
      </c>
      <c r="M225" s="3">
        <v>0</v>
      </c>
      <c r="N225" s="3">
        <v>0</v>
      </c>
      <c r="O225" s="2">
        <v>110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f t="shared" si="101"/>
        <v>0</v>
      </c>
      <c r="X225" s="2">
        <f t="shared" si="102"/>
        <v>3960</v>
      </c>
      <c r="Y225" s="2">
        <f t="shared" si="103"/>
        <v>3960</v>
      </c>
      <c r="AA225" s="2">
        <f>_xlfn.XLOOKUP($A225,'[1]Cost Forecast'!$A:$A,'[1]Cost Forecast'!S:S)</f>
        <v>0</v>
      </c>
      <c r="AB225" s="2">
        <f>_xlfn.XLOOKUP($A225,'[1]Cost Forecast'!$A:$A,'[1]Cost Forecast'!T:T)</f>
        <v>0</v>
      </c>
      <c r="AC225" s="2">
        <f>_xlfn.XLOOKUP($A225,'[1]Cost Forecast'!$A:$A,'[1]Cost Forecast'!U:U)</f>
        <v>0</v>
      </c>
      <c r="AD225" s="2">
        <f>_xlfn.XLOOKUP($A225,'[1]Cost Forecast'!$A:$A,'[1]Cost Forecast'!V:V)</f>
        <v>0</v>
      </c>
      <c r="AE225" s="2">
        <f>_xlfn.XLOOKUP($A225,'[1]Cost Forecast'!$A:$A,'[1]Cost Forecast'!W:W)</f>
        <v>0</v>
      </c>
      <c r="AF225" s="2">
        <f>_xlfn.XLOOKUP($A225,'[1]Cost Forecast'!$A:$A,'[1]Cost Forecast'!X:X)</f>
        <v>0</v>
      </c>
      <c r="AG225" s="2">
        <f>_xlfn.XLOOKUP($A225,'[1]Cost Forecast'!$A:$A,'[1]Cost Forecast'!Y:Y)</f>
        <v>0</v>
      </c>
      <c r="AH225" s="2">
        <f>_xlfn.XLOOKUP($A225,'[1]Cost Forecast'!$A:$A,'[1]Cost Forecast'!Z:Z)</f>
        <v>0</v>
      </c>
      <c r="AI225" s="2">
        <f>_xlfn.XLOOKUP($A225,'[1]Cost Forecast'!$A:$A,'[1]Cost Forecast'!AA:AA)</f>
        <v>0</v>
      </c>
      <c r="AJ225" s="2">
        <f>_xlfn.XLOOKUP($A225,'[1]Cost Forecast'!$A:$A,'[1]Cost Forecast'!AB:AB)</f>
        <v>0</v>
      </c>
      <c r="AK225" s="2">
        <f>_xlfn.XLOOKUP($A225,'[1]Cost Forecast'!$A:$A,'[1]Cost Forecast'!AC:AC)</f>
        <v>0</v>
      </c>
      <c r="AL225" s="2">
        <f>_xlfn.XLOOKUP($A225,'[1]Cost Forecast'!$A:$A,'[1]Cost Forecast'!AD:AD)</f>
        <v>0</v>
      </c>
      <c r="AM225" s="8">
        <f t="shared" si="94"/>
        <v>0</v>
      </c>
      <c r="AN225" s="9" t="s">
        <v>882</v>
      </c>
      <c r="AO225" s="9" t="s">
        <v>882</v>
      </c>
      <c r="AQ225" t="b">
        <f t="shared" si="95"/>
        <v>1</v>
      </c>
      <c r="AS225"/>
    </row>
    <row r="226" spans="1:46" x14ac:dyDescent="0.35">
      <c r="A226" s="4" t="s">
        <v>461</v>
      </c>
      <c r="B226" s="4" t="s">
        <v>462</v>
      </c>
      <c r="C226" s="3">
        <v>16</v>
      </c>
      <c r="D226" s="4" t="s">
        <v>2</v>
      </c>
      <c r="E226" s="3">
        <v>0</v>
      </c>
      <c r="F226" s="3">
        <f t="shared" si="100"/>
        <v>1</v>
      </c>
      <c r="G226" s="2">
        <v>99876.64</v>
      </c>
      <c r="H226" s="4" t="b">
        <f t="shared" si="92"/>
        <v>0</v>
      </c>
      <c r="I226" s="4" t="b">
        <f t="shared" si="93"/>
        <v>0</v>
      </c>
      <c r="K226" s="2">
        <v>0</v>
      </c>
      <c r="L226" s="2">
        <v>90656</v>
      </c>
      <c r="M226" s="3">
        <v>0</v>
      </c>
      <c r="N226" s="3">
        <v>0</v>
      </c>
      <c r="O226" s="2">
        <v>110</v>
      </c>
      <c r="Q226" s="2">
        <v>0</v>
      </c>
      <c r="R226" s="2">
        <v>0</v>
      </c>
      <c r="S226" s="2">
        <v>0</v>
      </c>
      <c r="T226" s="2">
        <v>99876.64</v>
      </c>
      <c r="U226" s="2">
        <v>0</v>
      </c>
      <c r="V226" s="2">
        <f t="shared" si="101"/>
        <v>0</v>
      </c>
      <c r="X226" s="2">
        <f t="shared" si="102"/>
        <v>1760</v>
      </c>
      <c r="Y226" s="2">
        <f t="shared" si="103"/>
        <v>-98116.64</v>
      </c>
      <c r="AA226" s="2">
        <f>_xlfn.XLOOKUP($A226,'[1]Cost Forecast'!$A:$A,'[1]Cost Forecast'!S:S)</f>
        <v>0</v>
      </c>
      <c r="AB226" s="2">
        <f>_xlfn.XLOOKUP($A226,'[1]Cost Forecast'!$A:$A,'[1]Cost Forecast'!T:T)</f>
        <v>0</v>
      </c>
      <c r="AC226" s="2">
        <f>_xlfn.XLOOKUP($A226,'[1]Cost Forecast'!$A:$A,'[1]Cost Forecast'!U:U)</f>
        <v>0</v>
      </c>
      <c r="AD226" s="2">
        <f>_xlfn.XLOOKUP($A226,'[1]Cost Forecast'!$A:$A,'[1]Cost Forecast'!V:V)</f>
        <v>0</v>
      </c>
      <c r="AE226" s="2">
        <f>_xlfn.XLOOKUP($A226,'[1]Cost Forecast'!$A:$A,'[1]Cost Forecast'!W:W)</f>
        <v>0</v>
      </c>
      <c r="AF226" s="2">
        <f>_xlfn.XLOOKUP($A226,'[1]Cost Forecast'!$A:$A,'[1]Cost Forecast'!X:X)</f>
        <v>0</v>
      </c>
      <c r="AG226" s="2">
        <f>_xlfn.XLOOKUP($A226,'[1]Cost Forecast'!$A:$A,'[1]Cost Forecast'!Y:Y)</f>
        <v>0</v>
      </c>
      <c r="AH226" s="2">
        <f>_xlfn.XLOOKUP($A226,'[1]Cost Forecast'!$A:$A,'[1]Cost Forecast'!Z:Z)</f>
        <v>0</v>
      </c>
      <c r="AI226" s="2">
        <f>_xlfn.XLOOKUP($A226,'[1]Cost Forecast'!$A:$A,'[1]Cost Forecast'!AA:AA)</f>
        <v>0</v>
      </c>
      <c r="AJ226" s="2">
        <f>_xlfn.XLOOKUP($A226,'[1]Cost Forecast'!$A:$A,'[1]Cost Forecast'!AB:AB)</f>
        <v>0</v>
      </c>
      <c r="AK226" s="2">
        <f>_xlfn.XLOOKUP($A226,'[1]Cost Forecast'!$A:$A,'[1]Cost Forecast'!AC:AC)</f>
        <v>0</v>
      </c>
      <c r="AL226" s="2">
        <f>_xlfn.XLOOKUP($A226,'[1]Cost Forecast'!$A:$A,'[1]Cost Forecast'!AD:AD)</f>
        <v>0</v>
      </c>
      <c r="AM226" s="8">
        <f t="shared" si="94"/>
        <v>0</v>
      </c>
      <c r="AN226" s="9" t="s">
        <v>877</v>
      </c>
      <c r="AO226" s="9" t="s">
        <v>886</v>
      </c>
      <c r="AQ226" t="b">
        <f t="shared" si="95"/>
        <v>0</v>
      </c>
      <c r="AS226"/>
    </row>
    <row r="227" spans="1:46" x14ac:dyDescent="0.35">
      <c r="A227" s="4" t="s">
        <v>463</v>
      </c>
      <c r="B227" s="4" t="s">
        <v>464</v>
      </c>
      <c r="C227" s="3">
        <v>1</v>
      </c>
      <c r="D227" s="4" t="s">
        <v>38</v>
      </c>
      <c r="E227" s="3">
        <v>0</v>
      </c>
      <c r="F227" s="3">
        <f t="shared" si="100"/>
        <v>1</v>
      </c>
      <c r="G227" s="2">
        <v>13100000</v>
      </c>
      <c r="H227" s="4" t="b">
        <f t="shared" si="92"/>
        <v>0</v>
      </c>
      <c r="I227" s="4" t="b">
        <f t="shared" si="93"/>
        <v>0</v>
      </c>
      <c r="K227" s="2">
        <v>8426271.8300000001</v>
      </c>
      <c r="L227" s="2">
        <v>13099982.4</v>
      </c>
      <c r="M227" s="3">
        <v>0</v>
      </c>
      <c r="N227" s="3">
        <v>0</v>
      </c>
      <c r="O227" s="2">
        <v>110</v>
      </c>
      <c r="Q227" s="2">
        <v>0</v>
      </c>
      <c r="R227" s="2">
        <v>13100000</v>
      </c>
      <c r="S227" s="2">
        <v>0</v>
      </c>
      <c r="T227" s="2">
        <v>0</v>
      </c>
      <c r="U227" s="2">
        <v>0</v>
      </c>
      <c r="V227" s="2">
        <f t="shared" si="101"/>
        <v>0</v>
      </c>
      <c r="X227" s="2">
        <f t="shared" si="102"/>
        <v>8426381.8300000001</v>
      </c>
      <c r="Y227" s="2">
        <f t="shared" si="103"/>
        <v>-4673618.17</v>
      </c>
      <c r="AA227" s="2">
        <f>_xlfn.XLOOKUP($A227,'[1]Cost Forecast'!$A:$A,'[1]Cost Forecast'!S:S)</f>
        <v>400898.85999999993</v>
      </c>
      <c r="AB227" s="2">
        <f>_xlfn.XLOOKUP($A227,'[1]Cost Forecast'!$A:$A,'[1]Cost Forecast'!T:T)</f>
        <v>540179.42011904751</v>
      </c>
      <c r="AC227" s="2">
        <f>_xlfn.XLOOKUP($A227,'[1]Cost Forecast'!$A:$A,'[1]Cost Forecast'!U:U)</f>
        <v>537959.61750892235</v>
      </c>
      <c r="AD227" s="2">
        <f>_xlfn.XLOOKUP($A227,'[1]Cost Forecast'!$A:$A,'[1]Cost Forecast'!V:V)</f>
        <v>462423.21395635227</v>
      </c>
      <c r="AE227" s="2">
        <f>_xlfn.XLOOKUP($A227,'[1]Cost Forecast'!$A:$A,'[1]Cost Forecast'!W:W)</f>
        <v>427905.51836545003</v>
      </c>
      <c r="AF227" s="2">
        <f>_xlfn.XLOOKUP($A227,'[1]Cost Forecast'!$A:$A,'[1]Cost Forecast'!X:X)</f>
        <v>430513.1661684803</v>
      </c>
      <c r="AG227" s="2">
        <f>_xlfn.XLOOKUP($A227,'[1]Cost Forecast'!$A:$A,'[1]Cost Forecast'!Y:Y)</f>
        <v>517329.07203227608</v>
      </c>
      <c r="AH227" s="2">
        <f>_xlfn.XLOOKUP($A227,'[1]Cost Forecast'!$A:$A,'[1]Cost Forecast'!Z:Z)</f>
        <v>204644.03184947139</v>
      </c>
      <c r="AI227" s="2">
        <f>_xlfn.XLOOKUP($A227,'[1]Cost Forecast'!$A:$A,'[1]Cost Forecast'!AA:AA)</f>
        <v>0</v>
      </c>
      <c r="AJ227" s="2">
        <f>_xlfn.XLOOKUP($A227,'[1]Cost Forecast'!$A:$A,'[1]Cost Forecast'!AB:AB)</f>
        <v>0</v>
      </c>
      <c r="AK227" s="2">
        <f>_xlfn.XLOOKUP($A227,'[1]Cost Forecast'!$A:$A,'[1]Cost Forecast'!AC:AC)</f>
        <v>0</v>
      </c>
      <c r="AL227" s="2">
        <f>_xlfn.XLOOKUP($A227,'[1]Cost Forecast'!$A:$A,'[1]Cost Forecast'!AD:AD)</f>
        <v>0</v>
      </c>
      <c r="AM227" s="8">
        <f t="shared" si="94"/>
        <v>11948124.73</v>
      </c>
      <c r="AN227" s="9" t="s">
        <v>881</v>
      </c>
      <c r="AO227" s="9" t="s">
        <v>879</v>
      </c>
      <c r="AQ227" t="b">
        <f t="shared" si="95"/>
        <v>0</v>
      </c>
      <c r="AR227" s="10"/>
      <c r="AS227"/>
    </row>
    <row r="228" spans="1:46" x14ac:dyDescent="0.35">
      <c r="A228" s="4" t="s">
        <v>465</v>
      </c>
      <c r="B228" s="4" t="s">
        <v>466</v>
      </c>
      <c r="C228" s="3">
        <v>1</v>
      </c>
      <c r="D228" s="4" t="s">
        <v>38</v>
      </c>
      <c r="E228" s="3">
        <v>0</v>
      </c>
      <c r="F228" s="3">
        <f t="shared" si="100"/>
        <v>1</v>
      </c>
      <c r="G228" s="2">
        <v>125426</v>
      </c>
      <c r="H228" s="4" t="b">
        <f t="shared" si="92"/>
        <v>1</v>
      </c>
      <c r="I228" s="4" t="b">
        <f t="shared" si="93"/>
        <v>0</v>
      </c>
      <c r="K228" s="2">
        <v>125426</v>
      </c>
      <c r="L228" s="2">
        <v>125426</v>
      </c>
      <c r="M228" s="3">
        <v>1</v>
      </c>
      <c r="N228" s="3">
        <v>0</v>
      </c>
      <c r="O228" s="2">
        <v>110</v>
      </c>
      <c r="Q228" s="2">
        <v>0</v>
      </c>
      <c r="R228" s="2">
        <v>0</v>
      </c>
      <c r="S228" s="2">
        <v>125426</v>
      </c>
      <c r="T228" s="2">
        <v>0</v>
      </c>
      <c r="U228" s="2">
        <v>0</v>
      </c>
      <c r="V228" s="2">
        <f t="shared" si="101"/>
        <v>0</v>
      </c>
      <c r="X228" s="2">
        <f t="shared" si="102"/>
        <v>125426</v>
      </c>
      <c r="Y228" s="2">
        <f t="shared" si="103"/>
        <v>0</v>
      </c>
      <c r="AA228" s="2">
        <f>_xlfn.XLOOKUP($A228,'[1]Cost Forecast'!$A:$A,'[1]Cost Forecast'!S:S)</f>
        <v>0</v>
      </c>
      <c r="AB228" s="2">
        <f>_xlfn.XLOOKUP($A228,'[1]Cost Forecast'!$A:$A,'[1]Cost Forecast'!T:T)</f>
        <v>0</v>
      </c>
      <c r="AC228" s="2">
        <f>_xlfn.XLOOKUP($A228,'[1]Cost Forecast'!$A:$A,'[1]Cost Forecast'!U:U)</f>
        <v>0</v>
      </c>
      <c r="AD228" s="2">
        <f>_xlfn.XLOOKUP($A228,'[1]Cost Forecast'!$A:$A,'[1]Cost Forecast'!V:V)</f>
        <v>0</v>
      </c>
      <c r="AE228" s="2">
        <f>_xlfn.XLOOKUP($A228,'[1]Cost Forecast'!$A:$A,'[1]Cost Forecast'!W:W)</f>
        <v>0</v>
      </c>
      <c r="AF228" s="2">
        <f>_xlfn.XLOOKUP($A228,'[1]Cost Forecast'!$A:$A,'[1]Cost Forecast'!X:X)</f>
        <v>0</v>
      </c>
      <c r="AG228" s="2">
        <f>_xlfn.XLOOKUP($A228,'[1]Cost Forecast'!$A:$A,'[1]Cost Forecast'!Y:Y)</f>
        <v>0</v>
      </c>
      <c r="AH228" s="2">
        <f>_xlfn.XLOOKUP($A228,'[1]Cost Forecast'!$A:$A,'[1]Cost Forecast'!Z:Z)</f>
        <v>0</v>
      </c>
      <c r="AI228" s="2">
        <f>_xlfn.XLOOKUP($A228,'[1]Cost Forecast'!$A:$A,'[1]Cost Forecast'!AA:AA)</f>
        <v>0</v>
      </c>
      <c r="AJ228" s="2">
        <f>_xlfn.XLOOKUP($A228,'[1]Cost Forecast'!$A:$A,'[1]Cost Forecast'!AB:AB)</f>
        <v>0</v>
      </c>
      <c r="AK228" s="2">
        <f>_xlfn.XLOOKUP($A228,'[1]Cost Forecast'!$A:$A,'[1]Cost Forecast'!AC:AC)</f>
        <v>0</v>
      </c>
      <c r="AL228" s="2">
        <f>_xlfn.XLOOKUP($A228,'[1]Cost Forecast'!$A:$A,'[1]Cost Forecast'!AD:AD)</f>
        <v>0</v>
      </c>
      <c r="AM228" s="8">
        <f t="shared" si="94"/>
        <v>125426</v>
      </c>
      <c r="AN228" s="9" t="s">
        <v>882</v>
      </c>
      <c r="AO228" s="9" t="s">
        <v>882</v>
      </c>
      <c r="AQ228" t="b">
        <f t="shared" si="95"/>
        <v>1</v>
      </c>
      <c r="AS228"/>
    </row>
    <row r="229" spans="1:46" x14ac:dyDescent="0.35">
      <c r="A229" s="4" t="s">
        <v>467</v>
      </c>
      <c r="B229" s="4" t="s">
        <v>468</v>
      </c>
      <c r="C229" s="3">
        <v>0</v>
      </c>
      <c r="D229" s="4" t="s">
        <v>38</v>
      </c>
      <c r="E229" s="3">
        <v>0</v>
      </c>
      <c r="F229" s="3">
        <f t="shared" si="100"/>
        <v>1</v>
      </c>
      <c r="G229" s="2">
        <v>450000</v>
      </c>
      <c r="H229" s="4" t="b">
        <f t="shared" si="92"/>
        <v>0</v>
      </c>
      <c r="I229" s="4" t="b">
        <f t="shared" si="93"/>
        <v>0</v>
      </c>
      <c r="K229" s="2">
        <v>82255</v>
      </c>
      <c r="L229" s="2">
        <v>400000</v>
      </c>
      <c r="M229" s="3">
        <v>0</v>
      </c>
      <c r="N229" s="3">
        <v>0</v>
      </c>
      <c r="O229" s="2">
        <v>110</v>
      </c>
      <c r="Q229" s="2">
        <v>0</v>
      </c>
      <c r="R229" s="2">
        <v>450000</v>
      </c>
      <c r="S229" s="2">
        <v>0</v>
      </c>
      <c r="T229" s="2">
        <v>0</v>
      </c>
      <c r="U229" s="2">
        <v>0</v>
      </c>
      <c r="V229" s="2">
        <f t="shared" si="101"/>
        <v>0</v>
      </c>
      <c r="X229" s="2">
        <f t="shared" si="102"/>
        <v>82255</v>
      </c>
      <c r="Y229" s="2">
        <f t="shared" si="103"/>
        <v>-367745</v>
      </c>
      <c r="AA229" s="2">
        <f>_xlfn.XLOOKUP($A229,'[1]Cost Forecast'!$A:$A,'[1]Cost Forecast'!S:S)</f>
        <v>2510</v>
      </c>
      <c r="AB229" s="2">
        <f>_xlfn.XLOOKUP($A229,'[1]Cost Forecast'!$A:$A,'[1]Cost Forecast'!T:T)</f>
        <v>1520.0000000000002</v>
      </c>
      <c r="AC229" s="2">
        <f>_xlfn.XLOOKUP($A229,'[1]Cost Forecast'!$A:$A,'[1]Cost Forecast'!U:U)</f>
        <v>41647.045454545456</v>
      </c>
      <c r="AD229" s="2">
        <f>_xlfn.XLOOKUP($A229,'[1]Cost Forecast'!$A:$A,'[1]Cost Forecast'!V:V)</f>
        <v>89437.954545454544</v>
      </c>
      <c r="AE229" s="2">
        <f>_xlfn.XLOOKUP($A229,'[1]Cost Forecast'!$A:$A,'[1]Cost Forecast'!W:W)</f>
        <v>91050</v>
      </c>
      <c r="AF229" s="2">
        <f>_xlfn.XLOOKUP($A229,'[1]Cost Forecast'!$A:$A,'[1]Cost Forecast'!X:X)</f>
        <v>34350</v>
      </c>
      <c r="AG229" s="2">
        <f>_xlfn.XLOOKUP($A229,'[1]Cost Forecast'!$A:$A,'[1]Cost Forecast'!Y:Y)</f>
        <v>0</v>
      </c>
      <c r="AH229" s="2">
        <f>_xlfn.XLOOKUP($A229,'[1]Cost Forecast'!$A:$A,'[1]Cost Forecast'!Z:Z)</f>
        <v>0</v>
      </c>
      <c r="AI229" s="2">
        <f>_xlfn.XLOOKUP($A229,'[1]Cost Forecast'!$A:$A,'[1]Cost Forecast'!AA:AA)</f>
        <v>0</v>
      </c>
      <c r="AJ229" s="2">
        <f>_xlfn.XLOOKUP($A229,'[1]Cost Forecast'!$A:$A,'[1]Cost Forecast'!AB:AB)</f>
        <v>0</v>
      </c>
      <c r="AK229" s="2">
        <f>_xlfn.XLOOKUP($A229,'[1]Cost Forecast'!$A:$A,'[1]Cost Forecast'!AC:AC)</f>
        <v>0</v>
      </c>
      <c r="AL229" s="2">
        <f>_xlfn.XLOOKUP($A229,'[1]Cost Forecast'!$A:$A,'[1]Cost Forecast'!AD:AD)</f>
        <v>0</v>
      </c>
      <c r="AM229" s="8">
        <f t="shared" si="94"/>
        <v>342770</v>
      </c>
      <c r="AN229" s="9" t="s">
        <v>881</v>
      </c>
      <c r="AO229" s="9" t="s">
        <v>879</v>
      </c>
      <c r="AQ229" t="b">
        <f t="shared" si="95"/>
        <v>0</v>
      </c>
      <c r="AR229" s="10"/>
      <c r="AS229"/>
    </row>
    <row r="230" spans="1:46" x14ac:dyDescent="0.35">
      <c r="A230" s="4" t="s">
        <v>469</v>
      </c>
      <c r="B230" s="4" t="s">
        <v>470</v>
      </c>
      <c r="C230" s="3">
        <v>2000</v>
      </c>
      <c r="D230" s="4" t="s">
        <v>43</v>
      </c>
      <c r="E230" s="3">
        <v>250</v>
      </c>
      <c r="F230" s="3">
        <f t="shared" si="100"/>
        <v>8</v>
      </c>
      <c r="G230" s="2">
        <v>25000</v>
      </c>
      <c r="H230" s="4" t="b">
        <f t="shared" si="92"/>
        <v>0</v>
      </c>
      <c r="I230" s="4" t="b">
        <f t="shared" si="93"/>
        <v>0</v>
      </c>
      <c r="K230" s="2">
        <v>8405.69</v>
      </c>
      <c r="L230" s="2">
        <v>8405.69</v>
      </c>
      <c r="M230" s="3">
        <v>670</v>
      </c>
      <c r="N230" s="3">
        <v>84</v>
      </c>
      <c r="O230" s="2">
        <v>100.0677380952381</v>
      </c>
      <c r="Q230" s="2">
        <v>25000</v>
      </c>
      <c r="R230" s="2">
        <v>0</v>
      </c>
      <c r="S230" s="2">
        <v>0</v>
      </c>
      <c r="T230" s="2">
        <v>0</v>
      </c>
      <c r="U230" s="2">
        <v>0</v>
      </c>
      <c r="V230" s="2">
        <f t="shared" si="101"/>
        <v>0</v>
      </c>
      <c r="X230" s="2">
        <f t="shared" si="102"/>
        <v>25041.951458333337</v>
      </c>
      <c r="Y230" s="2">
        <f t="shared" si="103"/>
        <v>41.951458333336632</v>
      </c>
      <c r="AA230" s="2">
        <f>_xlfn.XLOOKUP($A230,'[1]Cost Forecast'!$A:$A,'[1]Cost Forecast'!S:S)</f>
        <v>0</v>
      </c>
      <c r="AB230" s="2">
        <f>_xlfn.XLOOKUP($A230,'[1]Cost Forecast'!$A:$A,'[1]Cost Forecast'!T:T)</f>
        <v>2765.7183333333328</v>
      </c>
      <c r="AC230" s="2">
        <f>_xlfn.XLOOKUP($A230,'[1]Cost Forecast'!$A:$A,'[1]Cost Forecast'!U:U)</f>
        <v>2765.7183333333328</v>
      </c>
      <c r="AD230" s="2">
        <f>_xlfn.XLOOKUP($A230,'[1]Cost Forecast'!$A:$A,'[1]Cost Forecast'!V:V)</f>
        <v>2765.7183333333328</v>
      </c>
      <c r="AE230" s="2">
        <f>_xlfn.XLOOKUP($A230,'[1]Cost Forecast'!$A:$A,'[1]Cost Forecast'!W:W)</f>
        <v>2765.7183333333328</v>
      </c>
      <c r="AF230" s="2">
        <f>_xlfn.XLOOKUP($A230,'[1]Cost Forecast'!$A:$A,'[1]Cost Forecast'!X:X)</f>
        <v>2765.7183333333328</v>
      </c>
      <c r="AG230" s="2">
        <f>_xlfn.XLOOKUP($A230,'[1]Cost Forecast'!$A:$A,'[1]Cost Forecast'!Y:Y)</f>
        <v>2765.7183333333328</v>
      </c>
      <c r="AH230" s="2">
        <f>_xlfn.XLOOKUP($A230,'[1]Cost Forecast'!$A:$A,'[1]Cost Forecast'!Z:Z)</f>
        <v>0</v>
      </c>
      <c r="AI230" s="2">
        <f>_xlfn.XLOOKUP($A230,'[1]Cost Forecast'!$A:$A,'[1]Cost Forecast'!AA:AA)</f>
        <v>0</v>
      </c>
      <c r="AJ230" s="2">
        <f>_xlfn.XLOOKUP($A230,'[1]Cost Forecast'!$A:$A,'[1]Cost Forecast'!AB:AB)</f>
        <v>0</v>
      </c>
      <c r="AK230" s="2">
        <f>_xlfn.XLOOKUP($A230,'[1]Cost Forecast'!$A:$A,'[1]Cost Forecast'!AC:AC)</f>
        <v>0</v>
      </c>
      <c r="AL230" s="2">
        <f>_xlfn.XLOOKUP($A230,'[1]Cost Forecast'!$A:$A,'[1]Cost Forecast'!AD:AD)</f>
        <v>0</v>
      </c>
      <c r="AM230" s="8">
        <f t="shared" si="94"/>
        <v>25000</v>
      </c>
      <c r="AN230" s="9" t="s">
        <v>884</v>
      </c>
      <c r="AO230" s="9" t="s">
        <v>849</v>
      </c>
      <c r="AP230" t="s">
        <v>878</v>
      </c>
      <c r="AQ230" t="b">
        <f t="shared" si="95"/>
        <v>1</v>
      </c>
      <c r="AT230" s="12"/>
    </row>
    <row r="231" spans="1:46" x14ac:dyDescent="0.35">
      <c r="A231" s="4" t="s">
        <v>471</v>
      </c>
      <c r="B231" s="4" t="s">
        <v>472</v>
      </c>
      <c r="C231" s="3">
        <v>0</v>
      </c>
      <c r="D231" s="4" t="s">
        <v>10</v>
      </c>
      <c r="E231" s="3">
        <v>0</v>
      </c>
      <c r="F231" s="3">
        <f t="shared" si="100"/>
        <v>1</v>
      </c>
      <c r="G231" s="2">
        <v>0</v>
      </c>
      <c r="H231" s="4" t="b">
        <f t="shared" si="92"/>
        <v>1</v>
      </c>
      <c r="I231" s="4" t="b">
        <f t="shared" si="93"/>
        <v>0</v>
      </c>
      <c r="K231" s="2">
        <v>0</v>
      </c>
      <c r="L231" s="2">
        <v>0</v>
      </c>
      <c r="M231" s="3">
        <v>0</v>
      </c>
      <c r="N231" s="3">
        <v>0</v>
      </c>
      <c r="O231" s="2">
        <v>110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f t="shared" si="101"/>
        <v>0</v>
      </c>
      <c r="X231" s="2">
        <f t="shared" si="102"/>
        <v>0</v>
      </c>
      <c r="Y231" s="2">
        <f t="shared" si="103"/>
        <v>0</v>
      </c>
      <c r="AA231" s="2">
        <f>_xlfn.XLOOKUP($A231,'[1]Cost Forecast'!$A:$A,'[1]Cost Forecast'!S:S)</f>
        <v>0</v>
      </c>
      <c r="AB231" s="2">
        <f>_xlfn.XLOOKUP($A231,'[1]Cost Forecast'!$A:$A,'[1]Cost Forecast'!T:T)</f>
        <v>0</v>
      </c>
      <c r="AC231" s="2">
        <f>_xlfn.XLOOKUP($A231,'[1]Cost Forecast'!$A:$A,'[1]Cost Forecast'!U:U)</f>
        <v>0</v>
      </c>
      <c r="AD231" s="2">
        <f>_xlfn.XLOOKUP($A231,'[1]Cost Forecast'!$A:$A,'[1]Cost Forecast'!V:V)</f>
        <v>0</v>
      </c>
      <c r="AE231" s="2">
        <f>_xlfn.XLOOKUP($A231,'[1]Cost Forecast'!$A:$A,'[1]Cost Forecast'!W:W)</f>
        <v>0</v>
      </c>
      <c r="AF231" s="2">
        <f>_xlfn.XLOOKUP($A231,'[1]Cost Forecast'!$A:$A,'[1]Cost Forecast'!X:X)</f>
        <v>0</v>
      </c>
      <c r="AG231" s="2">
        <f>_xlfn.XLOOKUP($A231,'[1]Cost Forecast'!$A:$A,'[1]Cost Forecast'!Y:Y)</f>
        <v>0</v>
      </c>
      <c r="AH231" s="2">
        <f>_xlfn.XLOOKUP($A231,'[1]Cost Forecast'!$A:$A,'[1]Cost Forecast'!Z:Z)</f>
        <v>0</v>
      </c>
      <c r="AI231" s="2">
        <f>_xlfn.XLOOKUP($A231,'[1]Cost Forecast'!$A:$A,'[1]Cost Forecast'!AA:AA)</f>
        <v>0</v>
      </c>
      <c r="AJ231" s="2">
        <f>_xlfn.XLOOKUP($A231,'[1]Cost Forecast'!$A:$A,'[1]Cost Forecast'!AB:AB)</f>
        <v>0</v>
      </c>
      <c r="AK231" s="2">
        <f>_xlfn.XLOOKUP($A231,'[1]Cost Forecast'!$A:$A,'[1]Cost Forecast'!AC:AC)</f>
        <v>0</v>
      </c>
      <c r="AL231" s="2">
        <f>_xlfn.XLOOKUP($A231,'[1]Cost Forecast'!$A:$A,'[1]Cost Forecast'!AD:AD)</f>
        <v>0</v>
      </c>
      <c r="AM231" s="8">
        <f t="shared" si="94"/>
        <v>0</v>
      </c>
      <c r="AN231" s="9" t="s">
        <v>882</v>
      </c>
      <c r="AO231" s="9" t="s">
        <v>882</v>
      </c>
      <c r="AQ231" t="b">
        <f t="shared" si="95"/>
        <v>1</v>
      </c>
      <c r="AS231"/>
    </row>
    <row r="232" spans="1:46" x14ac:dyDescent="0.35">
      <c r="A232" s="4" t="s">
        <v>473</v>
      </c>
      <c r="B232" s="4" t="s">
        <v>474</v>
      </c>
      <c r="C232" s="3">
        <v>16</v>
      </c>
      <c r="D232" s="4" t="s">
        <v>2</v>
      </c>
      <c r="E232" s="3">
        <v>1938.37</v>
      </c>
      <c r="F232" s="3">
        <f t="shared" si="100"/>
        <v>8.2543580430980666E-3</v>
      </c>
      <c r="G232" s="2">
        <v>209344</v>
      </c>
      <c r="H232" s="4" t="b">
        <f t="shared" si="92"/>
        <v>0</v>
      </c>
      <c r="I232" s="4" t="b">
        <f t="shared" si="93"/>
        <v>0</v>
      </c>
      <c r="K232" s="2">
        <v>21676.9</v>
      </c>
      <c r="L232" s="2">
        <v>21676.9</v>
      </c>
      <c r="M232" s="3">
        <v>4</v>
      </c>
      <c r="N232" s="3">
        <v>203</v>
      </c>
      <c r="O232" s="2">
        <v>106.78275862068971</v>
      </c>
      <c r="Q232" s="2">
        <v>209344</v>
      </c>
      <c r="R232" s="2">
        <v>0</v>
      </c>
      <c r="S232" s="2">
        <v>0</v>
      </c>
      <c r="T232" s="2">
        <v>0</v>
      </c>
      <c r="U232" s="2">
        <v>0</v>
      </c>
      <c r="V232" s="2">
        <f t="shared" si="101"/>
        <v>0</v>
      </c>
      <c r="X232" s="2">
        <f t="shared" si="102"/>
        <v>176915.27187068973</v>
      </c>
      <c r="Y232" s="2">
        <f t="shared" si="103"/>
        <v>-32428.728129310271</v>
      </c>
      <c r="AA232" s="2">
        <f>_xlfn.XLOOKUP($A232,'[1]Cost Forecast'!$A:$A,'[1]Cost Forecast'!S:S)</f>
        <v>0</v>
      </c>
      <c r="AB232" s="2">
        <f>_xlfn.XLOOKUP($A232,'[1]Cost Forecast'!$A:$A,'[1]Cost Forecast'!T:T)</f>
        <v>30562.276666666668</v>
      </c>
      <c r="AC232" s="2">
        <f>_xlfn.XLOOKUP($A232,'[1]Cost Forecast'!$A:$A,'[1]Cost Forecast'!U:U)</f>
        <v>30562.276666666668</v>
      </c>
      <c r="AD232" s="2">
        <f>_xlfn.XLOOKUP($A232,'[1]Cost Forecast'!$A:$A,'[1]Cost Forecast'!V:V)</f>
        <v>30562.276666666668</v>
      </c>
      <c r="AE232" s="2">
        <f>_xlfn.XLOOKUP($A232,'[1]Cost Forecast'!$A:$A,'[1]Cost Forecast'!W:W)</f>
        <v>30562.276666666668</v>
      </c>
      <c r="AF232" s="2">
        <f>_xlfn.XLOOKUP($A232,'[1]Cost Forecast'!$A:$A,'[1]Cost Forecast'!X:X)</f>
        <v>30562.276666666668</v>
      </c>
      <c r="AG232" s="2">
        <f>_xlfn.XLOOKUP($A232,'[1]Cost Forecast'!$A:$A,'[1]Cost Forecast'!Y:Y)</f>
        <v>30562.276666666668</v>
      </c>
      <c r="AH232" s="2">
        <f>_xlfn.XLOOKUP($A232,'[1]Cost Forecast'!$A:$A,'[1]Cost Forecast'!Z:Z)</f>
        <v>0</v>
      </c>
      <c r="AI232" s="2">
        <f>_xlfn.XLOOKUP($A232,'[1]Cost Forecast'!$A:$A,'[1]Cost Forecast'!AA:AA)</f>
        <v>0</v>
      </c>
      <c r="AJ232" s="2">
        <f>_xlfn.XLOOKUP($A232,'[1]Cost Forecast'!$A:$A,'[1]Cost Forecast'!AB:AB)</f>
        <v>0</v>
      </c>
      <c r="AK232" s="2">
        <f>_xlfn.XLOOKUP($A232,'[1]Cost Forecast'!$A:$A,'[1]Cost Forecast'!AC:AC)</f>
        <v>0</v>
      </c>
      <c r="AL232" s="2">
        <f>_xlfn.XLOOKUP($A232,'[1]Cost Forecast'!$A:$A,'[1]Cost Forecast'!AD:AD)</f>
        <v>0</v>
      </c>
      <c r="AM232" s="8">
        <f t="shared" si="94"/>
        <v>205050.56</v>
      </c>
      <c r="AN232" s="9" t="s">
        <v>884</v>
      </c>
      <c r="AO232" s="9" t="s">
        <v>849</v>
      </c>
      <c r="AP232" t="s">
        <v>896</v>
      </c>
      <c r="AQ232" t="b">
        <f t="shared" si="95"/>
        <v>0</v>
      </c>
      <c r="AT232" s="12"/>
    </row>
    <row r="233" spans="1:46" x14ac:dyDescent="0.35">
      <c r="A233" s="4" t="s">
        <v>475</v>
      </c>
      <c r="B233" s="4" t="s">
        <v>476</v>
      </c>
      <c r="C233" s="3">
        <v>21</v>
      </c>
      <c r="D233" s="4" t="s">
        <v>2</v>
      </c>
      <c r="E233" s="3">
        <v>0</v>
      </c>
      <c r="F233" s="3">
        <f t="shared" si="100"/>
        <v>1</v>
      </c>
      <c r="G233" s="2">
        <v>41078</v>
      </c>
      <c r="H233" s="4" t="b">
        <f t="shared" si="92"/>
        <v>1</v>
      </c>
      <c r="I233" s="4" t="b">
        <f t="shared" si="93"/>
        <v>0</v>
      </c>
      <c r="K233" s="2">
        <v>41078</v>
      </c>
      <c r="L233" s="2">
        <v>44723.67</v>
      </c>
      <c r="M233" s="3">
        <v>0</v>
      </c>
      <c r="N233" s="3">
        <v>0</v>
      </c>
      <c r="O233" s="2">
        <v>110</v>
      </c>
      <c r="Q233" s="2">
        <v>0</v>
      </c>
      <c r="R233" s="2">
        <v>0</v>
      </c>
      <c r="S233" s="2">
        <v>0</v>
      </c>
      <c r="T233" s="2">
        <v>41078</v>
      </c>
      <c r="U233" s="2">
        <v>0</v>
      </c>
      <c r="V233" s="2">
        <f t="shared" si="101"/>
        <v>0</v>
      </c>
      <c r="X233" s="2">
        <f t="shared" si="102"/>
        <v>43388</v>
      </c>
      <c r="Y233" s="2">
        <f t="shared" si="103"/>
        <v>2310</v>
      </c>
      <c r="AA233" s="2">
        <f>_xlfn.XLOOKUP($A233,'[1]Cost Forecast'!$A:$A,'[1]Cost Forecast'!S:S)</f>
        <v>0</v>
      </c>
      <c r="AB233" s="2">
        <f>_xlfn.XLOOKUP($A233,'[1]Cost Forecast'!$A:$A,'[1]Cost Forecast'!T:T)</f>
        <v>0</v>
      </c>
      <c r="AC233" s="2">
        <f>_xlfn.XLOOKUP($A233,'[1]Cost Forecast'!$A:$A,'[1]Cost Forecast'!U:U)</f>
        <v>0</v>
      </c>
      <c r="AD233" s="2">
        <f>_xlfn.XLOOKUP($A233,'[1]Cost Forecast'!$A:$A,'[1]Cost Forecast'!V:V)</f>
        <v>0</v>
      </c>
      <c r="AE233" s="2">
        <f>_xlfn.XLOOKUP($A233,'[1]Cost Forecast'!$A:$A,'[1]Cost Forecast'!W:W)</f>
        <v>0</v>
      </c>
      <c r="AF233" s="2">
        <f>_xlfn.XLOOKUP($A233,'[1]Cost Forecast'!$A:$A,'[1]Cost Forecast'!X:X)</f>
        <v>0</v>
      </c>
      <c r="AG233" s="2">
        <f>_xlfn.XLOOKUP($A233,'[1]Cost Forecast'!$A:$A,'[1]Cost Forecast'!Y:Y)</f>
        <v>0</v>
      </c>
      <c r="AH233" s="2">
        <f>_xlfn.XLOOKUP($A233,'[1]Cost Forecast'!$A:$A,'[1]Cost Forecast'!Z:Z)</f>
        <v>0</v>
      </c>
      <c r="AI233" s="2">
        <f>_xlfn.XLOOKUP($A233,'[1]Cost Forecast'!$A:$A,'[1]Cost Forecast'!AA:AA)</f>
        <v>0</v>
      </c>
      <c r="AJ233" s="2">
        <f>_xlfn.XLOOKUP($A233,'[1]Cost Forecast'!$A:$A,'[1]Cost Forecast'!AB:AB)</f>
        <v>0</v>
      </c>
      <c r="AK233" s="2">
        <f>_xlfn.XLOOKUP($A233,'[1]Cost Forecast'!$A:$A,'[1]Cost Forecast'!AC:AC)</f>
        <v>0</v>
      </c>
      <c r="AL233" s="2">
        <f>_xlfn.XLOOKUP($A233,'[1]Cost Forecast'!$A:$A,'[1]Cost Forecast'!AD:AD)</f>
        <v>0</v>
      </c>
      <c r="AM233" s="8">
        <f t="shared" si="94"/>
        <v>41078</v>
      </c>
      <c r="AN233" s="9" t="s">
        <v>882</v>
      </c>
      <c r="AO233" s="9" t="s">
        <v>882</v>
      </c>
      <c r="AQ233" t="b">
        <f t="shared" si="95"/>
        <v>1</v>
      </c>
      <c r="AS233"/>
    </row>
    <row r="234" spans="1:46" x14ac:dyDescent="0.35">
      <c r="A234" s="4" t="s">
        <v>477</v>
      </c>
      <c r="B234" s="4" t="s">
        <v>478</v>
      </c>
      <c r="C234" s="3">
        <v>29.5</v>
      </c>
      <c r="D234" s="4" t="s">
        <v>10</v>
      </c>
      <c r="E234" s="3">
        <v>29.5</v>
      </c>
      <c r="F234" s="3">
        <f t="shared" si="100"/>
        <v>1</v>
      </c>
      <c r="G234" s="2">
        <v>3359.95</v>
      </c>
      <c r="H234" s="4" t="b">
        <f t="shared" si="92"/>
        <v>1</v>
      </c>
      <c r="I234" s="4" t="b">
        <f t="shared" si="93"/>
        <v>0</v>
      </c>
      <c r="K234" s="2">
        <v>3359.95</v>
      </c>
      <c r="L234" s="2">
        <v>3359.95</v>
      </c>
      <c r="M234" s="3">
        <v>29.5</v>
      </c>
      <c r="N234" s="3">
        <v>29.5</v>
      </c>
      <c r="O234" s="2">
        <v>113.8966101694915</v>
      </c>
      <c r="Q234" s="2">
        <v>3359.95</v>
      </c>
      <c r="R234" s="2">
        <v>0</v>
      </c>
      <c r="S234" s="2">
        <v>0</v>
      </c>
      <c r="T234" s="2">
        <v>0</v>
      </c>
      <c r="U234" s="2">
        <v>0</v>
      </c>
      <c r="V234" s="2">
        <f t="shared" si="101"/>
        <v>0</v>
      </c>
      <c r="X234" s="2">
        <f t="shared" si="102"/>
        <v>3359.95</v>
      </c>
      <c r="Y234" s="2">
        <f t="shared" si="103"/>
        <v>0</v>
      </c>
      <c r="AA234" s="2">
        <f>_xlfn.XLOOKUP($A234,'[1]Cost Forecast'!$A:$A,'[1]Cost Forecast'!S:S)</f>
        <v>0</v>
      </c>
      <c r="AB234" s="2">
        <f>_xlfn.XLOOKUP($A234,'[1]Cost Forecast'!$A:$A,'[1]Cost Forecast'!T:T)</f>
        <v>0</v>
      </c>
      <c r="AC234" s="2">
        <f>_xlfn.XLOOKUP($A234,'[1]Cost Forecast'!$A:$A,'[1]Cost Forecast'!U:U)</f>
        <v>0</v>
      </c>
      <c r="AD234" s="2">
        <f>_xlfn.XLOOKUP($A234,'[1]Cost Forecast'!$A:$A,'[1]Cost Forecast'!V:V)</f>
        <v>0</v>
      </c>
      <c r="AE234" s="2">
        <f>_xlfn.XLOOKUP($A234,'[1]Cost Forecast'!$A:$A,'[1]Cost Forecast'!W:W)</f>
        <v>0</v>
      </c>
      <c r="AF234" s="2">
        <f>_xlfn.XLOOKUP($A234,'[1]Cost Forecast'!$A:$A,'[1]Cost Forecast'!X:X)</f>
        <v>0</v>
      </c>
      <c r="AG234" s="2">
        <f>_xlfn.XLOOKUP($A234,'[1]Cost Forecast'!$A:$A,'[1]Cost Forecast'!Y:Y)</f>
        <v>0</v>
      </c>
      <c r="AH234" s="2">
        <f>_xlfn.XLOOKUP($A234,'[1]Cost Forecast'!$A:$A,'[1]Cost Forecast'!Z:Z)</f>
        <v>0</v>
      </c>
      <c r="AI234" s="2">
        <f>_xlfn.XLOOKUP($A234,'[1]Cost Forecast'!$A:$A,'[1]Cost Forecast'!AA:AA)</f>
        <v>0</v>
      </c>
      <c r="AJ234" s="2">
        <f>_xlfn.XLOOKUP($A234,'[1]Cost Forecast'!$A:$A,'[1]Cost Forecast'!AB:AB)</f>
        <v>0</v>
      </c>
      <c r="AK234" s="2">
        <f>_xlfn.XLOOKUP($A234,'[1]Cost Forecast'!$A:$A,'[1]Cost Forecast'!AC:AC)</f>
        <v>0</v>
      </c>
      <c r="AL234" s="2">
        <f>_xlfn.XLOOKUP($A234,'[1]Cost Forecast'!$A:$A,'[1]Cost Forecast'!AD:AD)</f>
        <v>0</v>
      </c>
      <c r="AM234" s="8">
        <f t="shared" si="94"/>
        <v>3359.95</v>
      </c>
      <c r="AN234" s="9" t="s">
        <v>882</v>
      </c>
      <c r="AO234" s="9" t="s">
        <v>882</v>
      </c>
      <c r="AQ234" t="b">
        <f t="shared" si="95"/>
        <v>1</v>
      </c>
      <c r="AS234"/>
    </row>
    <row r="235" spans="1:46" x14ac:dyDescent="0.35">
      <c r="A235" s="4" t="s">
        <v>479</v>
      </c>
      <c r="B235" s="4" t="s">
        <v>480</v>
      </c>
      <c r="C235" s="3">
        <v>80</v>
      </c>
      <c r="D235" s="4" t="s">
        <v>5</v>
      </c>
      <c r="E235" s="3">
        <v>83.34</v>
      </c>
      <c r="F235" s="3">
        <f t="shared" si="100"/>
        <v>0.95992320614350846</v>
      </c>
      <c r="G235" s="2">
        <v>10000</v>
      </c>
      <c r="H235" s="4" t="b">
        <f t="shared" si="92"/>
        <v>0</v>
      </c>
      <c r="I235" s="4" t="b">
        <f t="shared" si="93"/>
        <v>0</v>
      </c>
      <c r="K235" s="2">
        <v>8249.4</v>
      </c>
      <c r="L235" s="2">
        <v>8249.4</v>
      </c>
      <c r="M235" s="3">
        <v>72.5</v>
      </c>
      <c r="N235" s="3">
        <v>71</v>
      </c>
      <c r="O235" s="2">
        <v>116.1887323943662</v>
      </c>
      <c r="Q235" s="2">
        <v>10000</v>
      </c>
      <c r="R235" s="2">
        <v>0</v>
      </c>
      <c r="S235" s="2">
        <v>0</v>
      </c>
      <c r="T235" s="2">
        <v>0</v>
      </c>
      <c r="U235" s="2">
        <v>0</v>
      </c>
      <c r="V235" s="2">
        <f t="shared" si="101"/>
        <v>0</v>
      </c>
      <c r="X235" s="2">
        <f t="shared" si="102"/>
        <v>9157.1970897887313</v>
      </c>
      <c r="Y235" s="2">
        <f t="shared" si="103"/>
        <v>-842.80291021126868</v>
      </c>
      <c r="AA235" s="2">
        <f>_xlfn.XLOOKUP($A235,'[1]Cost Forecast'!$A:$A,'[1]Cost Forecast'!S:S)</f>
        <v>0</v>
      </c>
      <c r="AB235" s="2">
        <f>_xlfn.XLOOKUP($A235,'[1]Cost Forecast'!$A:$A,'[1]Cost Forecast'!T:T)</f>
        <v>291.76666666666671</v>
      </c>
      <c r="AC235" s="2">
        <f>_xlfn.XLOOKUP($A235,'[1]Cost Forecast'!$A:$A,'[1]Cost Forecast'!U:U)</f>
        <v>291.76666666666671</v>
      </c>
      <c r="AD235" s="2">
        <f>_xlfn.XLOOKUP($A235,'[1]Cost Forecast'!$A:$A,'[1]Cost Forecast'!V:V)</f>
        <v>291.76666666666671</v>
      </c>
      <c r="AE235" s="2">
        <f>_xlfn.XLOOKUP($A235,'[1]Cost Forecast'!$A:$A,'[1]Cost Forecast'!W:W)</f>
        <v>291.76666666666671</v>
      </c>
      <c r="AF235" s="2">
        <f>_xlfn.XLOOKUP($A235,'[1]Cost Forecast'!$A:$A,'[1]Cost Forecast'!X:X)</f>
        <v>291.76666666666671</v>
      </c>
      <c r="AG235" s="2">
        <f>_xlfn.XLOOKUP($A235,'[1]Cost Forecast'!$A:$A,'[1]Cost Forecast'!Y:Y)</f>
        <v>291.76666666666671</v>
      </c>
      <c r="AH235" s="2">
        <f>_xlfn.XLOOKUP($A235,'[1]Cost Forecast'!$A:$A,'[1]Cost Forecast'!Z:Z)</f>
        <v>0</v>
      </c>
      <c r="AI235" s="2">
        <f>_xlfn.XLOOKUP($A235,'[1]Cost Forecast'!$A:$A,'[1]Cost Forecast'!AA:AA)</f>
        <v>0</v>
      </c>
      <c r="AJ235" s="2">
        <f>_xlfn.XLOOKUP($A235,'[1]Cost Forecast'!$A:$A,'[1]Cost Forecast'!AB:AB)</f>
        <v>0</v>
      </c>
      <c r="AK235" s="2">
        <f>_xlfn.XLOOKUP($A235,'[1]Cost Forecast'!$A:$A,'[1]Cost Forecast'!AC:AC)</f>
        <v>0</v>
      </c>
      <c r="AL235" s="2">
        <f>_xlfn.XLOOKUP($A235,'[1]Cost Forecast'!$A:$A,'[1]Cost Forecast'!AD:AD)</f>
        <v>0</v>
      </c>
      <c r="AM235" s="8">
        <f t="shared" si="94"/>
        <v>10000</v>
      </c>
      <c r="AN235" s="9" t="s">
        <v>884</v>
      </c>
      <c r="AO235" s="9" t="s">
        <v>849</v>
      </c>
      <c r="AP235" t="s">
        <v>878</v>
      </c>
      <c r="AQ235" t="b">
        <f t="shared" si="95"/>
        <v>1</v>
      </c>
      <c r="AT235" s="12"/>
    </row>
    <row r="236" spans="1:46" x14ac:dyDescent="0.35">
      <c r="A236" s="4" t="s">
        <v>481</v>
      </c>
      <c r="B236" s="4" t="s">
        <v>482</v>
      </c>
      <c r="C236" s="3">
        <v>1</v>
      </c>
      <c r="D236" s="4" t="s">
        <v>38</v>
      </c>
      <c r="E236" s="3">
        <v>0</v>
      </c>
      <c r="F236" s="3">
        <f t="shared" si="100"/>
        <v>1</v>
      </c>
      <c r="G236" s="2">
        <v>24100000</v>
      </c>
      <c r="H236" s="4" t="b">
        <f t="shared" si="92"/>
        <v>0</v>
      </c>
      <c r="I236" s="4" t="b">
        <f t="shared" si="93"/>
        <v>0</v>
      </c>
      <c r="K236" s="2">
        <v>16961353.609999999</v>
      </c>
      <c r="L236" s="2">
        <v>22562297.399999999</v>
      </c>
      <c r="M236" s="3">
        <v>0</v>
      </c>
      <c r="N236" s="3">
        <v>0</v>
      </c>
      <c r="O236" s="2">
        <v>110</v>
      </c>
      <c r="Q236" s="2">
        <v>0</v>
      </c>
      <c r="R236" s="2">
        <v>24100000</v>
      </c>
      <c r="S236" s="2">
        <v>0</v>
      </c>
      <c r="T236" s="2">
        <v>0</v>
      </c>
      <c r="U236" s="2">
        <v>0</v>
      </c>
      <c r="V236" s="2">
        <f t="shared" si="101"/>
        <v>0</v>
      </c>
      <c r="X236" s="2">
        <f t="shared" si="102"/>
        <v>16961463.609999999</v>
      </c>
      <c r="Y236" s="2">
        <f t="shared" si="103"/>
        <v>-7138536.3900000006</v>
      </c>
      <c r="AA236" s="2">
        <f>_xlfn.XLOOKUP($A236,'[1]Cost Forecast'!$A:$A,'[1]Cost Forecast'!S:S)</f>
        <v>941127</v>
      </c>
      <c r="AB236" s="2">
        <f>_xlfn.XLOOKUP($A236,'[1]Cost Forecast'!$A:$A,'[1]Cost Forecast'!T:T)</f>
        <v>940236.29872849805</v>
      </c>
      <c r="AC236" s="2">
        <f>_xlfn.XLOOKUP($A236,'[1]Cost Forecast'!$A:$A,'[1]Cost Forecast'!U:U)</f>
        <v>1002551.8553071874</v>
      </c>
      <c r="AD236" s="2">
        <f>_xlfn.XLOOKUP($A236,'[1]Cost Forecast'!$A:$A,'[1]Cost Forecast'!V:V)</f>
        <v>1079113.5836841404</v>
      </c>
      <c r="AE236" s="2">
        <f>_xlfn.XLOOKUP($A236,'[1]Cost Forecast'!$A:$A,'[1]Cost Forecast'!W:W)</f>
        <v>1321452.3226118728</v>
      </c>
      <c r="AF236" s="2">
        <f>_xlfn.XLOOKUP($A236,'[1]Cost Forecast'!$A:$A,'[1]Cost Forecast'!X:X)</f>
        <v>775396.3526162674</v>
      </c>
      <c r="AG236" s="2">
        <f>_xlfn.XLOOKUP($A236,'[1]Cost Forecast'!$A:$A,'[1]Cost Forecast'!Y:Y)</f>
        <v>339918.20921610168</v>
      </c>
      <c r="AH236" s="2">
        <f>_xlfn.XLOOKUP($A236,'[1]Cost Forecast'!$A:$A,'[1]Cost Forecast'!Z:Z)</f>
        <v>293738.674622647</v>
      </c>
      <c r="AI236" s="2">
        <f>_xlfn.XLOOKUP($A236,'[1]Cost Forecast'!$A:$A,'[1]Cost Forecast'!AA:AA)</f>
        <v>101849.69987995198</v>
      </c>
      <c r="AJ236" s="2">
        <f>_xlfn.XLOOKUP($A236,'[1]Cost Forecast'!$A:$A,'[1]Cost Forecast'!AB:AB)</f>
        <v>24200</v>
      </c>
      <c r="AK236" s="2">
        <f>_xlfn.XLOOKUP($A236,'[1]Cost Forecast'!$A:$A,'[1]Cost Forecast'!AC:AC)</f>
        <v>0</v>
      </c>
      <c r="AL236" s="2">
        <f>_xlfn.XLOOKUP($A236,'[1]Cost Forecast'!$A:$A,'[1]Cost Forecast'!AD:AD)</f>
        <v>0</v>
      </c>
      <c r="AM236" s="8">
        <f t="shared" si="94"/>
        <v>23780937.606666666</v>
      </c>
      <c r="AN236" s="9" t="s">
        <v>881</v>
      </c>
      <c r="AO236" s="9" t="s">
        <v>879</v>
      </c>
      <c r="AQ236" t="b">
        <f t="shared" si="95"/>
        <v>0</v>
      </c>
      <c r="AR236" s="10"/>
      <c r="AS236"/>
    </row>
    <row r="237" spans="1:46" x14ac:dyDescent="0.35">
      <c r="A237" s="4" t="s">
        <v>483</v>
      </c>
      <c r="B237" s="4" t="s">
        <v>484</v>
      </c>
      <c r="C237" s="3">
        <v>0</v>
      </c>
      <c r="D237" s="4" t="s">
        <v>10</v>
      </c>
      <c r="E237" s="3">
        <v>0</v>
      </c>
      <c r="F237" s="3">
        <f t="shared" si="100"/>
        <v>1</v>
      </c>
      <c r="G237" s="2">
        <v>200000</v>
      </c>
      <c r="H237" s="4" t="b">
        <f t="shared" si="92"/>
        <v>0</v>
      </c>
      <c r="I237" s="4" t="b">
        <f t="shared" si="93"/>
        <v>0</v>
      </c>
      <c r="K237" s="2">
        <v>0</v>
      </c>
      <c r="L237" s="2">
        <v>0</v>
      </c>
      <c r="M237" s="3">
        <v>0</v>
      </c>
      <c r="N237" s="3">
        <v>0</v>
      </c>
      <c r="O237" s="2">
        <v>110</v>
      </c>
      <c r="Q237" s="2">
        <v>200000</v>
      </c>
      <c r="R237" s="2">
        <v>0</v>
      </c>
      <c r="S237" s="2">
        <v>0</v>
      </c>
      <c r="T237" s="2">
        <v>0</v>
      </c>
      <c r="U237" s="2">
        <v>0</v>
      </c>
      <c r="V237" s="2">
        <f t="shared" si="101"/>
        <v>0</v>
      </c>
      <c r="X237" s="2">
        <f t="shared" si="102"/>
        <v>0</v>
      </c>
      <c r="Y237" s="2">
        <f t="shared" si="103"/>
        <v>-200000</v>
      </c>
      <c r="AA237" s="2">
        <f>_xlfn.XLOOKUP($A237,'[1]Cost Forecast'!$A:$A,'[1]Cost Forecast'!S:S)</f>
        <v>33333.333333333336</v>
      </c>
      <c r="AB237" s="2">
        <f>_xlfn.XLOOKUP($A237,'[1]Cost Forecast'!$A:$A,'[1]Cost Forecast'!T:T)</f>
        <v>33333.333333333336</v>
      </c>
      <c r="AC237" s="2">
        <f>_xlfn.XLOOKUP($A237,'[1]Cost Forecast'!$A:$A,'[1]Cost Forecast'!U:U)</f>
        <v>33333.333333333336</v>
      </c>
      <c r="AD237" s="2">
        <f>_xlfn.XLOOKUP($A237,'[1]Cost Forecast'!$A:$A,'[1]Cost Forecast'!V:V)</f>
        <v>33333.333333333336</v>
      </c>
      <c r="AE237" s="2">
        <f>_xlfn.XLOOKUP($A237,'[1]Cost Forecast'!$A:$A,'[1]Cost Forecast'!W:W)</f>
        <v>33333.333333333336</v>
      </c>
      <c r="AF237" s="2">
        <f>_xlfn.XLOOKUP($A237,'[1]Cost Forecast'!$A:$A,'[1]Cost Forecast'!X:X)</f>
        <v>33333.333333333336</v>
      </c>
      <c r="AG237" s="2">
        <f>_xlfn.XLOOKUP($A237,'[1]Cost Forecast'!$A:$A,'[1]Cost Forecast'!Y:Y)</f>
        <v>0</v>
      </c>
      <c r="AH237" s="2">
        <f>_xlfn.XLOOKUP($A237,'[1]Cost Forecast'!$A:$A,'[1]Cost Forecast'!Z:Z)</f>
        <v>0</v>
      </c>
      <c r="AI237" s="2">
        <f>_xlfn.XLOOKUP($A237,'[1]Cost Forecast'!$A:$A,'[1]Cost Forecast'!AA:AA)</f>
        <v>0</v>
      </c>
      <c r="AJ237" s="2">
        <f>_xlfn.XLOOKUP($A237,'[1]Cost Forecast'!$A:$A,'[1]Cost Forecast'!AB:AB)</f>
        <v>0</v>
      </c>
      <c r="AK237" s="2">
        <f>_xlfn.XLOOKUP($A237,'[1]Cost Forecast'!$A:$A,'[1]Cost Forecast'!AC:AC)</f>
        <v>0</v>
      </c>
      <c r="AL237" s="2">
        <f>_xlfn.XLOOKUP($A237,'[1]Cost Forecast'!$A:$A,'[1]Cost Forecast'!AD:AD)</f>
        <v>0</v>
      </c>
      <c r="AM237" s="8">
        <f t="shared" si="94"/>
        <v>200000.00000000003</v>
      </c>
      <c r="AN237" s="9" t="s">
        <v>877</v>
      </c>
      <c r="AO237" s="9" t="s">
        <v>872</v>
      </c>
      <c r="AQ237" t="b">
        <f t="shared" si="95"/>
        <v>1</v>
      </c>
      <c r="AS237"/>
    </row>
    <row r="238" spans="1:46" x14ac:dyDescent="0.35">
      <c r="A238" s="4" t="s">
        <v>485</v>
      </c>
      <c r="B238" s="4" t="s">
        <v>486</v>
      </c>
      <c r="C238" s="3">
        <v>0</v>
      </c>
      <c r="D238" s="4" t="s">
        <v>10</v>
      </c>
      <c r="E238" s="3">
        <v>0</v>
      </c>
      <c r="F238" s="3">
        <f t="shared" si="100"/>
        <v>1</v>
      </c>
      <c r="G238" s="2">
        <v>0</v>
      </c>
      <c r="H238" s="4" t="b">
        <f t="shared" si="92"/>
        <v>1</v>
      </c>
      <c r="I238" s="4" t="b">
        <f t="shared" si="93"/>
        <v>0</v>
      </c>
      <c r="K238" s="2">
        <v>0</v>
      </c>
      <c r="L238" s="2">
        <v>20490.93</v>
      </c>
      <c r="M238" s="3">
        <v>0</v>
      </c>
      <c r="N238" s="3">
        <v>0</v>
      </c>
      <c r="O238" s="2">
        <v>110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f t="shared" si="101"/>
        <v>0</v>
      </c>
      <c r="X238" s="2">
        <f t="shared" si="102"/>
        <v>0</v>
      </c>
      <c r="Y238" s="2">
        <f t="shared" si="103"/>
        <v>0</v>
      </c>
      <c r="AA238" s="2">
        <f>_xlfn.XLOOKUP($A238,'[1]Cost Forecast'!$A:$A,'[1]Cost Forecast'!S:S)</f>
        <v>0</v>
      </c>
      <c r="AB238" s="2">
        <f>_xlfn.XLOOKUP($A238,'[1]Cost Forecast'!$A:$A,'[1]Cost Forecast'!T:T)</f>
        <v>0</v>
      </c>
      <c r="AC238" s="2">
        <f>_xlfn.XLOOKUP($A238,'[1]Cost Forecast'!$A:$A,'[1]Cost Forecast'!U:U)</f>
        <v>0</v>
      </c>
      <c r="AD238" s="2">
        <f>_xlfn.XLOOKUP($A238,'[1]Cost Forecast'!$A:$A,'[1]Cost Forecast'!V:V)</f>
        <v>0</v>
      </c>
      <c r="AE238" s="2">
        <f>_xlfn.XLOOKUP($A238,'[1]Cost Forecast'!$A:$A,'[1]Cost Forecast'!W:W)</f>
        <v>0</v>
      </c>
      <c r="AF238" s="2">
        <f>_xlfn.XLOOKUP($A238,'[1]Cost Forecast'!$A:$A,'[1]Cost Forecast'!X:X)</f>
        <v>0</v>
      </c>
      <c r="AG238" s="2">
        <f>_xlfn.XLOOKUP($A238,'[1]Cost Forecast'!$A:$A,'[1]Cost Forecast'!Y:Y)</f>
        <v>0</v>
      </c>
      <c r="AH238" s="2">
        <f>_xlfn.XLOOKUP($A238,'[1]Cost Forecast'!$A:$A,'[1]Cost Forecast'!Z:Z)</f>
        <v>0</v>
      </c>
      <c r="AI238" s="2">
        <f>_xlfn.XLOOKUP($A238,'[1]Cost Forecast'!$A:$A,'[1]Cost Forecast'!AA:AA)</f>
        <v>0</v>
      </c>
      <c r="AJ238" s="2">
        <f>_xlfn.XLOOKUP($A238,'[1]Cost Forecast'!$A:$A,'[1]Cost Forecast'!AB:AB)</f>
        <v>0</v>
      </c>
      <c r="AK238" s="2">
        <f>_xlfn.XLOOKUP($A238,'[1]Cost Forecast'!$A:$A,'[1]Cost Forecast'!AC:AC)</f>
        <v>0</v>
      </c>
      <c r="AL238" s="2">
        <f>_xlfn.XLOOKUP($A238,'[1]Cost Forecast'!$A:$A,'[1]Cost Forecast'!AD:AD)</f>
        <v>0</v>
      </c>
      <c r="AM238" s="8">
        <f t="shared" si="94"/>
        <v>0</v>
      </c>
      <c r="AN238" s="9" t="s">
        <v>882</v>
      </c>
      <c r="AO238" s="9" t="s">
        <v>882</v>
      </c>
      <c r="AQ238" t="b">
        <f t="shared" si="95"/>
        <v>1</v>
      </c>
      <c r="AS238"/>
    </row>
    <row r="239" spans="1:46" x14ac:dyDescent="0.35">
      <c r="A239" s="4" t="s">
        <v>487</v>
      </c>
      <c r="B239" s="4" t="s">
        <v>488</v>
      </c>
      <c r="C239" s="3">
        <v>1</v>
      </c>
      <c r="D239" s="4" t="s">
        <v>38</v>
      </c>
      <c r="E239" s="3">
        <v>0</v>
      </c>
      <c r="F239" s="3">
        <f t="shared" si="100"/>
        <v>1</v>
      </c>
      <c r="G239" s="2">
        <v>50186995.049999997</v>
      </c>
      <c r="H239" s="4" t="b">
        <f t="shared" si="92"/>
        <v>0</v>
      </c>
      <c r="I239" s="4" t="b">
        <f t="shared" si="93"/>
        <v>0</v>
      </c>
      <c r="K239" s="2">
        <v>24286356.649999999</v>
      </c>
      <c r="L239" s="2">
        <v>50099472.189999998</v>
      </c>
      <c r="M239" s="3">
        <v>0</v>
      </c>
      <c r="N239" s="3">
        <v>0</v>
      </c>
      <c r="O239" s="2">
        <v>110</v>
      </c>
      <c r="Q239" s="2">
        <v>0</v>
      </c>
      <c r="R239" s="2">
        <v>50186995.049999997</v>
      </c>
      <c r="S239" s="2">
        <v>0</v>
      </c>
      <c r="T239" s="2">
        <v>0</v>
      </c>
      <c r="U239" s="2">
        <v>0</v>
      </c>
      <c r="V239" s="2">
        <f t="shared" si="101"/>
        <v>0</v>
      </c>
      <c r="X239" s="2">
        <f t="shared" si="102"/>
        <v>24286466.649999999</v>
      </c>
      <c r="Y239" s="2">
        <f t="shared" si="103"/>
        <v>-25900528.399999999</v>
      </c>
      <c r="AA239" s="2">
        <f>_xlfn.XLOOKUP($A239,'[1]Cost Forecast'!$A:$A,'[1]Cost Forecast'!S:S)</f>
        <v>2410925</v>
      </c>
      <c r="AB239" s="2">
        <f>_xlfn.XLOOKUP($A239,'[1]Cost Forecast'!$A:$A,'[1]Cost Forecast'!T:T)</f>
        <v>2653514.4094989402</v>
      </c>
      <c r="AC239" s="2">
        <f>_xlfn.XLOOKUP($A239,'[1]Cost Forecast'!$A:$A,'[1]Cost Forecast'!U:U)</f>
        <v>2095145.1938378715</v>
      </c>
      <c r="AD239" s="2">
        <f>_xlfn.XLOOKUP($A239,'[1]Cost Forecast'!$A:$A,'[1]Cost Forecast'!V:V)</f>
        <v>2497093.6893566195</v>
      </c>
      <c r="AE239" s="2">
        <f>_xlfn.XLOOKUP($A239,'[1]Cost Forecast'!$A:$A,'[1]Cost Forecast'!W:W)</f>
        <v>2227210.3281669514</v>
      </c>
      <c r="AF239" s="2">
        <f>_xlfn.XLOOKUP($A239,'[1]Cost Forecast'!$A:$A,'[1]Cost Forecast'!X:X)</f>
        <v>3294050.9786382937</v>
      </c>
      <c r="AG239" s="2">
        <f>_xlfn.XLOOKUP($A239,'[1]Cost Forecast'!$A:$A,'[1]Cost Forecast'!Y:Y)</f>
        <v>2996338.6923190872</v>
      </c>
      <c r="AH239" s="2">
        <f>_xlfn.XLOOKUP($A239,'[1]Cost Forecast'!$A:$A,'[1]Cost Forecast'!Z:Z)</f>
        <v>2813600.5970809916</v>
      </c>
      <c r="AI239" s="2">
        <f>_xlfn.XLOOKUP($A239,'[1]Cost Forecast'!$A:$A,'[1]Cost Forecast'!AA:AA)</f>
        <v>2180880.9987961566</v>
      </c>
      <c r="AJ239" s="2">
        <f>_xlfn.XLOOKUP($A239,'[1]Cost Forecast'!$A:$A,'[1]Cost Forecast'!AB:AB)</f>
        <v>1342400.5127735483</v>
      </c>
      <c r="AK239" s="2">
        <f>_xlfn.XLOOKUP($A239,'[1]Cost Forecast'!$A:$A,'[1]Cost Forecast'!AC:AC)</f>
        <v>1389477.999531541</v>
      </c>
      <c r="AL239" s="2">
        <f>_xlfn.XLOOKUP($A239,'[1]Cost Forecast'!$A:$A,'[1]Cost Forecast'!AD:AD)</f>
        <v>0</v>
      </c>
      <c r="AM239" s="8">
        <f t="shared" si="94"/>
        <v>50186995.049999997</v>
      </c>
      <c r="AN239" s="9" t="s">
        <v>881</v>
      </c>
      <c r="AO239" s="9" t="s">
        <v>879</v>
      </c>
      <c r="AQ239" t="b">
        <f t="shared" si="95"/>
        <v>1</v>
      </c>
      <c r="AR239" s="10"/>
      <c r="AS239"/>
    </row>
    <row r="240" spans="1:46" x14ac:dyDescent="0.35">
      <c r="A240" s="4" t="s">
        <v>489</v>
      </c>
      <c r="B240" s="4" t="s">
        <v>490</v>
      </c>
      <c r="C240" s="3">
        <v>18</v>
      </c>
      <c r="D240" s="4" t="s">
        <v>2</v>
      </c>
      <c r="E240" s="3">
        <v>0</v>
      </c>
      <c r="F240" s="3">
        <f t="shared" si="100"/>
        <v>1</v>
      </c>
      <c r="G240" s="2">
        <v>2449.46</v>
      </c>
      <c r="H240" s="4" t="b">
        <f t="shared" si="92"/>
        <v>1</v>
      </c>
      <c r="I240" s="4" t="b">
        <f t="shared" si="93"/>
        <v>0</v>
      </c>
      <c r="K240" s="2">
        <v>2449.46</v>
      </c>
      <c r="L240" s="2">
        <v>2449.46</v>
      </c>
      <c r="M240" s="3">
        <v>0</v>
      </c>
      <c r="N240" s="3">
        <v>0</v>
      </c>
      <c r="O240" s="2">
        <v>110</v>
      </c>
      <c r="Q240" s="2">
        <v>0</v>
      </c>
      <c r="R240" s="2">
        <v>0</v>
      </c>
      <c r="S240" s="2">
        <v>2449.46</v>
      </c>
      <c r="T240" s="2">
        <v>0</v>
      </c>
      <c r="U240" s="2">
        <v>0</v>
      </c>
      <c r="V240" s="2">
        <f t="shared" si="101"/>
        <v>0</v>
      </c>
      <c r="X240" s="2">
        <f t="shared" si="102"/>
        <v>4429.46</v>
      </c>
      <c r="Y240" s="2">
        <f t="shared" si="103"/>
        <v>1980</v>
      </c>
      <c r="AA240" s="2">
        <f>_xlfn.XLOOKUP($A240,'[1]Cost Forecast'!$A:$A,'[1]Cost Forecast'!S:S)</f>
        <v>0</v>
      </c>
      <c r="AB240" s="2">
        <f>_xlfn.XLOOKUP($A240,'[1]Cost Forecast'!$A:$A,'[1]Cost Forecast'!T:T)</f>
        <v>0</v>
      </c>
      <c r="AC240" s="2">
        <f>_xlfn.XLOOKUP($A240,'[1]Cost Forecast'!$A:$A,'[1]Cost Forecast'!U:U)</f>
        <v>0</v>
      </c>
      <c r="AD240" s="2">
        <f>_xlfn.XLOOKUP($A240,'[1]Cost Forecast'!$A:$A,'[1]Cost Forecast'!V:V)</f>
        <v>0</v>
      </c>
      <c r="AE240" s="2">
        <f>_xlfn.XLOOKUP($A240,'[1]Cost Forecast'!$A:$A,'[1]Cost Forecast'!W:W)</f>
        <v>0</v>
      </c>
      <c r="AF240" s="2">
        <f>_xlfn.XLOOKUP($A240,'[1]Cost Forecast'!$A:$A,'[1]Cost Forecast'!X:X)</f>
        <v>0</v>
      </c>
      <c r="AG240" s="2">
        <f>_xlfn.XLOOKUP($A240,'[1]Cost Forecast'!$A:$A,'[1]Cost Forecast'!Y:Y)</f>
        <v>0</v>
      </c>
      <c r="AH240" s="2">
        <f>_xlfn.XLOOKUP($A240,'[1]Cost Forecast'!$A:$A,'[1]Cost Forecast'!Z:Z)</f>
        <v>0</v>
      </c>
      <c r="AI240" s="2">
        <f>_xlfn.XLOOKUP($A240,'[1]Cost Forecast'!$A:$A,'[1]Cost Forecast'!AA:AA)</f>
        <v>0</v>
      </c>
      <c r="AJ240" s="2">
        <f>_xlfn.XLOOKUP($A240,'[1]Cost Forecast'!$A:$A,'[1]Cost Forecast'!AB:AB)</f>
        <v>0</v>
      </c>
      <c r="AK240" s="2">
        <f>_xlfn.XLOOKUP($A240,'[1]Cost Forecast'!$A:$A,'[1]Cost Forecast'!AC:AC)</f>
        <v>0</v>
      </c>
      <c r="AL240" s="2">
        <f>_xlfn.XLOOKUP($A240,'[1]Cost Forecast'!$A:$A,'[1]Cost Forecast'!AD:AD)</f>
        <v>0</v>
      </c>
      <c r="AM240" s="8">
        <f t="shared" si="94"/>
        <v>2449.46</v>
      </c>
      <c r="AN240" s="9" t="s">
        <v>882</v>
      </c>
      <c r="AO240" s="9" t="s">
        <v>882</v>
      </c>
      <c r="AQ240" t="b">
        <f t="shared" si="95"/>
        <v>1</v>
      </c>
      <c r="AS240"/>
    </row>
    <row r="241" spans="1:46" x14ac:dyDescent="0.35">
      <c r="A241" s="4" t="s">
        <v>491</v>
      </c>
      <c r="B241" s="4" t="s">
        <v>492</v>
      </c>
      <c r="C241" s="3">
        <v>0</v>
      </c>
      <c r="D241" s="4" t="s">
        <v>10</v>
      </c>
      <c r="E241" s="3">
        <v>0</v>
      </c>
      <c r="F241" s="3">
        <f t="shared" si="100"/>
        <v>1</v>
      </c>
      <c r="G241" s="2">
        <v>50000</v>
      </c>
      <c r="H241" s="4" t="b">
        <f t="shared" si="92"/>
        <v>0</v>
      </c>
      <c r="I241" s="4" t="b">
        <f t="shared" si="93"/>
        <v>0</v>
      </c>
      <c r="K241" s="2">
        <v>0</v>
      </c>
      <c r="L241" s="2">
        <v>0</v>
      </c>
      <c r="M241" s="3">
        <v>0</v>
      </c>
      <c r="N241" s="3">
        <v>0</v>
      </c>
      <c r="O241" s="2">
        <v>110</v>
      </c>
      <c r="Q241" s="2">
        <v>0</v>
      </c>
      <c r="R241" s="2">
        <v>50000</v>
      </c>
      <c r="S241" s="2">
        <v>0</v>
      </c>
      <c r="T241" s="2">
        <v>0</v>
      </c>
      <c r="U241" s="2">
        <v>0</v>
      </c>
      <c r="V241" s="2">
        <f t="shared" si="101"/>
        <v>0</v>
      </c>
      <c r="X241" s="2">
        <f t="shared" si="102"/>
        <v>0</v>
      </c>
      <c r="Y241" s="2">
        <f t="shared" si="103"/>
        <v>-50000</v>
      </c>
      <c r="AA241" s="2">
        <f>_xlfn.XLOOKUP($A241,'[1]Cost Forecast'!$A:$A,'[1]Cost Forecast'!S:S)</f>
        <v>0</v>
      </c>
      <c r="AB241" s="2">
        <f>_xlfn.XLOOKUP($A241,'[1]Cost Forecast'!$A:$A,'[1]Cost Forecast'!T:T)</f>
        <v>0</v>
      </c>
      <c r="AC241" s="2">
        <f>_xlfn.XLOOKUP($A241,'[1]Cost Forecast'!$A:$A,'[1]Cost Forecast'!U:U)</f>
        <v>0</v>
      </c>
      <c r="AD241" s="2">
        <f>_xlfn.XLOOKUP($A241,'[1]Cost Forecast'!$A:$A,'[1]Cost Forecast'!V:V)</f>
        <v>0</v>
      </c>
      <c r="AE241" s="2">
        <f>_xlfn.XLOOKUP($A241,'[1]Cost Forecast'!$A:$A,'[1]Cost Forecast'!W:W)</f>
        <v>0</v>
      </c>
      <c r="AF241" s="2">
        <f>_xlfn.XLOOKUP($A241,'[1]Cost Forecast'!$A:$A,'[1]Cost Forecast'!X:X)</f>
        <v>0</v>
      </c>
      <c r="AG241" s="2">
        <f>_xlfn.XLOOKUP($A241,'[1]Cost Forecast'!$A:$A,'[1]Cost Forecast'!Y:Y)</f>
        <v>0</v>
      </c>
      <c r="AH241" s="2">
        <f>_xlfn.XLOOKUP($A241,'[1]Cost Forecast'!$A:$A,'[1]Cost Forecast'!Z:Z)</f>
        <v>0</v>
      </c>
      <c r="AI241" s="2">
        <f>_xlfn.XLOOKUP($A241,'[1]Cost Forecast'!$A:$A,'[1]Cost Forecast'!AA:AA)</f>
        <v>0</v>
      </c>
      <c r="AJ241" s="2">
        <f>_xlfn.XLOOKUP($A241,'[1]Cost Forecast'!$A:$A,'[1]Cost Forecast'!AB:AB)</f>
        <v>0</v>
      </c>
      <c r="AK241" s="2">
        <f>_xlfn.XLOOKUP($A241,'[1]Cost Forecast'!$A:$A,'[1]Cost Forecast'!AC:AC)</f>
        <v>0</v>
      </c>
      <c r="AL241" s="2">
        <f>_xlfn.XLOOKUP($A241,'[1]Cost Forecast'!$A:$A,'[1]Cost Forecast'!AD:AD)</f>
        <v>0</v>
      </c>
      <c r="AM241" s="8">
        <f t="shared" si="94"/>
        <v>0</v>
      </c>
      <c r="AN241" s="9" t="s">
        <v>874</v>
      </c>
      <c r="AO241" s="9" t="s">
        <v>872</v>
      </c>
      <c r="AQ241" t="b">
        <f t="shared" si="95"/>
        <v>0</v>
      </c>
      <c r="AS241"/>
    </row>
    <row r="242" spans="1:46" x14ac:dyDescent="0.35">
      <c r="A242" s="4" t="s">
        <v>493</v>
      </c>
      <c r="B242" s="4" t="s">
        <v>494</v>
      </c>
      <c r="C242" s="3">
        <v>280</v>
      </c>
      <c r="D242" s="4" t="s">
        <v>5</v>
      </c>
      <c r="E242" s="3">
        <v>241.04</v>
      </c>
      <c r="F242" s="3">
        <f t="shared" si="100"/>
        <v>1.1616329239960173</v>
      </c>
      <c r="G242" s="2">
        <v>30000</v>
      </c>
      <c r="H242" s="4" t="b">
        <f t="shared" si="92"/>
        <v>0</v>
      </c>
      <c r="I242" s="4" t="b">
        <f t="shared" si="93"/>
        <v>0</v>
      </c>
      <c r="K242" s="2">
        <v>22091.48</v>
      </c>
      <c r="L242" s="2">
        <v>22091.48</v>
      </c>
      <c r="M242" s="3">
        <v>159.54</v>
      </c>
      <c r="N242" s="3">
        <v>177.5</v>
      </c>
      <c r="O242" s="2">
        <v>124.4590422535211</v>
      </c>
      <c r="Q242" s="2">
        <v>30000</v>
      </c>
      <c r="R242" s="2">
        <v>0</v>
      </c>
      <c r="S242" s="2">
        <v>0</v>
      </c>
      <c r="T242" s="2">
        <v>0</v>
      </c>
      <c r="U242" s="2">
        <v>0</v>
      </c>
      <c r="V242" s="2">
        <f t="shared" si="101"/>
        <v>0</v>
      </c>
      <c r="X242" s="2">
        <f t="shared" si="102"/>
        <v>34997.739731590176</v>
      </c>
      <c r="Y242" s="2">
        <f t="shared" si="103"/>
        <v>4997.7397315901762</v>
      </c>
      <c r="AA242" s="2">
        <f>_xlfn.XLOOKUP($A242,'[1]Cost Forecast'!$A:$A,'[1]Cost Forecast'!S:S)</f>
        <v>0</v>
      </c>
      <c r="AB242" s="2">
        <f>_xlfn.XLOOKUP($A242,'[1]Cost Forecast'!$A:$A,'[1]Cost Forecast'!T:T)</f>
        <v>988.56500000000005</v>
      </c>
      <c r="AC242" s="2">
        <f>_xlfn.XLOOKUP($A242,'[1]Cost Forecast'!$A:$A,'[1]Cost Forecast'!U:U)</f>
        <v>988.56500000000005</v>
      </c>
      <c r="AD242" s="2">
        <f>_xlfn.XLOOKUP($A242,'[1]Cost Forecast'!$A:$A,'[1]Cost Forecast'!V:V)</f>
        <v>988.56500000000005</v>
      </c>
      <c r="AE242" s="2">
        <f>_xlfn.XLOOKUP($A242,'[1]Cost Forecast'!$A:$A,'[1]Cost Forecast'!W:W)</f>
        <v>988.56500000000005</v>
      </c>
      <c r="AF242" s="2">
        <f>_xlfn.XLOOKUP($A242,'[1]Cost Forecast'!$A:$A,'[1]Cost Forecast'!X:X)</f>
        <v>988.56500000000005</v>
      </c>
      <c r="AG242" s="2">
        <f>_xlfn.XLOOKUP($A242,'[1]Cost Forecast'!$A:$A,'[1]Cost Forecast'!Y:Y)</f>
        <v>988.56500000000005</v>
      </c>
      <c r="AH242" s="2">
        <f>_xlfn.XLOOKUP($A242,'[1]Cost Forecast'!$A:$A,'[1]Cost Forecast'!Z:Z)</f>
        <v>988.56500000000005</v>
      </c>
      <c r="AI242" s="2">
        <f>_xlfn.XLOOKUP($A242,'[1]Cost Forecast'!$A:$A,'[1]Cost Forecast'!AA:AA)</f>
        <v>988.56500000000005</v>
      </c>
      <c r="AJ242" s="2">
        <f>_xlfn.XLOOKUP($A242,'[1]Cost Forecast'!$A:$A,'[1]Cost Forecast'!AB:AB)</f>
        <v>0</v>
      </c>
      <c r="AK242" s="2">
        <f>_xlfn.XLOOKUP($A242,'[1]Cost Forecast'!$A:$A,'[1]Cost Forecast'!AC:AC)</f>
        <v>0</v>
      </c>
      <c r="AL242" s="2">
        <f>_xlfn.XLOOKUP($A242,'[1]Cost Forecast'!$A:$A,'[1]Cost Forecast'!AD:AD)</f>
        <v>0</v>
      </c>
      <c r="AM242" s="8">
        <f t="shared" si="94"/>
        <v>30000</v>
      </c>
      <c r="AN242" s="9" t="s">
        <v>884</v>
      </c>
      <c r="AO242" s="9" t="s">
        <v>849</v>
      </c>
      <c r="AP242" t="s">
        <v>878</v>
      </c>
      <c r="AQ242" t="b">
        <f t="shared" si="95"/>
        <v>1</v>
      </c>
      <c r="AT242" s="12"/>
    </row>
    <row r="243" spans="1:46" x14ac:dyDescent="0.35">
      <c r="A243" s="4" t="s">
        <v>495</v>
      </c>
      <c r="B243" s="4" t="s">
        <v>496</v>
      </c>
      <c r="C243" s="3">
        <v>6738</v>
      </c>
      <c r="D243" s="4" t="s">
        <v>13</v>
      </c>
      <c r="E243" s="3">
        <v>2264.77</v>
      </c>
      <c r="F243" s="3">
        <f t="shared" si="100"/>
        <v>2.9751365480821454</v>
      </c>
      <c r="G243" s="2">
        <v>250000</v>
      </c>
      <c r="H243" s="4" t="b">
        <f t="shared" si="92"/>
        <v>0</v>
      </c>
      <c r="I243" s="4" t="b">
        <f t="shared" si="93"/>
        <v>0</v>
      </c>
      <c r="K243" s="2">
        <v>184612.63</v>
      </c>
      <c r="L243" s="2">
        <v>184612.63</v>
      </c>
      <c r="M243" s="3">
        <v>4745</v>
      </c>
      <c r="N243" s="3">
        <v>1654</v>
      </c>
      <c r="O243" s="2">
        <v>111.61585852478839</v>
      </c>
      <c r="Q243" s="2">
        <v>250000</v>
      </c>
      <c r="R243" s="2">
        <v>0</v>
      </c>
      <c r="S243" s="2">
        <v>0</v>
      </c>
      <c r="T243" s="2">
        <v>0</v>
      </c>
      <c r="U243" s="2">
        <v>0</v>
      </c>
      <c r="V243" s="2">
        <f t="shared" si="101"/>
        <v>0</v>
      </c>
      <c r="X243" s="2">
        <f t="shared" si="102"/>
        <v>259382.44390427304</v>
      </c>
      <c r="Y243" s="2">
        <f t="shared" si="103"/>
        <v>9382.4439042730373</v>
      </c>
      <c r="AA243" s="2">
        <f>_xlfn.XLOOKUP($A243,'[1]Cost Forecast'!$A:$A,'[1]Cost Forecast'!S:S)</f>
        <v>0</v>
      </c>
      <c r="AB243" s="2">
        <f>_xlfn.XLOOKUP($A243,'[1]Cost Forecast'!$A:$A,'[1]Cost Forecast'!T:T)</f>
        <v>10897.894999999999</v>
      </c>
      <c r="AC243" s="2">
        <f>_xlfn.XLOOKUP($A243,'[1]Cost Forecast'!$A:$A,'[1]Cost Forecast'!U:U)</f>
        <v>10897.894999999999</v>
      </c>
      <c r="AD243" s="2">
        <f>_xlfn.XLOOKUP($A243,'[1]Cost Forecast'!$A:$A,'[1]Cost Forecast'!V:V)</f>
        <v>10897.894999999999</v>
      </c>
      <c r="AE243" s="2">
        <f>_xlfn.XLOOKUP($A243,'[1]Cost Forecast'!$A:$A,'[1]Cost Forecast'!W:W)</f>
        <v>10897.894999999999</v>
      </c>
      <c r="AF243" s="2">
        <f>_xlfn.XLOOKUP($A243,'[1]Cost Forecast'!$A:$A,'[1]Cost Forecast'!X:X)</f>
        <v>10897.894999999999</v>
      </c>
      <c r="AG243" s="2">
        <f>_xlfn.XLOOKUP($A243,'[1]Cost Forecast'!$A:$A,'[1]Cost Forecast'!Y:Y)</f>
        <v>10897.894999999999</v>
      </c>
      <c r="AH243" s="2">
        <f>_xlfn.XLOOKUP($A243,'[1]Cost Forecast'!$A:$A,'[1]Cost Forecast'!Z:Z)</f>
        <v>0</v>
      </c>
      <c r="AI243" s="2">
        <f>_xlfn.XLOOKUP($A243,'[1]Cost Forecast'!$A:$A,'[1]Cost Forecast'!AA:AA)</f>
        <v>0</v>
      </c>
      <c r="AJ243" s="2">
        <f>_xlfn.XLOOKUP($A243,'[1]Cost Forecast'!$A:$A,'[1]Cost Forecast'!AB:AB)</f>
        <v>0</v>
      </c>
      <c r="AK243" s="2">
        <f>_xlfn.XLOOKUP($A243,'[1]Cost Forecast'!$A:$A,'[1]Cost Forecast'!AC:AC)</f>
        <v>0</v>
      </c>
      <c r="AL243" s="2">
        <f>_xlfn.XLOOKUP($A243,'[1]Cost Forecast'!$A:$A,'[1]Cost Forecast'!AD:AD)</f>
        <v>0</v>
      </c>
      <c r="AM243" s="8">
        <f t="shared" si="94"/>
        <v>250000</v>
      </c>
      <c r="AN243" s="9" t="s">
        <v>884</v>
      </c>
      <c r="AO243" s="9" t="s">
        <v>849</v>
      </c>
      <c r="AP243" t="s">
        <v>896</v>
      </c>
      <c r="AQ243" t="b">
        <f t="shared" si="95"/>
        <v>1</v>
      </c>
      <c r="AT243" s="12"/>
    </row>
    <row r="244" spans="1:46" x14ac:dyDescent="0.35">
      <c r="A244" s="4" t="s">
        <v>497</v>
      </c>
      <c r="B244" s="4" t="s">
        <v>498</v>
      </c>
      <c r="C244" s="3">
        <v>4447.3</v>
      </c>
      <c r="D244" s="4" t="s">
        <v>13</v>
      </c>
      <c r="E244" s="3">
        <v>1323.07</v>
      </c>
      <c r="F244" s="3">
        <f t="shared" ref="F244:F251" si="104">IF(OR(E244=0,C244=0),1,C244/E244)</f>
        <v>3.3613489838028223</v>
      </c>
      <c r="G244" s="2">
        <v>152500</v>
      </c>
      <c r="H244" s="4" t="b">
        <f t="shared" ref="H244:H257" si="105">G244=K244</f>
        <v>0</v>
      </c>
      <c r="I244" s="4" t="b">
        <f t="shared" si="93"/>
        <v>0</v>
      </c>
      <c r="K244" s="2">
        <v>104184.46</v>
      </c>
      <c r="L244" s="2">
        <v>104184.46</v>
      </c>
      <c r="M244" s="3">
        <v>3037.18</v>
      </c>
      <c r="N244" s="3">
        <v>901.5</v>
      </c>
      <c r="O244" s="2">
        <v>115.56789794786469</v>
      </c>
      <c r="Q244" s="2">
        <v>152500</v>
      </c>
      <c r="R244" s="2">
        <v>0</v>
      </c>
      <c r="S244" s="2">
        <v>0</v>
      </c>
      <c r="T244" s="2">
        <v>0</v>
      </c>
      <c r="U244" s="2">
        <v>0</v>
      </c>
      <c r="V244" s="2">
        <f t="shared" ref="V244:V251" si="106">G244-SUM(Q244:U244)</f>
        <v>0</v>
      </c>
      <c r="X244" s="2">
        <f t="shared" ref="X244:X251" si="107">K244 + O244*((C244-M244)/F244)</f>
        <v>152666.36563952541</v>
      </c>
      <c r="Y244" s="2">
        <f t="shared" ref="Y244:Y251" si="108">X244-G244</f>
        <v>166.36563952540746</v>
      </c>
      <c r="AA244" s="2">
        <f>_xlfn.XLOOKUP($A244,'[1]Cost Forecast'!$A:$A,'[1]Cost Forecast'!S:S)</f>
        <v>0</v>
      </c>
      <c r="AB244" s="2">
        <f>_xlfn.XLOOKUP($A244,'[1]Cost Forecast'!$A:$A,'[1]Cost Forecast'!T:T)</f>
        <v>7727.625</v>
      </c>
      <c r="AC244" s="2">
        <f>_xlfn.XLOOKUP($A244,'[1]Cost Forecast'!$A:$A,'[1]Cost Forecast'!U:U)</f>
        <v>7727.625</v>
      </c>
      <c r="AD244" s="2">
        <f>_xlfn.XLOOKUP($A244,'[1]Cost Forecast'!$A:$A,'[1]Cost Forecast'!V:V)</f>
        <v>7727.625</v>
      </c>
      <c r="AE244" s="2">
        <f>_xlfn.XLOOKUP($A244,'[1]Cost Forecast'!$A:$A,'[1]Cost Forecast'!W:W)</f>
        <v>7727.625</v>
      </c>
      <c r="AF244" s="2">
        <f>_xlfn.XLOOKUP($A244,'[1]Cost Forecast'!$A:$A,'[1]Cost Forecast'!X:X)</f>
        <v>7727.625</v>
      </c>
      <c r="AG244" s="2">
        <f>_xlfn.XLOOKUP($A244,'[1]Cost Forecast'!$A:$A,'[1]Cost Forecast'!Y:Y)</f>
        <v>7727.625</v>
      </c>
      <c r="AH244" s="2">
        <f>_xlfn.XLOOKUP($A244,'[1]Cost Forecast'!$A:$A,'[1]Cost Forecast'!Z:Z)</f>
        <v>0</v>
      </c>
      <c r="AI244" s="2">
        <f>_xlfn.XLOOKUP($A244,'[1]Cost Forecast'!$A:$A,'[1]Cost Forecast'!AA:AA)</f>
        <v>0</v>
      </c>
      <c r="AJ244" s="2">
        <f>_xlfn.XLOOKUP($A244,'[1]Cost Forecast'!$A:$A,'[1]Cost Forecast'!AB:AB)</f>
        <v>0</v>
      </c>
      <c r="AK244" s="2">
        <f>_xlfn.XLOOKUP($A244,'[1]Cost Forecast'!$A:$A,'[1]Cost Forecast'!AC:AC)</f>
        <v>0</v>
      </c>
      <c r="AL244" s="2">
        <f>_xlfn.XLOOKUP($A244,'[1]Cost Forecast'!$A:$A,'[1]Cost Forecast'!AD:AD)</f>
        <v>0</v>
      </c>
      <c r="AM244" s="8">
        <f t="shared" ref="AM244:AM257" si="109">SUM(AA244:AL244)+K244</f>
        <v>150550.21000000002</v>
      </c>
      <c r="AN244" s="9" t="s">
        <v>884</v>
      </c>
      <c r="AO244" s="9" t="s">
        <v>849</v>
      </c>
      <c r="AP244" t="s">
        <v>896</v>
      </c>
      <c r="AQ244" t="b">
        <f t="shared" si="95"/>
        <v>0</v>
      </c>
      <c r="AT244" s="12"/>
    </row>
    <row r="245" spans="1:46" x14ac:dyDescent="0.35">
      <c r="A245" s="4" t="s">
        <v>499</v>
      </c>
      <c r="B245" s="4" t="s">
        <v>500</v>
      </c>
      <c r="C245" s="3">
        <v>161</v>
      </c>
      <c r="D245" s="4" t="s">
        <v>13</v>
      </c>
      <c r="E245" s="3">
        <v>42.94</v>
      </c>
      <c r="F245" s="3">
        <f t="shared" si="104"/>
        <v>3.7494177922682814</v>
      </c>
      <c r="G245" s="2">
        <v>0</v>
      </c>
      <c r="H245" s="4" t="b">
        <f t="shared" si="105"/>
        <v>1</v>
      </c>
      <c r="I245" s="4" t="b">
        <f t="shared" ref="I245:I258" si="110">OR(ISBLANK(AA245),ISBLANK(AB245),ISBLANK(AC245),ISBLANK(AD245),ISBLANK(AE245),ISBLANK(AF245),ISBLANK(AG245),ISBLANK(AH245),ISBLANK(AI245),ISBLANK(AJ245),ISBLANK(AK245),ISBLANK(AL245))</f>
        <v>0</v>
      </c>
      <c r="K245" s="2">
        <v>0</v>
      </c>
      <c r="L245" s="2">
        <v>0</v>
      </c>
      <c r="M245" s="3">
        <v>0</v>
      </c>
      <c r="N245" s="3">
        <v>0</v>
      </c>
      <c r="O245" s="2">
        <v>110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f t="shared" si="106"/>
        <v>0</v>
      </c>
      <c r="X245" s="2">
        <f t="shared" si="107"/>
        <v>4723.3999999999996</v>
      </c>
      <c r="Y245" s="2">
        <f t="shared" si="108"/>
        <v>4723.3999999999996</v>
      </c>
      <c r="AA245" s="2">
        <f>_xlfn.XLOOKUP($A245,'[1]Cost Forecast'!$A:$A,'[1]Cost Forecast'!S:S)</f>
        <v>0</v>
      </c>
      <c r="AB245" s="2">
        <f>_xlfn.XLOOKUP($A245,'[1]Cost Forecast'!$A:$A,'[1]Cost Forecast'!T:T)</f>
        <v>0</v>
      </c>
      <c r="AC245" s="2">
        <f>_xlfn.XLOOKUP($A245,'[1]Cost Forecast'!$A:$A,'[1]Cost Forecast'!U:U)</f>
        <v>0</v>
      </c>
      <c r="AD245" s="2">
        <f>_xlfn.XLOOKUP($A245,'[1]Cost Forecast'!$A:$A,'[1]Cost Forecast'!V:V)</f>
        <v>0</v>
      </c>
      <c r="AE245" s="2">
        <f>_xlfn.XLOOKUP($A245,'[1]Cost Forecast'!$A:$A,'[1]Cost Forecast'!W:W)</f>
        <v>0</v>
      </c>
      <c r="AF245" s="2">
        <f>_xlfn.XLOOKUP($A245,'[1]Cost Forecast'!$A:$A,'[1]Cost Forecast'!X:X)</f>
        <v>0</v>
      </c>
      <c r="AG245" s="2">
        <f>_xlfn.XLOOKUP($A245,'[1]Cost Forecast'!$A:$A,'[1]Cost Forecast'!Y:Y)</f>
        <v>0</v>
      </c>
      <c r="AH245" s="2">
        <f>_xlfn.XLOOKUP($A245,'[1]Cost Forecast'!$A:$A,'[1]Cost Forecast'!Z:Z)</f>
        <v>0</v>
      </c>
      <c r="AI245" s="2">
        <f>_xlfn.XLOOKUP($A245,'[1]Cost Forecast'!$A:$A,'[1]Cost Forecast'!AA:AA)</f>
        <v>0</v>
      </c>
      <c r="AJ245" s="2">
        <f>_xlfn.XLOOKUP($A245,'[1]Cost Forecast'!$A:$A,'[1]Cost Forecast'!AB:AB)</f>
        <v>0</v>
      </c>
      <c r="AK245" s="2">
        <f>_xlfn.XLOOKUP($A245,'[1]Cost Forecast'!$A:$A,'[1]Cost Forecast'!AC:AC)</f>
        <v>0</v>
      </c>
      <c r="AL245" s="2">
        <f>_xlfn.XLOOKUP($A245,'[1]Cost Forecast'!$A:$A,'[1]Cost Forecast'!AD:AD)</f>
        <v>0</v>
      </c>
      <c r="AM245" s="8">
        <f t="shared" si="109"/>
        <v>0</v>
      </c>
      <c r="AN245" s="9" t="s">
        <v>882</v>
      </c>
      <c r="AO245" s="9" t="s">
        <v>882</v>
      </c>
      <c r="AQ245" t="b">
        <f t="shared" si="95"/>
        <v>1</v>
      </c>
      <c r="AS245"/>
    </row>
    <row r="246" spans="1:46" x14ac:dyDescent="0.35">
      <c r="A246" s="4" t="s">
        <v>501</v>
      </c>
      <c r="B246" s="4" t="s">
        <v>502</v>
      </c>
      <c r="C246" s="3">
        <v>7992.55</v>
      </c>
      <c r="D246" s="4" t="s">
        <v>13</v>
      </c>
      <c r="E246" s="3">
        <v>1841</v>
      </c>
      <c r="F246" s="3">
        <f t="shared" si="104"/>
        <v>4.3414177077675173</v>
      </c>
      <c r="G246" s="2">
        <v>205909.86</v>
      </c>
      <c r="H246" s="4" t="b">
        <f t="shared" si="105"/>
        <v>1</v>
      </c>
      <c r="I246" s="4" t="b">
        <f t="shared" si="110"/>
        <v>0</v>
      </c>
      <c r="K246" s="2">
        <v>205909.86</v>
      </c>
      <c r="L246" s="2">
        <v>205909.86</v>
      </c>
      <c r="M246" s="3">
        <v>7989.55</v>
      </c>
      <c r="N246" s="3">
        <v>1841</v>
      </c>
      <c r="O246" s="2">
        <v>111.8467463335144</v>
      </c>
      <c r="Q246" s="2">
        <v>205909.86</v>
      </c>
      <c r="R246" s="2">
        <v>0</v>
      </c>
      <c r="S246" s="2">
        <v>0</v>
      </c>
      <c r="T246" s="2">
        <v>0</v>
      </c>
      <c r="U246" s="2">
        <v>0</v>
      </c>
      <c r="V246" s="2">
        <f t="shared" si="106"/>
        <v>0</v>
      </c>
      <c r="X246" s="2">
        <f t="shared" si="107"/>
        <v>205987.14817211026</v>
      </c>
      <c r="Y246" s="2">
        <f t="shared" si="108"/>
        <v>77.2881721102749</v>
      </c>
      <c r="AA246" s="2">
        <f>_xlfn.XLOOKUP($A246,'[1]Cost Forecast'!$A:$A,'[1]Cost Forecast'!S:S)</f>
        <v>0</v>
      </c>
      <c r="AB246" s="2">
        <f>_xlfn.XLOOKUP($A246,'[1]Cost Forecast'!$A:$A,'[1]Cost Forecast'!T:T)</f>
        <v>0</v>
      </c>
      <c r="AC246" s="2">
        <f>_xlfn.XLOOKUP($A246,'[1]Cost Forecast'!$A:$A,'[1]Cost Forecast'!U:U)</f>
        <v>0</v>
      </c>
      <c r="AD246" s="2">
        <f>_xlfn.XLOOKUP($A246,'[1]Cost Forecast'!$A:$A,'[1]Cost Forecast'!V:V)</f>
        <v>0</v>
      </c>
      <c r="AE246" s="2">
        <f>_xlfn.XLOOKUP($A246,'[1]Cost Forecast'!$A:$A,'[1]Cost Forecast'!W:W)</f>
        <v>0</v>
      </c>
      <c r="AF246" s="2">
        <f>_xlfn.XLOOKUP($A246,'[1]Cost Forecast'!$A:$A,'[1]Cost Forecast'!X:X)</f>
        <v>0</v>
      </c>
      <c r="AG246" s="2">
        <f>_xlfn.XLOOKUP($A246,'[1]Cost Forecast'!$A:$A,'[1]Cost Forecast'!Y:Y)</f>
        <v>0</v>
      </c>
      <c r="AH246" s="2">
        <f>_xlfn.XLOOKUP($A246,'[1]Cost Forecast'!$A:$A,'[1]Cost Forecast'!Z:Z)</f>
        <v>0</v>
      </c>
      <c r="AI246" s="2">
        <f>_xlfn.XLOOKUP($A246,'[1]Cost Forecast'!$A:$A,'[1]Cost Forecast'!AA:AA)</f>
        <v>0</v>
      </c>
      <c r="AJ246" s="2">
        <f>_xlfn.XLOOKUP($A246,'[1]Cost Forecast'!$A:$A,'[1]Cost Forecast'!AB:AB)</f>
        <v>0</v>
      </c>
      <c r="AK246" s="2">
        <f>_xlfn.XLOOKUP($A246,'[1]Cost Forecast'!$A:$A,'[1]Cost Forecast'!AC:AC)</f>
        <v>0</v>
      </c>
      <c r="AL246" s="2">
        <f>_xlfn.XLOOKUP($A246,'[1]Cost Forecast'!$A:$A,'[1]Cost Forecast'!AD:AD)</f>
        <v>0</v>
      </c>
      <c r="AM246" s="8">
        <f t="shared" si="109"/>
        <v>205909.86</v>
      </c>
      <c r="AN246" s="9" t="s">
        <v>882</v>
      </c>
      <c r="AO246" s="9" t="s">
        <v>882</v>
      </c>
      <c r="AQ246" t="b">
        <f t="shared" ref="AQ246:AQ261" si="111">AM246=G246</f>
        <v>1</v>
      </c>
      <c r="AS246"/>
    </row>
    <row r="247" spans="1:46" x14ac:dyDescent="0.35">
      <c r="A247" s="4" t="s">
        <v>503</v>
      </c>
      <c r="B247" s="4" t="s">
        <v>504</v>
      </c>
      <c r="C247" s="3">
        <v>3481.25</v>
      </c>
      <c r="D247" s="4" t="s">
        <v>13</v>
      </c>
      <c r="E247" s="3">
        <v>1381.55</v>
      </c>
      <c r="F247" s="3">
        <f t="shared" si="104"/>
        <v>2.5198147008794471</v>
      </c>
      <c r="G247" s="2">
        <v>150000</v>
      </c>
      <c r="H247" s="4" t="b">
        <f t="shared" si="105"/>
        <v>0</v>
      </c>
      <c r="I247" s="4" t="b">
        <f t="shared" si="110"/>
        <v>0</v>
      </c>
      <c r="K247" s="2">
        <v>148114.70000000001</v>
      </c>
      <c r="L247" s="2">
        <v>148114.70000000001</v>
      </c>
      <c r="M247" s="3">
        <v>3481.25</v>
      </c>
      <c r="N247" s="3">
        <v>1337.5</v>
      </c>
      <c r="O247" s="2">
        <v>110.7399626168224</v>
      </c>
      <c r="Q247" s="2">
        <v>150000</v>
      </c>
      <c r="R247" s="2">
        <v>0</v>
      </c>
      <c r="S247" s="2">
        <v>0</v>
      </c>
      <c r="T247" s="2">
        <v>0</v>
      </c>
      <c r="U247" s="2">
        <v>0</v>
      </c>
      <c r="V247" s="2">
        <f t="shared" si="106"/>
        <v>0</v>
      </c>
      <c r="X247" s="2">
        <f t="shared" si="107"/>
        <v>148114.70000000001</v>
      </c>
      <c r="Y247" s="2">
        <f t="shared" si="108"/>
        <v>-1885.2999999999884</v>
      </c>
      <c r="AA247" s="2">
        <f>_xlfn.XLOOKUP($A247,'[1]Cost Forecast'!$A:$A,'[1]Cost Forecast'!S:S)</f>
        <v>0</v>
      </c>
      <c r="AB247" s="2">
        <f>_xlfn.XLOOKUP($A247,'[1]Cost Forecast'!$A:$A,'[1]Cost Forecast'!T:T)</f>
        <v>942.64999999999418</v>
      </c>
      <c r="AC247" s="2">
        <f>_xlfn.XLOOKUP($A247,'[1]Cost Forecast'!$A:$A,'[1]Cost Forecast'!U:U)</f>
        <v>942.64999999999418</v>
      </c>
      <c r="AD247" s="2">
        <f>_xlfn.XLOOKUP($A247,'[1]Cost Forecast'!$A:$A,'[1]Cost Forecast'!V:V)</f>
        <v>0</v>
      </c>
      <c r="AE247" s="2">
        <f>_xlfn.XLOOKUP($A247,'[1]Cost Forecast'!$A:$A,'[1]Cost Forecast'!W:W)</f>
        <v>0</v>
      </c>
      <c r="AF247" s="2">
        <f>_xlfn.XLOOKUP($A247,'[1]Cost Forecast'!$A:$A,'[1]Cost Forecast'!X:X)</f>
        <v>0</v>
      </c>
      <c r="AG247" s="2">
        <f>_xlfn.XLOOKUP($A247,'[1]Cost Forecast'!$A:$A,'[1]Cost Forecast'!Y:Y)</f>
        <v>0</v>
      </c>
      <c r="AH247" s="2">
        <f>_xlfn.XLOOKUP($A247,'[1]Cost Forecast'!$A:$A,'[1]Cost Forecast'!Z:Z)</f>
        <v>0</v>
      </c>
      <c r="AI247" s="2">
        <f>_xlfn.XLOOKUP($A247,'[1]Cost Forecast'!$A:$A,'[1]Cost Forecast'!AA:AA)</f>
        <v>0</v>
      </c>
      <c r="AJ247" s="2">
        <f>_xlfn.XLOOKUP($A247,'[1]Cost Forecast'!$A:$A,'[1]Cost Forecast'!AB:AB)</f>
        <v>0</v>
      </c>
      <c r="AK247" s="2">
        <f>_xlfn.XLOOKUP($A247,'[1]Cost Forecast'!$A:$A,'[1]Cost Forecast'!AC:AC)</f>
        <v>0</v>
      </c>
      <c r="AL247" s="2">
        <f>_xlfn.XLOOKUP($A247,'[1]Cost Forecast'!$A:$A,'[1]Cost Forecast'!AD:AD)</f>
        <v>0</v>
      </c>
      <c r="AM247" s="8">
        <f t="shared" si="109"/>
        <v>150000</v>
      </c>
      <c r="AN247" s="9" t="s">
        <v>884</v>
      </c>
      <c r="AO247" s="9" t="s">
        <v>849</v>
      </c>
      <c r="AP247" t="s">
        <v>895</v>
      </c>
      <c r="AQ247" t="b">
        <f t="shared" si="111"/>
        <v>1</v>
      </c>
      <c r="AT247" s="12"/>
    </row>
    <row r="248" spans="1:46" x14ac:dyDescent="0.35">
      <c r="A248" s="4" t="s">
        <v>505</v>
      </c>
      <c r="B248" s="4" t="s">
        <v>506</v>
      </c>
      <c r="C248" s="3">
        <v>303</v>
      </c>
      <c r="D248" s="4" t="s">
        <v>13</v>
      </c>
      <c r="E248" s="3">
        <v>222.98</v>
      </c>
      <c r="F248" s="3">
        <f t="shared" si="104"/>
        <v>1.3588662660328281</v>
      </c>
      <c r="G248" s="2">
        <v>25000</v>
      </c>
      <c r="H248" s="4" t="b">
        <f t="shared" si="105"/>
        <v>0</v>
      </c>
      <c r="I248" s="4" t="b">
        <f t="shared" si="110"/>
        <v>0</v>
      </c>
      <c r="K248" s="2">
        <v>23506.32</v>
      </c>
      <c r="L248" s="2">
        <v>23506.32</v>
      </c>
      <c r="M248" s="3">
        <v>233</v>
      </c>
      <c r="N248" s="3">
        <v>218.5</v>
      </c>
      <c r="O248" s="2">
        <v>107.5804118993135</v>
      </c>
      <c r="Q248" s="2">
        <v>25000</v>
      </c>
      <c r="R248" s="2">
        <v>0</v>
      </c>
      <c r="S248" s="2">
        <v>0</v>
      </c>
      <c r="T248" s="2">
        <v>0</v>
      </c>
      <c r="U248" s="2">
        <v>0</v>
      </c>
      <c r="V248" s="2">
        <f t="shared" si="106"/>
        <v>0</v>
      </c>
      <c r="X248" s="2">
        <f t="shared" si="107"/>
        <v>29048.166921358497</v>
      </c>
      <c r="Y248" s="2">
        <f t="shared" si="108"/>
        <v>4048.1669213584973</v>
      </c>
      <c r="AA248" s="2">
        <f>_xlfn.XLOOKUP($A248,'[1]Cost Forecast'!$A:$A,'[1]Cost Forecast'!S:S)</f>
        <v>0</v>
      </c>
      <c r="AB248" s="2">
        <f>_xlfn.XLOOKUP($A248,'[1]Cost Forecast'!$A:$A,'[1]Cost Forecast'!T:T)</f>
        <v>746.84000000000015</v>
      </c>
      <c r="AC248" s="2">
        <f>_xlfn.XLOOKUP($A248,'[1]Cost Forecast'!$A:$A,'[1]Cost Forecast'!U:U)</f>
        <v>746.84000000000015</v>
      </c>
      <c r="AD248" s="2">
        <f>_xlfn.XLOOKUP($A248,'[1]Cost Forecast'!$A:$A,'[1]Cost Forecast'!V:V)</f>
        <v>0</v>
      </c>
      <c r="AE248" s="2">
        <f>_xlfn.XLOOKUP($A248,'[1]Cost Forecast'!$A:$A,'[1]Cost Forecast'!W:W)</f>
        <v>0</v>
      </c>
      <c r="AF248" s="2">
        <f>_xlfn.XLOOKUP($A248,'[1]Cost Forecast'!$A:$A,'[1]Cost Forecast'!X:X)</f>
        <v>0</v>
      </c>
      <c r="AG248" s="2">
        <f>_xlfn.XLOOKUP($A248,'[1]Cost Forecast'!$A:$A,'[1]Cost Forecast'!Y:Y)</f>
        <v>0</v>
      </c>
      <c r="AH248" s="2">
        <f>_xlfn.XLOOKUP($A248,'[1]Cost Forecast'!$A:$A,'[1]Cost Forecast'!Z:Z)</f>
        <v>0</v>
      </c>
      <c r="AI248" s="2">
        <f>_xlfn.XLOOKUP($A248,'[1]Cost Forecast'!$A:$A,'[1]Cost Forecast'!AA:AA)</f>
        <v>0</v>
      </c>
      <c r="AJ248" s="2">
        <f>_xlfn.XLOOKUP($A248,'[1]Cost Forecast'!$A:$A,'[1]Cost Forecast'!AB:AB)</f>
        <v>0</v>
      </c>
      <c r="AK248" s="2">
        <f>_xlfn.XLOOKUP($A248,'[1]Cost Forecast'!$A:$A,'[1]Cost Forecast'!AC:AC)</f>
        <v>0</v>
      </c>
      <c r="AL248" s="2">
        <f>_xlfn.XLOOKUP($A248,'[1]Cost Forecast'!$A:$A,'[1]Cost Forecast'!AD:AD)</f>
        <v>0</v>
      </c>
      <c r="AM248" s="8">
        <f t="shared" si="109"/>
        <v>25000</v>
      </c>
      <c r="AN248" s="9" t="s">
        <v>884</v>
      </c>
      <c r="AO248" s="9" t="s">
        <v>849</v>
      </c>
      <c r="AP248" t="s">
        <v>895</v>
      </c>
      <c r="AQ248" t="b">
        <f t="shared" si="111"/>
        <v>1</v>
      </c>
      <c r="AT248" s="12"/>
    </row>
    <row r="249" spans="1:46" x14ac:dyDescent="0.35">
      <c r="A249" s="4" t="s">
        <v>507</v>
      </c>
      <c r="B249" s="4" t="s">
        <v>508</v>
      </c>
      <c r="C249" s="3">
        <v>0</v>
      </c>
      <c r="D249" s="4" t="s">
        <v>128</v>
      </c>
      <c r="E249" s="3">
        <v>0</v>
      </c>
      <c r="F249" s="3">
        <f t="shared" si="104"/>
        <v>1</v>
      </c>
      <c r="G249" s="2">
        <v>0</v>
      </c>
      <c r="H249" s="4" t="b">
        <f t="shared" si="105"/>
        <v>1</v>
      </c>
      <c r="I249" s="4" t="b">
        <f t="shared" si="110"/>
        <v>0</v>
      </c>
      <c r="K249" s="2">
        <v>0</v>
      </c>
      <c r="L249" s="2">
        <v>0</v>
      </c>
      <c r="M249" s="3">
        <v>0</v>
      </c>
      <c r="N249" s="3">
        <v>0</v>
      </c>
      <c r="O249" s="2">
        <v>110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f t="shared" si="106"/>
        <v>0</v>
      </c>
      <c r="X249" s="2">
        <f t="shared" si="107"/>
        <v>0</v>
      </c>
      <c r="Y249" s="2">
        <f t="shared" si="108"/>
        <v>0</v>
      </c>
      <c r="AA249" s="2">
        <f>_xlfn.XLOOKUP($A249,'[1]Cost Forecast'!$A:$A,'[1]Cost Forecast'!S:S)</f>
        <v>0</v>
      </c>
      <c r="AB249" s="2">
        <f>_xlfn.XLOOKUP($A249,'[1]Cost Forecast'!$A:$A,'[1]Cost Forecast'!T:T)</f>
        <v>0</v>
      </c>
      <c r="AC249" s="2">
        <f>_xlfn.XLOOKUP($A249,'[1]Cost Forecast'!$A:$A,'[1]Cost Forecast'!U:U)</f>
        <v>0</v>
      </c>
      <c r="AD249" s="2">
        <f>_xlfn.XLOOKUP($A249,'[1]Cost Forecast'!$A:$A,'[1]Cost Forecast'!V:V)</f>
        <v>0</v>
      </c>
      <c r="AE249" s="2">
        <f>_xlfn.XLOOKUP($A249,'[1]Cost Forecast'!$A:$A,'[1]Cost Forecast'!W:W)</f>
        <v>0</v>
      </c>
      <c r="AF249" s="2">
        <f>_xlfn.XLOOKUP($A249,'[1]Cost Forecast'!$A:$A,'[1]Cost Forecast'!X:X)</f>
        <v>0</v>
      </c>
      <c r="AG249" s="2">
        <f>_xlfn.XLOOKUP($A249,'[1]Cost Forecast'!$A:$A,'[1]Cost Forecast'!Y:Y)</f>
        <v>0</v>
      </c>
      <c r="AH249" s="2">
        <f>_xlfn.XLOOKUP($A249,'[1]Cost Forecast'!$A:$A,'[1]Cost Forecast'!Z:Z)</f>
        <v>0</v>
      </c>
      <c r="AI249" s="2">
        <f>_xlfn.XLOOKUP($A249,'[1]Cost Forecast'!$A:$A,'[1]Cost Forecast'!AA:AA)</f>
        <v>0</v>
      </c>
      <c r="AJ249" s="2">
        <f>_xlfn.XLOOKUP($A249,'[1]Cost Forecast'!$A:$A,'[1]Cost Forecast'!AB:AB)</f>
        <v>0</v>
      </c>
      <c r="AK249" s="2">
        <f>_xlfn.XLOOKUP($A249,'[1]Cost Forecast'!$A:$A,'[1]Cost Forecast'!AC:AC)</f>
        <v>0</v>
      </c>
      <c r="AL249" s="2">
        <f>_xlfn.XLOOKUP($A249,'[1]Cost Forecast'!$A:$A,'[1]Cost Forecast'!AD:AD)</f>
        <v>0</v>
      </c>
      <c r="AM249" s="8">
        <f t="shared" si="109"/>
        <v>0</v>
      </c>
      <c r="AN249" s="9" t="s">
        <v>882</v>
      </c>
      <c r="AO249" s="9" t="s">
        <v>882</v>
      </c>
      <c r="AQ249" t="b">
        <f t="shared" si="111"/>
        <v>1</v>
      </c>
      <c r="AS249"/>
    </row>
    <row r="250" spans="1:46" x14ac:dyDescent="0.35">
      <c r="A250" s="4" t="s">
        <v>509</v>
      </c>
      <c r="B250" s="4" t="s">
        <v>510</v>
      </c>
      <c r="C250" s="3">
        <v>1066.55</v>
      </c>
      <c r="D250" s="4" t="s">
        <v>5</v>
      </c>
      <c r="E250" s="3">
        <v>962.5</v>
      </c>
      <c r="F250" s="3">
        <f t="shared" si="104"/>
        <v>1.108103896103896</v>
      </c>
      <c r="G250" s="2">
        <v>140469.48000000001</v>
      </c>
      <c r="H250" s="4" t="b">
        <f t="shared" si="105"/>
        <v>1</v>
      </c>
      <c r="I250" s="4" t="b">
        <f t="shared" si="110"/>
        <v>0</v>
      </c>
      <c r="K250" s="2">
        <v>140469.48000000001</v>
      </c>
      <c r="L250" s="2">
        <v>140469.48000000001</v>
      </c>
      <c r="M250" s="3">
        <v>1066.55</v>
      </c>
      <c r="N250" s="3">
        <v>962.5</v>
      </c>
      <c r="O250" s="2">
        <v>145.94231688311689</v>
      </c>
      <c r="Q250" s="2">
        <v>140469.48000000001</v>
      </c>
      <c r="R250" s="2">
        <v>0</v>
      </c>
      <c r="S250" s="2">
        <v>0</v>
      </c>
      <c r="T250" s="2">
        <v>0</v>
      </c>
      <c r="U250" s="2">
        <v>0</v>
      </c>
      <c r="V250" s="2">
        <f t="shared" si="106"/>
        <v>0</v>
      </c>
      <c r="X250" s="2">
        <f t="shared" si="107"/>
        <v>140469.48000000001</v>
      </c>
      <c r="Y250" s="2">
        <f t="shared" si="108"/>
        <v>0</v>
      </c>
      <c r="AA250" s="2">
        <f>_xlfn.XLOOKUP($A250,'[1]Cost Forecast'!$A:$A,'[1]Cost Forecast'!S:S)</f>
        <v>0</v>
      </c>
      <c r="AB250" s="2">
        <f>_xlfn.XLOOKUP($A250,'[1]Cost Forecast'!$A:$A,'[1]Cost Forecast'!T:T)</f>
        <v>0</v>
      </c>
      <c r="AC250" s="2">
        <f>_xlfn.XLOOKUP($A250,'[1]Cost Forecast'!$A:$A,'[1]Cost Forecast'!U:U)</f>
        <v>0</v>
      </c>
      <c r="AD250" s="2">
        <f>_xlfn.XLOOKUP($A250,'[1]Cost Forecast'!$A:$A,'[1]Cost Forecast'!V:V)</f>
        <v>0</v>
      </c>
      <c r="AE250" s="2">
        <f>_xlfn.XLOOKUP($A250,'[1]Cost Forecast'!$A:$A,'[1]Cost Forecast'!W:W)</f>
        <v>0</v>
      </c>
      <c r="AF250" s="2">
        <f>_xlfn.XLOOKUP($A250,'[1]Cost Forecast'!$A:$A,'[1]Cost Forecast'!X:X)</f>
        <v>0</v>
      </c>
      <c r="AG250" s="2">
        <f>_xlfn.XLOOKUP($A250,'[1]Cost Forecast'!$A:$A,'[1]Cost Forecast'!Y:Y)</f>
        <v>0</v>
      </c>
      <c r="AH250" s="2">
        <f>_xlfn.XLOOKUP($A250,'[1]Cost Forecast'!$A:$A,'[1]Cost Forecast'!Z:Z)</f>
        <v>0</v>
      </c>
      <c r="AI250" s="2">
        <f>_xlfn.XLOOKUP($A250,'[1]Cost Forecast'!$A:$A,'[1]Cost Forecast'!AA:AA)</f>
        <v>0</v>
      </c>
      <c r="AJ250" s="2">
        <f>_xlfn.XLOOKUP($A250,'[1]Cost Forecast'!$A:$A,'[1]Cost Forecast'!AB:AB)</f>
        <v>0</v>
      </c>
      <c r="AK250" s="2">
        <f>_xlfn.XLOOKUP($A250,'[1]Cost Forecast'!$A:$A,'[1]Cost Forecast'!AC:AC)</f>
        <v>0</v>
      </c>
      <c r="AL250" s="2">
        <f>_xlfn.XLOOKUP($A250,'[1]Cost Forecast'!$A:$A,'[1]Cost Forecast'!AD:AD)</f>
        <v>0</v>
      </c>
      <c r="AM250" s="8">
        <f t="shared" si="109"/>
        <v>140469.48000000001</v>
      </c>
      <c r="AN250" s="9" t="s">
        <v>882</v>
      </c>
      <c r="AO250" s="9" t="s">
        <v>882</v>
      </c>
      <c r="AQ250" t="b">
        <f t="shared" si="111"/>
        <v>1</v>
      </c>
      <c r="AS250"/>
    </row>
    <row r="251" spans="1:46" x14ac:dyDescent="0.35">
      <c r="A251" s="4" t="s">
        <v>511</v>
      </c>
      <c r="B251" s="4" t="s">
        <v>512</v>
      </c>
      <c r="C251" s="3">
        <v>280</v>
      </c>
      <c r="D251" s="4" t="s">
        <v>43</v>
      </c>
      <c r="E251" s="3">
        <v>223</v>
      </c>
      <c r="F251" s="3">
        <f t="shared" si="104"/>
        <v>1.2556053811659194</v>
      </c>
      <c r="G251" s="2">
        <v>26802.94</v>
      </c>
      <c r="H251" s="4" t="b">
        <f t="shared" si="105"/>
        <v>1</v>
      </c>
      <c r="I251" s="4" t="b">
        <f t="shared" si="110"/>
        <v>0</v>
      </c>
      <c r="K251" s="2">
        <v>26802.94</v>
      </c>
      <c r="L251" s="2">
        <v>26802.94</v>
      </c>
      <c r="M251" s="3">
        <v>280</v>
      </c>
      <c r="N251" s="3">
        <v>223</v>
      </c>
      <c r="O251" s="2">
        <v>120.1925560538117</v>
      </c>
      <c r="Q251" s="2">
        <v>26802.94</v>
      </c>
      <c r="R251" s="2">
        <v>0</v>
      </c>
      <c r="S251" s="2">
        <v>0</v>
      </c>
      <c r="T251" s="2">
        <v>0</v>
      </c>
      <c r="U251" s="2">
        <v>0</v>
      </c>
      <c r="V251" s="2">
        <f t="shared" si="106"/>
        <v>0</v>
      </c>
      <c r="X251" s="2">
        <f t="shared" si="107"/>
        <v>26802.94</v>
      </c>
      <c r="Y251" s="2">
        <f t="shared" si="108"/>
        <v>0</v>
      </c>
      <c r="AA251" s="2">
        <f>_xlfn.XLOOKUP($A251,'[1]Cost Forecast'!$A:$A,'[1]Cost Forecast'!S:S)</f>
        <v>0</v>
      </c>
      <c r="AB251" s="2">
        <f>_xlfn.XLOOKUP($A251,'[1]Cost Forecast'!$A:$A,'[1]Cost Forecast'!T:T)</f>
        <v>0</v>
      </c>
      <c r="AC251" s="2">
        <f>_xlfn.XLOOKUP($A251,'[1]Cost Forecast'!$A:$A,'[1]Cost Forecast'!U:U)</f>
        <v>0</v>
      </c>
      <c r="AD251" s="2">
        <f>_xlfn.XLOOKUP($A251,'[1]Cost Forecast'!$A:$A,'[1]Cost Forecast'!V:V)</f>
        <v>0</v>
      </c>
      <c r="AE251" s="2">
        <f>_xlfn.XLOOKUP($A251,'[1]Cost Forecast'!$A:$A,'[1]Cost Forecast'!W:W)</f>
        <v>0</v>
      </c>
      <c r="AF251" s="2">
        <f>_xlfn.XLOOKUP($A251,'[1]Cost Forecast'!$A:$A,'[1]Cost Forecast'!X:X)</f>
        <v>0</v>
      </c>
      <c r="AG251" s="2">
        <f>_xlfn.XLOOKUP($A251,'[1]Cost Forecast'!$A:$A,'[1]Cost Forecast'!Y:Y)</f>
        <v>0</v>
      </c>
      <c r="AH251" s="2">
        <f>_xlfn.XLOOKUP($A251,'[1]Cost Forecast'!$A:$A,'[1]Cost Forecast'!Z:Z)</f>
        <v>0</v>
      </c>
      <c r="AI251" s="2">
        <f>_xlfn.XLOOKUP($A251,'[1]Cost Forecast'!$A:$A,'[1]Cost Forecast'!AA:AA)</f>
        <v>0</v>
      </c>
      <c r="AJ251" s="2">
        <f>_xlfn.XLOOKUP($A251,'[1]Cost Forecast'!$A:$A,'[1]Cost Forecast'!AB:AB)</f>
        <v>0</v>
      </c>
      <c r="AK251" s="2">
        <f>_xlfn.XLOOKUP($A251,'[1]Cost Forecast'!$A:$A,'[1]Cost Forecast'!AC:AC)</f>
        <v>0</v>
      </c>
      <c r="AL251" s="2">
        <f>_xlfn.XLOOKUP($A251,'[1]Cost Forecast'!$A:$A,'[1]Cost Forecast'!AD:AD)</f>
        <v>0</v>
      </c>
      <c r="AM251" s="8">
        <f t="shared" si="109"/>
        <v>26802.94</v>
      </c>
      <c r="AN251" s="9" t="s">
        <v>882</v>
      </c>
      <c r="AO251" s="9" t="s">
        <v>882</v>
      </c>
      <c r="AQ251" t="b">
        <f t="shared" si="111"/>
        <v>1</v>
      </c>
      <c r="AS251"/>
    </row>
    <row r="252" spans="1:46" x14ac:dyDescent="0.35">
      <c r="A252" s="4" t="s">
        <v>513</v>
      </c>
      <c r="B252" s="4" t="s">
        <v>514</v>
      </c>
      <c r="C252" s="3">
        <v>1</v>
      </c>
      <c r="D252" s="4" t="s">
        <v>38</v>
      </c>
      <c r="E252" s="3">
        <v>10</v>
      </c>
      <c r="F252" s="3">
        <f t="shared" ref="F252:F258" si="112">IF(OR(E252=0,C252=0),1,C252/E252)</f>
        <v>0.1</v>
      </c>
      <c r="G252" s="2">
        <v>445577.25</v>
      </c>
      <c r="H252" s="4" t="b">
        <f t="shared" si="105"/>
        <v>1</v>
      </c>
      <c r="I252" s="4" t="b">
        <f t="shared" si="110"/>
        <v>0</v>
      </c>
      <c r="K252" s="2">
        <v>445577.25</v>
      </c>
      <c r="L252" s="2">
        <v>489937.63</v>
      </c>
      <c r="M252" s="3">
        <v>0</v>
      </c>
      <c r="N252" s="3">
        <v>10</v>
      </c>
      <c r="O252" s="2">
        <v>133.94399999999999</v>
      </c>
      <c r="Q252" s="2">
        <v>1339.44</v>
      </c>
      <c r="R252" s="2">
        <v>0</v>
      </c>
      <c r="S252" s="2">
        <v>439637.81</v>
      </c>
      <c r="T252" s="2">
        <v>4600</v>
      </c>
      <c r="U252" s="2">
        <v>0</v>
      </c>
      <c r="V252" s="2">
        <f t="shared" ref="V252:V258" si="113">G252-SUM(Q252:U252)</f>
        <v>0</v>
      </c>
      <c r="X252" s="2">
        <f t="shared" ref="X252:X258" si="114">K252 + O252*((C252-M252)/F252)</f>
        <v>446916.69</v>
      </c>
      <c r="Y252" s="2">
        <f t="shared" ref="Y252:Y258" si="115">X252-G252</f>
        <v>1339.4400000000023</v>
      </c>
      <c r="AA252" s="2">
        <f>_xlfn.XLOOKUP($A252,'[1]Cost Forecast'!$A:$A,'[1]Cost Forecast'!S:S)</f>
        <v>0</v>
      </c>
      <c r="AB252" s="2">
        <f>_xlfn.XLOOKUP($A252,'[1]Cost Forecast'!$A:$A,'[1]Cost Forecast'!T:T)</f>
        <v>0</v>
      </c>
      <c r="AC252" s="2">
        <f>_xlfn.XLOOKUP($A252,'[1]Cost Forecast'!$A:$A,'[1]Cost Forecast'!U:U)</f>
        <v>0</v>
      </c>
      <c r="AD252" s="2">
        <f>_xlfn.XLOOKUP($A252,'[1]Cost Forecast'!$A:$A,'[1]Cost Forecast'!V:V)</f>
        <v>0</v>
      </c>
      <c r="AE252" s="2">
        <f>_xlfn.XLOOKUP($A252,'[1]Cost Forecast'!$A:$A,'[1]Cost Forecast'!W:W)</f>
        <v>0</v>
      </c>
      <c r="AF252" s="2">
        <f>_xlfn.XLOOKUP($A252,'[1]Cost Forecast'!$A:$A,'[1]Cost Forecast'!X:X)</f>
        <v>0</v>
      </c>
      <c r="AG252" s="2">
        <f>_xlfn.XLOOKUP($A252,'[1]Cost Forecast'!$A:$A,'[1]Cost Forecast'!Y:Y)</f>
        <v>0</v>
      </c>
      <c r="AH252" s="2">
        <f>_xlfn.XLOOKUP($A252,'[1]Cost Forecast'!$A:$A,'[1]Cost Forecast'!Z:Z)</f>
        <v>0</v>
      </c>
      <c r="AI252" s="2">
        <f>_xlfn.XLOOKUP($A252,'[1]Cost Forecast'!$A:$A,'[1]Cost Forecast'!AA:AA)</f>
        <v>0</v>
      </c>
      <c r="AJ252" s="2">
        <f>_xlfn.XLOOKUP($A252,'[1]Cost Forecast'!$A:$A,'[1]Cost Forecast'!AB:AB)</f>
        <v>0</v>
      </c>
      <c r="AK252" s="2">
        <f>_xlfn.XLOOKUP($A252,'[1]Cost Forecast'!$A:$A,'[1]Cost Forecast'!AC:AC)</f>
        <v>0</v>
      </c>
      <c r="AL252" s="2">
        <f>_xlfn.XLOOKUP($A252,'[1]Cost Forecast'!$A:$A,'[1]Cost Forecast'!AD:AD)</f>
        <v>0</v>
      </c>
      <c r="AM252" s="8">
        <f t="shared" si="109"/>
        <v>445577.25</v>
      </c>
      <c r="AN252" s="9" t="s">
        <v>882</v>
      </c>
      <c r="AO252" s="9" t="s">
        <v>882</v>
      </c>
      <c r="AQ252" t="b">
        <f t="shared" si="111"/>
        <v>1</v>
      </c>
      <c r="AS252"/>
    </row>
    <row r="253" spans="1:46" x14ac:dyDescent="0.35">
      <c r="A253" s="4" t="s">
        <v>515</v>
      </c>
      <c r="B253" s="4" t="s">
        <v>516</v>
      </c>
      <c r="C253" s="3">
        <v>8691.99</v>
      </c>
      <c r="D253" s="4" t="s">
        <v>133</v>
      </c>
      <c r="E253" s="3">
        <v>1738.42</v>
      </c>
      <c r="F253" s="3">
        <f t="shared" si="112"/>
        <v>4.9999367241518158</v>
      </c>
      <c r="G253" s="2">
        <v>210938.15</v>
      </c>
      <c r="H253" s="4" t="b">
        <f t="shared" si="105"/>
        <v>0</v>
      </c>
      <c r="I253" s="4" t="b">
        <f t="shared" si="110"/>
        <v>0</v>
      </c>
      <c r="K253" s="2">
        <v>208728.89</v>
      </c>
      <c r="L253" s="2">
        <v>208728.89</v>
      </c>
      <c r="M253" s="3">
        <v>8691.99</v>
      </c>
      <c r="N253" s="3">
        <v>1725</v>
      </c>
      <c r="O253" s="2">
        <v>121.0022550724638</v>
      </c>
      <c r="Q253" s="2">
        <v>210938.15</v>
      </c>
      <c r="R253" s="2">
        <v>0</v>
      </c>
      <c r="S253" s="2">
        <v>0</v>
      </c>
      <c r="T253" s="2">
        <v>0</v>
      </c>
      <c r="U253" s="2">
        <v>0</v>
      </c>
      <c r="V253" s="2">
        <f t="shared" si="113"/>
        <v>0</v>
      </c>
      <c r="X253" s="2">
        <f t="shared" si="114"/>
        <v>208728.89</v>
      </c>
      <c r="Y253" s="2">
        <f t="shared" si="115"/>
        <v>-2209.2599999999802</v>
      </c>
      <c r="AA253" s="2">
        <f>_xlfn.XLOOKUP($A253,'[1]Cost Forecast'!$A:$A,'[1]Cost Forecast'!S:S)</f>
        <v>0</v>
      </c>
      <c r="AB253" s="2">
        <f>_xlfn.XLOOKUP($A253,'[1]Cost Forecast'!$A:$A,'[1]Cost Forecast'!T:T)</f>
        <v>0</v>
      </c>
      <c r="AC253" s="2">
        <f>_xlfn.XLOOKUP($A253,'[1]Cost Forecast'!$A:$A,'[1]Cost Forecast'!U:U)</f>
        <v>0</v>
      </c>
      <c r="AD253" s="2">
        <f>_xlfn.XLOOKUP($A253,'[1]Cost Forecast'!$A:$A,'[1]Cost Forecast'!V:V)</f>
        <v>0</v>
      </c>
      <c r="AE253" s="2">
        <f>_xlfn.XLOOKUP($A253,'[1]Cost Forecast'!$A:$A,'[1]Cost Forecast'!W:W)</f>
        <v>0</v>
      </c>
      <c r="AF253" s="2">
        <f>_xlfn.XLOOKUP($A253,'[1]Cost Forecast'!$A:$A,'[1]Cost Forecast'!X:X)</f>
        <v>0</v>
      </c>
      <c r="AG253" s="2">
        <f>_xlfn.XLOOKUP($A253,'[1]Cost Forecast'!$A:$A,'[1]Cost Forecast'!Y:Y)</f>
        <v>0</v>
      </c>
      <c r="AH253" s="2">
        <f>_xlfn.XLOOKUP($A253,'[1]Cost Forecast'!$A:$A,'[1]Cost Forecast'!Z:Z)</f>
        <v>0</v>
      </c>
      <c r="AI253" s="2">
        <f>_xlfn.XLOOKUP($A253,'[1]Cost Forecast'!$A:$A,'[1]Cost Forecast'!AA:AA)</f>
        <v>0</v>
      </c>
      <c r="AJ253" s="2">
        <f>_xlfn.XLOOKUP($A253,'[1]Cost Forecast'!$A:$A,'[1]Cost Forecast'!AB:AB)</f>
        <v>0</v>
      </c>
      <c r="AK253" s="2">
        <f>_xlfn.XLOOKUP($A253,'[1]Cost Forecast'!$A:$A,'[1]Cost Forecast'!AC:AC)</f>
        <v>0</v>
      </c>
      <c r="AL253" s="2">
        <f>_xlfn.XLOOKUP($A253,'[1]Cost Forecast'!$A:$A,'[1]Cost Forecast'!AD:AD)</f>
        <v>0</v>
      </c>
      <c r="AM253" s="8">
        <f t="shared" si="109"/>
        <v>208728.89</v>
      </c>
      <c r="AN253" s="9" t="s">
        <v>874</v>
      </c>
      <c r="AO253" s="9" t="s">
        <v>873</v>
      </c>
      <c r="AP253" t="s">
        <v>895</v>
      </c>
      <c r="AQ253" t="b">
        <f t="shared" si="111"/>
        <v>0</v>
      </c>
      <c r="AS253"/>
    </row>
    <row r="254" spans="1:46" x14ac:dyDescent="0.35">
      <c r="A254" s="4" t="s">
        <v>517</v>
      </c>
      <c r="B254" s="4" t="s">
        <v>518</v>
      </c>
      <c r="C254" s="3">
        <v>8318.5</v>
      </c>
      <c r="D254" s="4" t="s">
        <v>133</v>
      </c>
      <c r="E254" s="3">
        <v>465</v>
      </c>
      <c r="F254" s="3">
        <f t="shared" si="112"/>
        <v>17.889247311827958</v>
      </c>
      <c r="G254" s="2">
        <v>55626.32</v>
      </c>
      <c r="H254" s="4" t="b">
        <f t="shared" si="105"/>
        <v>1</v>
      </c>
      <c r="I254" s="4" t="b">
        <f t="shared" si="110"/>
        <v>0</v>
      </c>
      <c r="K254" s="2">
        <v>55626.32</v>
      </c>
      <c r="L254" s="2">
        <v>55626.32</v>
      </c>
      <c r="M254" s="3">
        <v>8318.5</v>
      </c>
      <c r="N254" s="3">
        <v>465</v>
      </c>
      <c r="O254" s="2">
        <v>115.8174623655914</v>
      </c>
      <c r="Q254" s="2">
        <v>53855.12</v>
      </c>
      <c r="R254" s="2">
        <v>0</v>
      </c>
      <c r="S254" s="2">
        <v>0</v>
      </c>
      <c r="T254" s="2">
        <v>0</v>
      </c>
      <c r="U254" s="2">
        <v>0</v>
      </c>
      <c r="V254" s="2">
        <f t="shared" si="113"/>
        <v>1771.1999999999971</v>
      </c>
      <c r="X254" s="2">
        <f t="shared" si="114"/>
        <v>55626.32</v>
      </c>
      <c r="Y254" s="2">
        <f t="shared" si="115"/>
        <v>0</v>
      </c>
      <c r="AA254" s="2">
        <f>_xlfn.XLOOKUP($A254,'[1]Cost Forecast'!$A:$A,'[1]Cost Forecast'!S:S)</f>
        <v>0</v>
      </c>
      <c r="AB254" s="2">
        <f>_xlfn.XLOOKUP($A254,'[1]Cost Forecast'!$A:$A,'[1]Cost Forecast'!T:T)</f>
        <v>0</v>
      </c>
      <c r="AC254" s="2">
        <f>_xlfn.XLOOKUP($A254,'[1]Cost Forecast'!$A:$A,'[1]Cost Forecast'!U:U)</f>
        <v>0</v>
      </c>
      <c r="AD254" s="2">
        <f>_xlfn.XLOOKUP($A254,'[1]Cost Forecast'!$A:$A,'[1]Cost Forecast'!V:V)</f>
        <v>0</v>
      </c>
      <c r="AE254" s="2">
        <f>_xlfn.XLOOKUP($A254,'[1]Cost Forecast'!$A:$A,'[1]Cost Forecast'!W:W)</f>
        <v>0</v>
      </c>
      <c r="AF254" s="2">
        <f>_xlfn.XLOOKUP($A254,'[1]Cost Forecast'!$A:$A,'[1]Cost Forecast'!X:X)</f>
        <v>0</v>
      </c>
      <c r="AG254" s="2">
        <f>_xlfn.XLOOKUP($A254,'[1]Cost Forecast'!$A:$A,'[1]Cost Forecast'!Y:Y)</f>
        <v>0</v>
      </c>
      <c r="AH254" s="2">
        <f>_xlfn.XLOOKUP($A254,'[1]Cost Forecast'!$A:$A,'[1]Cost Forecast'!Z:Z)</f>
        <v>0</v>
      </c>
      <c r="AI254" s="2">
        <f>_xlfn.XLOOKUP($A254,'[1]Cost Forecast'!$A:$A,'[1]Cost Forecast'!AA:AA)</f>
        <v>0</v>
      </c>
      <c r="AJ254" s="2">
        <f>_xlfn.XLOOKUP($A254,'[1]Cost Forecast'!$A:$A,'[1]Cost Forecast'!AB:AB)</f>
        <v>0</v>
      </c>
      <c r="AK254" s="2">
        <f>_xlfn.XLOOKUP($A254,'[1]Cost Forecast'!$A:$A,'[1]Cost Forecast'!AC:AC)</f>
        <v>0</v>
      </c>
      <c r="AL254" s="2">
        <f>_xlfn.XLOOKUP($A254,'[1]Cost Forecast'!$A:$A,'[1]Cost Forecast'!AD:AD)</f>
        <v>0</v>
      </c>
      <c r="AM254" s="8">
        <f t="shared" si="109"/>
        <v>55626.32</v>
      </c>
      <c r="AN254" s="9" t="s">
        <v>882</v>
      </c>
      <c r="AO254" s="9" t="s">
        <v>882</v>
      </c>
      <c r="AQ254" t="b">
        <f t="shared" si="111"/>
        <v>1</v>
      </c>
      <c r="AS254"/>
    </row>
    <row r="255" spans="1:46" x14ac:dyDescent="0.35">
      <c r="A255" s="4" t="s">
        <v>519</v>
      </c>
      <c r="B255" s="4" t="s">
        <v>520</v>
      </c>
      <c r="C255" s="3">
        <v>1110</v>
      </c>
      <c r="D255" s="4" t="s">
        <v>13</v>
      </c>
      <c r="E255" s="3">
        <v>495</v>
      </c>
      <c r="F255" s="3">
        <f t="shared" si="112"/>
        <v>2.2424242424242422</v>
      </c>
      <c r="G255" s="2">
        <v>55578.77</v>
      </c>
      <c r="H255" s="4" t="b">
        <f t="shared" si="105"/>
        <v>1</v>
      </c>
      <c r="I255" s="4" t="b">
        <f t="shared" si="110"/>
        <v>0</v>
      </c>
      <c r="K255" s="2">
        <v>55578.77</v>
      </c>
      <c r="L255" s="2">
        <v>55578.77</v>
      </c>
      <c r="M255" s="3">
        <v>863</v>
      </c>
      <c r="N255" s="3">
        <v>495</v>
      </c>
      <c r="O255" s="2">
        <v>112.28034343434339</v>
      </c>
      <c r="Q255" s="2">
        <v>55578.77</v>
      </c>
      <c r="R255" s="2">
        <v>0</v>
      </c>
      <c r="S255" s="2">
        <v>0</v>
      </c>
      <c r="T255" s="2">
        <v>0</v>
      </c>
      <c r="U255" s="2">
        <v>0</v>
      </c>
      <c r="V255" s="2">
        <f t="shared" si="113"/>
        <v>0</v>
      </c>
      <c r="X255" s="2">
        <f t="shared" si="114"/>
        <v>67946.298099099091</v>
      </c>
      <c r="Y255" s="2">
        <f t="shared" si="115"/>
        <v>12367.528099099094</v>
      </c>
      <c r="AA255" s="2">
        <f>_xlfn.XLOOKUP($A255,'[1]Cost Forecast'!$A:$A,'[1]Cost Forecast'!S:S)</f>
        <v>0</v>
      </c>
      <c r="AB255" s="2">
        <f>_xlfn.XLOOKUP($A255,'[1]Cost Forecast'!$A:$A,'[1]Cost Forecast'!T:T)</f>
        <v>0</v>
      </c>
      <c r="AC255" s="2">
        <f>_xlfn.XLOOKUP($A255,'[1]Cost Forecast'!$A:$A,'[1]Cost Forecast'!U:U)</f>
        <v>0</v>
      </c>
      <c r="AD255" s="2">
        <f>_xlfn.XLOOKUP($A255,'[1]Cost Forecast'!$A:$A,'[1]Cost Forecast'!V:V)</f>
        <v>0</v>
      </c>
      <c r="AE255" s="2">
        <f>_xlfn.XLOOKUP($A255,'[1]Cost Forecast'!$A:$A,'[1]Cost Forecast'!W:W)</f>
        <v>0</v>
      </c>
      <c r="AF255" s="2">
        <f>_xlfn.XLOOKUP($A255,'[1]Cost Forecast'!$A:$A,'[1]Cost Forecast'!X:X)</f>
        <v>0</v>
      </c>
      <c r="AG255" s="2">
        <f>_xlfn.XLOOKUP($A255,'[1]Cost Forecast'!$A:$A,'[1]Cost Forecast'!Y:Y)</f>
        <v>0</v>
      </c>
      <c r="AH255" s="2">
        <f>_xlfn.XLOOKUP($A255,'[1]Cost Forecast'!$A:$A,'[1]Cost Forecast'!Z:Z)</f>
        <v>0</v>
      </c>
      <c r="AI255" s="2">
        <f>_xlfn.XLOOKUP($A255,'[1]Cost Forecast'!$A:$A,'[1]Cost Forecast'!AA:AA)</f>
        <v>0</v>
      </c>
      <c r="AJ255" s="2">
        <f>_xlfn.XLOOKUP($A255,'[1]Cost Forecast'!$A:$A,'[1]Cost Forecast'!AB:AB)</f>
        <v>0</v>
      </c>
      <c r="AK255" s="2">
        <f>_xlfn.XLOOKUP($A255,'[1]Cost Forecast'!$A:$A,'[1]Cost Forecast'!AC:AC)</f>
        <v>0</v>
      </c>
      <c r="AL255" s="2">
        <f>_xlfn.XLOOKUP($A255,'[1]Cost Forecast'!$A:$A,'[1]Cost Forecast'!AD:AD)</f>
        <v>0</v>
      </c>
      <c r="AM255" s="8">
        <f t="shared" si="109"/>
        <v>55578.77</v>
      </c>
      <c r="AN255" s="9" t="s">
        <v>882</v>
      </c>
      <c r="AO255" s="9" t="s">
        <v>882</v>
      </c>
      <c r="AQ255" t="b">
        <f t="shared" si="111"/>
        <v>1</v>
      </c>
      <c r="AS255"/>
    </row>
    <row r="256" spans="1:46" x14ac:dyDescent="0.35">
      <c r="A256" s="4" t="s">
        <v>521</v>
      </c>
      <c r="B256" s="4" t="s">
        <v>522</v>
      </c>
      <c r="C256" s="3">
        <v>836</v>
      </c>
      <c r="D256" s="4" t="s">
        <v>5</v>
      </c>
      <c r="E256" s="3">
        <v>988.5</v>
      </c>
      <c r="F256" s="3">
        <f t="shared" si="112"/>
        <v>0.84572584724329791</v>
      </c>
      <c r="G256" s="2">
        <v>402338.93</v>
      </c>
      <c r="H256" s="4" t="b">
        <f t="shared" si="105"/>
        <v>1</v>
      </c>
      <c r="I256" s="4" t="b">
        <f t="shared" si="110"/>
        <v>0</v>
      </c>
      <c r="K256" s="2">
        <v>402338.93</v>
      </c>
      <c r="L256" s="2">
        <v>402338.93</v>
      </c>
      <c r="M256" s="3">
        <v>836</v>
      </c>
      <c r="N256" s="3">
        <v>988.5</v>
      </c>
      <c r="O256" s="2">
        <v>134.6012341932221</v>
      </c>
      <c r="Q256" s="2">
        <v>133053.32</v>
      </c>
      <c r="R256" s="2">
        <v>269285.61</v>
      </c>
      <c r="S256" s="2">
        <v>0</v>
      </c>
      <c r="T256" s="2">
        <v>0</v>
      </c>
      <c r="U256" s="2">
        <v>0</v>
      </c>
      <c r="V256" s="2">
        <f t="shared" si="113"/>
        <v>0</v>
      </c>
      <c r="X256" s="2">
        <f t="shared" si="114"/>
        <v>402338.93</v>
      </c>
      <c r="Y256" s="2">
        <f t="shared" si="115"/>
        <v>0</v>
      </c>
      <c r="AA256" s="2">
        <f>_xlfn.XLOOKUP($A256,'[1]Cost Forecast'!$A:$A,'[1]Cost Forecast'!S:S)</f>
        <v>0</v>
      </c>
      <c r="AB256" s="2">
        <f>_xlfn.XLOOKUP($A256,'[1]Cost Forecast'!$A:$A,'[1]Cost Forecast'!T:T)</f>
        <v>0</v>
      </c>
      <c r="AC256" s="2">
        <f>_xlfn.XLOOKUP($A256,'[1]Cost Forecast'!$A:$A,'[1]Cost Forecast'!U:U)</f>
        <v>0</v>
      </c>
      <c r="AD256" s="2">
        <f>_xlfn.XLOOKUP($A256,'[1]Cost Forecast'!$A:$A,'[1]Cost Forecast'!V:V)</f>
        <v>0</v>
      </c>
      <c r="AE256" s="2">
        <f>_xlfn.XLOOKUP($A256,'[1]Cost Forecast'!$A:$A,'[1]Cost Forecast'!W:W)</f>
        <v>0</v>
      </c>
      <c r="AF256" s="2">
        <f>_xlfn.XLOOKUP($A256,'[1]Cost Forecast'!$A:$A,'[1]Cost Forecast'!X:X)</f>
        <v>0</v>
      </c>
      <c r="AG256" s="2">
        <f>_xlfn.XLOOKUP($A256,'[1]Cost Forecast'!$A:$A,'[1]Cost Forecast'!Y:Y)</f>
        <v>0</v>
      </c>
      <c r="AH256" s="2">
        <f>_xlfn.XLOOKUP($A256,'[1]Cost Forecast'!$A:$A,'[1]Cost Forecast'!Z:Z)</f>
        <v>0</v>
      </c>
      <c r="AI256" s="2">
        <f>_xlfn.XLOOKUP($A256,'[1]Cost Forecast'!$A:$A,'[1]Cost Forecast'!AA:AA)</f>
        <v>0</v>
      </c>
      <c r="AJ256" s="2">
        <f>_xlfn.XLOOKUP($A256,'[1]Cost Forecast'!$A:$A,'[1]Cost Forecast'!AB:AB)</f>
        <v>0</v>
      </c>
      <c r="AK256" s="2">
        <f>_xlfn.XLOOKUP($A256,'[1]Cost Forecast'!$A:$A,'[1]Cost Forecast'!AC:AC)</f>
        <v>0</v>
      </c>
      <c r="AL256" s="2">
        <f>_xlfn.XLOOKUP($A256,'[1]Cost Forecast'!$A:$A,'[1]Cost Forecast'!AD:AD)</f>
        <v>0</v>
      </c>
      <c r="AM256" s="8">
        <f t="shared" si="109"/>
        <v>402338.93</v>
      </c>
      <c r="AN256" s="9" t="s">
        <v>882</v>
      </c>
      <c r="AO256" s="9" t="s">
        <v>882</v>
      </c>
      <c r="AQ256" t="b">
        <f t="shared" si="111"/>
        <v>1</v>
      </c>
      <c r="AS256"/>
    </row>
    <row r="257" spans="1:46" x14ac:dyDescent="0.35">
      <c r="A257" s="4" t="s">
        <v>523</v>
      </c>
      <c r="B257" s="4" t="s">
        <v>524</v>
      </c>
      <c r="C257" s="3">
        <v>12</v>
      </c>
      <c r="D257" s="4" t="s">
        <v>525</v>
      </c>
      <c r="E257" s="3">
        <v>143</v>
      </c>
      <c r="F257" s="3">
        <f t="shared" si="112"/>
        <v>8.3916083916083919E-2</v>
      </c>
      <c r="G257" s="2">
        <v>15201.85</v>
      </c>
      <c r="H257" s="4" t="b">
        <f t="shared" si="105"/>
        <v>1</v>
      </c>
      <c r="I257" s="4" t="b">
        <f t="shared" si="110"/>
        <v>0</v>
      </c>
      <c r="K257" s="2">
        <v>15201.85</v>
      </c>
      <c r="L257" s="2">
        <v>15201.85</v>
      </c>
      <c r="M257" s="3">
        <v>11.91</v>
      </c>
      <c r="N257" s="3">
        <v>143</v>
      </c>
      <c r="O257" s="2">
        <v>106.30664335664341</v>
      </c>
      <c r="Q257" s="2">
        <v>15201.85</v>
      </c>
      <c r="R257" s="2">
        <v>0</v>
      </c>
      <c r="S257" s="2">
        <v>0</v>
      </c>
      <c r="T257" s="2">
        <v>0</v>
      </c>
      <c r="U257" s="2">
        <v>0</v>
      </c>
      <c r="V257" s="2">
        <f t="shared" si="113"/>
        <v>0</v>
      </c>
      <c r="X257" s="2">
        <f t="shared" si="114"/>
        <v>15315.863875000001</v>
      </c>
      <c r="Y257" s="2">
        <f t="shared" si="115"/>
        <v>114.01387500000055</v>
      </c>
      <c r="AA257" s="2">
        <f>_xlfn.XLOOKUP($A257,'[1]Cost Forecast'!$A:$A,'[1]Cost Forecast'!S:S)</f>
        <v>0</v>
      </c>
      <c r="AB257" s="2">
        <f>_xlfn.XLOOKUP($A257,'[1]Cost Forecast'!$A:$A,'[1]Cost Forecast'!T:T)</f>
        <v>0</v>
      </c>
      <c r="AC257" s="2">
        <f>_xlfn.XLOOKUP($A257,'[1]Cost Forecast'!$A:$A,'[1]Cost Forecast'!U:U)</f>
        <v>0</v>
      </c>
      <c r="AD257" s="2">
        <f>_xlfn.XLOOKUP($A257,'[1]Cost Forecast'!$A:$A,'[1]Cost Forecast'!V:V)</f>
        <v>0</v>
      </c>
      <c r="AE257" s="2">
        <f>_xlfn.XLOOKUP($A257,'[1]Cost Forecast'!$A:$A,'[1]Cost Forecast'!W:W)</f>
        <v>0</v>
      </c>
      <c r="AF257" s="2">
        <f>_xlfn.XLOOKUP($A257,'[1]Cost Forecast'!$A:$A,'[1]Cost Forecast'!X:X)</f>
        <v>0</v>
      </c>
      <c r="AG257" s="2">
        <f>_xlfn.XLOOKUP($A257,'[1]Cost Forecast'!$A:$A,'[1]Cost Forecast'!Y:Y)</f>
        <v>0</v>
      </c>
      <c r="AH257" s="2">
        <f>_xlfn.XLOOKUP($A257,'[1]Cost Forecast'!$A:$A,'[1]Cost Forecast'!Z:Z)</f>
        <v>0</v>
      </c>
      <c r="AI257" s="2">
        <f>_xlfn.XLOOKUP($A257,'[1]Cost Forecast'!$A:$A,'[1]Cost Forecast'!AA:AA)</f>
        <v>0</v>
      </c>
      <c r="AJ257" s="2">
        <f>_xlfn.XLOOKUP($A257,'[1]Cost Forecast'!$A:$A,'[1]Cost Forecast'!AB:AB)</f>
        <v>0</v>
      </c>
      <c r="AK257" s="2">
        <f>_xlfn.XLOOKUP($A257,'[1]Cost Forecast'!$A:$A,'[1]Cost Forecast'!AC:AC)</f>
        <v>0</v>
      </c>
      <c r="AL257" s="2">
        <f>_xlfn.XLOOKUP($A257,'[1]Cost Forecast'!$A:$A,'[1]Cost Forecast'!AD:AD)</f>
        <v>0</v>
      </c>
      <c r="AM257" s="8">
        <f t="shared" si="109"/>
        <v>15201.85</v>
      </c>
      <c r="AN257" s="9" t="s">
        <v>882</v>
      </c>
      <c r="AO257" s="9" t="s">
        <v>882</v>
      </c>
      <c r="AQ257" t="b">
        <f t="shared" si="111"/>
        <v>1</v>
      </c>
      <c r="AS257"/>
    </row>
    <row r="258" spans="1:46" x14ac:dyDescent="0.35">
      <c r="A258" s="4" t="s">
        <v>526</v>
      </c>
      <c r="B258" s="4" t="s">
        <v>527</v>
      </c>
      <c r="C258" s="3">
        <v>135</v>
      </c>
      <c r="D258" s="4" t="s">
        <v>2</v>
      </c>
      <c r="E258" s="3">
        <v>450.15</v>
      </c>
      <c r="F258" s="3">
        <f t="shared" si="112"/>
        <v>0.29990003332222592</v>
      </c>
      <c r="G258" s="2">
        <v>50000</v>
      </c>
      <c r="H258" s="4" t="b">
        <f t="shared" ref="H258:H275" si="116">G258=K258</f>
        <v>0</v>
      </c>
      <c r="I258" s="4" t="b">
        <f t="shared" si="110"/>
        <v>0</v>
      </c>
      <c r="K258" s="2">
        <v>44097.39</v>
      </c>
      <c r="L258" s="2">
        <v>44097.39</v>
      </c>
      <c r="M258" s="3">
        <v>135</v>
      </c>
      <c r="N258" s="3">
        <v>403.5</v>
      </c>
      <c r="O258" s="2">
        <v>109.2872118959108</v>
      </c>
      <c r="Q258" s="2">
        <v>50000</v>
      </c>
      <c r="R258" s="2">
        <v>0</v>
      </c>
      <c r="S258" s="2">
        <v>0</v>
      </c>
      <c r="T258" s="2">
        <v>0</v>
      </c>
      <c r="U258" s="2">
        <v>0</v>
      </c>
      <c r="V258" s="2">
        <f t="shared" si="113"/>
        <v>0</v>
      </c>
      <c r="X258" s="2">
        <f t="shared" si="114"/>
        <v>44097.39</v>
      </c>
      <c r="Y258" s="2">
        <f t="shared" si="115"/>
        <v>-5902.6100000000006</v>
      </c>
      <c r="AA258" s="2">
        <f>_xlfn.XLOOKUP($A258,'[1]Cost Forecast'!$A:$A,'[1]Cost Forecast'!S:S)</f>
        <v>0</v>
      </c>
      <c r="AB258" s="2">
        <f>_xlfn.XLOOKUP($A258,'[1]Cost Forecast'!$A:$A,'[1]Cost Forecast'!T:T)</f>
        <v>0</v>
      </c>
      <c r="AC258" s="2">
        <f>_xlfn.XLOOKUP($A258,'[1]Cost Forecast'!$A:$A,'[1]Cost Forecast'!U:U)</f>
        <v>0</v>
      </c>
      <c r="AD258" s="2">
        <f>_xlfn.XLOOKUP($A258,'[1]Cost Forecast'!$A:$A,'[1]Cost Forecast'!V:V)</f>
        <v>0</v>
      </c>
      <c r="AE258" s="2">
        <f>_xlfn.XLOOKUP($A258,'[1]Cost Forecast'!$A:$A,'[1]Cost Forecast'!W:W)</f>
        <v>0</v>
      </c>
      <c r="AF258" s="2">
        <f>_xlfn.XLOOKUP($A258,'[1]Cost Forecast'!$A:$A,'[1]Cost Forecast'!X:X)</f>
        <v>0</v>
      </c>
      <c r="AG258" s="2">
        <f>_xlfn.XLOOKUP($A258,'[1]Cost Forecast'!$A:$A,'[1]Cost Forecast'!Y:Y)</f>
        <v>0</v>
      </c>
      <c r="AH258" s="2">
        <f>_xlfn.XLOOKUP($A258,'[1]Cost Forecast'!$A:$A,'[1]Cost Forecast'!Z:Z)</f>
        <v>0</v>
      </c>
      <c r="AI258" s="2">
        <f>_xlfn.XLOOKUP($A258,'[1]Cost Forecast'!$A:$A,'[1]Cost Forecast'!AA:AA)</f>
        <v>0</v>
      </c>
      <c r="AJ258" s="2">
        <f>_xlfn.XLOOKUP($A258,'[1]Cost Forecast'!$A:$A,'[1]Cost Forecast'!AB:AB)</f>
        <v>0</v>
      </c>
      <c r="AK258" s="2">
        <f>_xlfn.XLOOKUP($A258,'[1]Cost Forecast'!$A:$A,'[1]Cost Forecast'!AC:AC)</f>
        <v>0</v>
      </c>
      <c r="AL258" s="2">
        <f>_xlfn.XLOOKUP($A258,'[1]Cost Forecast'!$A:$A,'[1]Cost Forecast'!AD:AD)</f>
        <v>0</v>
      </c>
      <c r="AM258" s="8">
        <f t="shared" ref="AM258:AM275" si="117">SUM(AA258:AL258)+K258</f>
        <v>44097.39</v>
      </c>
      <c r="AN258" s="9" t="s">
        <v>874</v>
      </c>
      <c r="AO258" s="9" t="s">
        <v>873</v>
      </c>
      <c r="AP258" t="s">
        <v>899</v>
      </c>
      <c r="AQ258" t="b">
        <f t="shared" si="111"/>
        <v>0</v>
      </c>
      <c r="AS258"/>
    </row>
    <row r="259" spans="1:46" x14ac:dyDescent="0.35">
      <c r="A259" s="4" t="s">
        <v>528</v>
      </c>
      <c r="B259" s="4" t="s">
        <v>529</v>
      </c>
      <c r="C259" s="3">
        <v>1650</v>
      </c>
      <c r="D259" s="4" t="s">
        <v>13</v>
      </c>
      <c r="E259" s="3">
        <v>792.5</v>
      </c>
      <c r="F259" s="3">
        <f t="shared" ref="F259:F270" si="118">IF(OR(E259=0,C259=0),1,C259/E259)</f>
        <v>2.0820189274447949</v>
      </c>
      <c r="G259" s="2">
        <v>83241.53</v>
      </c>
      <c r="H259" s="4" t="b">
        <f t="shared" si="116"/>
        <v>1</v>
      </c>
      <c r="I259" s="4" t="b">
        <f t="shared" ref="I259:I278" si="119">OR(ISBLANK(AA259),ISBLANK(AB259),ISBLANK(AC259),ISBLANK(AD259),ISBLANK(AE259),ISBLANK(AF259),ISBLANK(AG259),ISBLANK(AH259),ISBLANK(AI259),ISBLANK(AJ259),ISBLANK(AK259),ISBLANK(AL259))</f>
        <v>0</v>
      </c>
      <c r="K259" s="2">
        <v>83241.53</v>
      </c>
      <c r="L259" s="2">
        <v>83241.53</v>
      </c>
      <c r="M259" s="3">
        <v>1620.62</v>
      </c>
      <c r="N259" s="3">
        <v>792.5</v>
      </c>
      <c r="O259" s="2">
        <v>105.0366309148265</v>
      </c>
      <c r="Q259" s="2">
        <v>83241.53</v>
      </c>
      <c r="R259" s="2">
        <v>0</v>
      </c>
      <c r="S259" s="2">
        <v>0</v>
      </c>
      <c r="T259" s="2">
        <v>0</v>
      </c>
      <c r="U259" s="2">
        <v>0</v>
      </c>
      <c r="V259" s="2">
        <f t="shared" ref="V259:V270" si="120">G259-SUM(Q259:U259)</f>
        <v>0</v>
      </c>
      <c r="X259" s="2">
        <f t="shared" ref="X259:X270" si="121">K259 + O259*((C259-M259)/F259)</f>
        <v>84723.733728121209</v>
      </c>
      <c r="Y259" s="2">
        <f t="shared" ref="Y259:Y270" si="122">X259-G259</f>
        <v>1482.2037281212106</v>
      </c>
      <c r="AA259" s="2">
        <f>_xlfn.XLOOKUP($A259,'[1]Cost Forecast'!$A:$A,'[1]Cost Forecast'!S:S)</f>
        <v>0</v>
      </c>
      <c r="AB259" s="2">
        <f>_xlfn.XLOOKUP($A259,'[1]Cost Forecast'!$A:$A,'[1]Cost Forecast'!T:T)</f>
        <v>0</v>
      </c>
      <c r="AC259" s="2">
        <f>_xlfn.XLOOKUP($A259,'[1]Cost Forecast'!$A:$A,'[1]Cost Forecast'!U:U)</f>
        <v>0</v>
      </c>
      <c r="AD259" s="2">
        <f>_xlfn.XLOOKUP($A259,'[1]Cost Forecast'!$A:$A,'[1]Cost Forecast'!V:V)</f>
        <v>0</v>
      </c>
      <c r="AE259" s="2">
        <f>_xlfn.XLOOKUP($A259,'[1]Cost Forecast'!$A:$A,'[1]Cost Forecast'!W:W)</f>
        <v>0</v>
      </c>
      <c r="AF259" s="2">
        <f>_xlfn.XLOOKUP($A259,'[1]Cost Forecast'!$A:$A,'[1]Cost Forecast'!X:X)</f>
        <v>0</v>
      </c>
      <c r="AG259" s="2">
        <f>_xlfn.XLOOKUP($A259,'[1]Cost Forecast'!$A:$A,'[1]Cost Forecast'!Y:Y)</f>
        <v>0</v>
      </c>
      <c r="AH259" s="2">
        <f>_xlfn.XLOOKUP($A259,'[1]Cost Forecast'!$A:$A,'[1]Cost Forecast'!Z:Z)</f>
        <v>0</v>
      </c>
      <c r="AI259" s="2">
        <f>_xlfn.XLOOKUP($A259,'[1]Cost Forecast'!$A:$A,'[1]Cost Forecast'!AA:AA)</f>
        <v>0</v>
      </c>
      <c r="AJ259" s="2">
        <f>_xlfn.XLOOKUP($A259,'[1]Cost Forecast'!$A:$A,'[1]Cost Forecast'!AB:AB)</f>
        <v>0</v>
      </c>
      <c r="AK259" s="2">
        <f>_xlfn.XLOOKUP($A259,'[1]Cost Forecast'!$A:$A,'[1]Cost Forecast'!AC:AC)</f>
        <v>0</v>
      </c>
      <c r="AL259" s="2">
        <f>_xlfn.XLOOKUP($A259,'[1]Cost Forecast'!$A:$A,'[1]Cost Forecast'!AD:AD)</f>
        <v>0</v>
      </c>
      <c r="AM259" s="8">
        <f t="shared" si="117"/>
        <v>83241.53</v>
      </c>
      <c r="AN259" s="9" t="s">
        <v>882</v>
      </c>
      <c r="AO259" s="9" t="s">
        <v>882</v>
      </c>
      <c r="AQ259" t="b">
        <f t="shared" si="111"/>
        <v>1</v>
      </c>
      <c r="AS259"/>
    </row>
    <row r="260" spans="1:46" x14ac:dyDescent="0.35">
      <c r="A260" s="4" t="s">
        <v>530</v>
      </c>
      <c r="B260" s="4" t="s">
        <v>531</v>
      </c>
      <c r="C260" s="3">
        <v>5.87</v>
      </c>
      <c r="D260" s="4" t="s">
        <v>13</v>
      </c>
      <c r="E260" s="3">
        <v>18</v>
      </c>
      <c r="F260" s="3">
        <f t="shared" si="118"/>
        <v>0.32611111111111113</v>
      </c>
      <c r="G260" s="2">
        <v>1978.47</v>
      </c>
      <c r="H260" s="4" t="b">
        <f t="shared" si="116"/>
        <v>1</v>
      </c>
      <c r="I260" s="4" t="b">
        <f t="shared" si="119"/>
        <v>0</v>
      </c>
      <c r="K260" s="2">
        <v>1978.47</v>
      </c>
      <c r="L260" s="2">
        <v>1978.47</v>
      </c>
      <c r="M260" s="3">
        <v>5.87</v>
      </c>
      <c r="N260" s="3">
        <v>18</v>
      </c>
      <c r="O260" s="2">
        <v>109.91500000000001</v>
      </c>
      <c r="Q260" s="2">
        <v>1978.47</v>
      </c>
      <c r="R260" s="2">
        <v>0</v>
      </c>
      <c r="S260" s="2">
        <v>0</v>
      </c>
      <c r="T260" s="2">
        <v>0</v>
      </c>
      <c r="U260" s="2">
        <v>0</v>
      </c>
      <c r="V260" s="2">
        <f t="shared" si="120"/>
        <v>0</v>
      </c>
      <c r="X260" s="2">
        <f t="shared" si="121"/>
        <v>1978.47</v>
      </c>
      <c r="Y260" s="2">
        <f t="shared" si="122"/>
        <v>0</v>
      </c>
      <c r="AA260" s="2">
        <f>_xlfn.XLOOKUP($A260,'[1]Cost Forecast'!$A:$A,'[1]Cost Forecast'!S:S)</f>
        <v>0</v>
      </c>
      <c r="AB260" s="2">
        <f>_xlfn.XLOOKUP($A260,'[1]Cost Forecast'!$A:$A,'[1]Cost Forecast'!T:T)</f>
        <v>0</v>
      </c>
      <c r="AC260" s="2">
        <f>_xlfn.XLOOKUP($A260,'[1]Cost Forecast'!$A:$A,'[1]Cost Forecast'!U:U)</f>
        <v>0</v>
      </c>
      <c r="AD260" s="2">
        <f>_xlfn.XLOOKUP($A260,'[1]Cost Forecast'!$A:$A,'[1]Cost Forecast'!V:V)</f>
        <v>0</v>
      </c>
      <c r="AE260" s="2">
        <f>_xlfn.XLOOKUP($A260,'[1]Cost Forecast'!$A:$A,'[1]Cost Forecast'!W:W)</f>
        <v>0</v>
      </c>
      <c r="AF260" s="2">
        <f>_xlfn.XLOOKUP($A260,'[1]Cost Forecast'!$A:$A,'[1]Cost Forecast'!X:X)</f>
        <v>0</v>
      </c>
      <c r="AG260" s="2">
        <f>_xlfn.XLOOKUP($A260,'[1]Cost Forecast'!$A:$A,'[1]Cost Forecast'!Y:Y)</f>
        <v>0</v>
      </c>
      <c r="AH260" s="2">
        <f>_xlfn.XLOOKUP($A260,'[1]Cost Forecast'!$A:$A,'[1]Cost Forecast'!Z:Z)</f>
        <v>0</v>
      </c>
      <c r="AI260" s="2">
        <f>_xlfn.XLOOKUP($A260,'[1]Cost Forecast'!$A:$A,'[1]Cost Forecast'!AA:AA)</f>
        <v>0</v>
      </c>
      <c r="AJ260" s="2">
        <f>_xlfn.XLOOKUP($A260,'[1]Cost Forecast'!$A:$A,'[1]Cost Forecast'!AB:AB)</f>
        <v>0</v>
      </c>
      <c r="AK260" s="2">
        <f>_xlfn.XLOOKUP($A260,'[1]Cost Forecast'!$A:$A,'[1]Cost Forecast'!AC:AC)</f>
        <v>0</v>
      </c>
      <c r="AL260" s="2">
        <f>_xlfn.XLOOKUP($A260,'[1]Cost Forecast'!$A:$A,'[1]Cost Forecast'!AD:AD)</f>
        <v>0</v>
      </c>
      <c r="AM260" s="8">
        <f t="shared" si="117"/>
        <v>1978.47</v>
      </c>
      <c r="AN260" s="9" t="s">
        <v>882</v>
      </c>
      <c r="AO260" s="9" t="s">
        <v>882</v>
      </c>
      <c r="AQ260" t="b">
        <f t="shared" si="111"/>
        <v>1</v>
      </c>
      <c r="AS260"/>
    </row>
    <row r="261" spans="1:46" x14ac:dyDescent="0.35">
      <c r="A261" s="4" t="s">
        <v>532</v>
      </c>
      <c r="B261" s="4" t="s">
        <v>533</v>
      </c>
      <c r="C261" s="3">
        <v>410</v>
      </c>
      <c r="D261" s="4" t="s">
        <v>13</v>
      </c>
      <c r="E261" s="3">
        <v>329.32</v>
      </c>
      <c r="F261" s="3">
        <f t="shared" si="118"/>
        <v>1.2449896756953722</v>
      </c>
      <c r="G261" s="2">
        <v>40000</v>
      </c>
      <c r="H261" s="4" t="b">
        <f t="shared" si="116"/>
        <v>0</v>
      </c>
      <c r="I261" s="4" t="b">
        <f t="shared" si="119"/>
        <v>0</v>
      </c>
      <c r="K261" s="2">
        <v>17989.240000000002</v>
      </c>
      <c r="L261" s="2">
        <v>17989.240000000002</v>
      </c>
      <c r="M261" s="3">
        <v>272</v>
      </c>
      <c r="N261" s="3">
        <v>143.5</v>
      </c>
      <c r="O261" s="2">
        <v>125.3605574912892</v>
      </c>
      <c r="Q261" s="2">
        <v>40000</v>
      </c>
      <c r="R261" s="2">
        <v>0</v>
      </c>
      <c r="S261" s="2">
        <v>0</v>
      </c>
      <c r="T261" s="2">
        <v>0</v>
      </c>
      <c r="U261" s="2">
        <v>0</v>
      </c>
      <c r="V261" s="2">
        <f t="shared" si="120"/>
        <v>0</v>
      </c>
      <c r="X261" s="2">
        <f t="shared" si="121"/>
        <v>31884.742325459338</v>
      </c>
      <c r="Y261" s="2">
        <f t="shared" si="122"/>
        <v>-8115.2576745406623</v>
      </c>
      <c r="AA261" s="2">
        <f>_xlfn.XLOOKUP($A261,'[1]Cost Forecast'!$A:$A,'[1]Cost Forecast'!S:S)</f>
        <v>0</v>
      </c>
      <c r="AB261" s="2">
        <f>_xlfn.XLOOKUP($A261,'[1]Cost Forecast'!$A:$A,'[1]Cost Forecast'!T:T)</f>
        <v>3668.4599999999996</v>
      </c>
      <c r="AC261" s="2">
        <f>_xlfn.XLOOKUP($A261,'[1]Cost Forecast'!$A:$A,'[1]Cost Forecast'!U:U)</f>
        <v>3668.4599999999996</v>
      </c>
      <c r="AD261" s="2">
        <f>_xlfn.XLOOKUP($A261,'[1]Cost Forecast'!$A:$A,'[1]Cost Forecast'!V:V)</f>
        <v>3668.4599999999996</v>
      </c>
      <c r="AE261" s="2">
        <f>_xlfn.XLOOKUP($A261,'[1]Cost Forecast'!$A:$A,'[1]Cost Forecast'!W:W)</f>
        <v>3668.4599999999996</v>
      </c>
      <c r="AF261" s="2">
        <f>_xlfn.XLOOKUP($A261,'[1]Cost Forecast'!$A:$A,'[1]Cost Forecast'!X:X)</f>
        <v>3668.4599999999996</v>
      </c>
      <c r="AG261" s="2">
        <f>_xlfn.XLOOKUP($A261,'[1]Cost Forecast'!$A:$A,'[1]Cost Forecast'!Y:Y)</f>
        <v>3668.4599999999996</v>
      </c>
      <c r="AH261" s="2">
        <f>_xlfn.XLOOKUP($A261,'[1]Cost Forecast'!$A:$A,'[1]Cost Forecast'!Z:Z)</f>
        <v>0</v>
      </c>
      <c r="AI261" s="2">
        <f>_xlfn.XLOOKUP($A261,'[1]Cost Forecast'!$A:$A,'[1]Cost Forecast'!AA:AA)</f>
        <v>0</v>
      </c>
      <c r="AJ261" s="2">
        <f>_xlfn.XLOOKUP($A261,'[1]Cost Forecast'!$A:$A,'[1]Cost Forecast'!AB:AB)</f>
        <v>0</v>
      </c>
      <c r="AK261" s="2">
        <f>_xlfn.XLOOKUP($A261,'[1]Cost Forecast'!$A:$A,'[1]Cost Forecast'!AC:AC)</f>
        <v>0</v>
      </c>
      <c r="AL261" s="2">
        <f>_xlfn.XLOOKUP($A261,'[1]Cost Forecast'!$A:$A,'[1]Cost Forecast'!AD:AD)</f>
        <v>0</v>
      </c>
      <c r="AM261" s="8">
        <f t="shared" si="117"/>
        <v>40000</v>
      </c>
      <c r="AN261" s="9" t="s">
        <v>884</v>
      </c>
      <c r="AO261" s="9" t="s">
        <v>849</v>
      </c>
      <c r="AP261" t="s">
        <v>897</v>
      </c>
      <c r="AQ261" t="b">
        <f t="shared" si="111"/>
        <v>1</v>
      </c>
      <c r="AT261" s="12"/>
    </row>
    <row r="262" spans="1:46" x14ac:dyDescent="0.35">
      <c r="A262" s="4" t="s">
        <v>534</v>
      </c>
      <c r="B262" s="4" t="s">
        <v>535</v>
      </c>
      <c r="C262" s="3">
        <v>27415</v>
      </c>
      <c r="D262" s="4" t="s">
        <v>13</v>
      </c>
      <c r="E262" s="3">
        <v>3302.81</v>
      </c>
      <c r="F262" s="3">
        <f t="shared" si="118"/>
        <v>8.300507749461822</v>
      </c>
      <c r="G262" s="2">
        <v>383288.4</v>
      </c>
      <c r="H262" s="4" t="b">
        <f t="shared" si="116"/>
        <v>0</v>
      </c>
      <c r="I262" s="4" t="b">
        <f t="shared" si="119"/>
        <v>0</v>
      </c>
      <c r="K262" s="2">
        <v>282371.95</v>
      </c>
      <c r="L262" s="2">
        <v>282371.95</v>
      </c>
      <c r="M262" s="3">
        <v>23632.73</v>
      </c>
      <c r="N262" s="3">
        <v>2414.5</v>
      </c>
      <c r="O262" s="2">
        <v>116.948415821081</v>
      </c>
      <c r="Q262" s="2">
        <v>383288.4</v>
      </c>
      <c r="R262" s="2">
        <v>0</v>
      </c>
      <c r="S262" s="2">
        <v>0</v>
      </c>
      <c r="T262" s="2">
        <v>0</v>
      </c>
      <c r="U262" s="2">
        <v>0</v>
      </c>
      <c r="V262" s="2">
        <f t="shared" si="120"/>
        <v>0</v>
      </c>
      <c r="X262" s="2">
        <f t="shared" si="121"/>
        <v>335661.51951293484</v>
      </c>
      <c r="Y262" s="2">
        <f t="shared" si="122"/>
        <v>-47626.88048706518</v>
      </c>
      <c r="AA262" s="2">
        <f>_xlfn.XLOOKUP($A262,'[1]Cost Forecast'!$A:$A,'[1]Cost Forecast'!S:S)</f>
        <v>0</v>
      </c>
      <c r="AB262" s="2">
        <f>_xlfn.XLOOKUP($A262,'[1]Cost Forecast'!$A:$A,'[1]Cost Forecast'!T:T)</f>
        <v>15940.650000000003</v>
      </c>
      <c r="AC262" s="2">
        <f>_xlfn.XLOOKUP($A262,'[1]Cost Forecast'!$A:$A,'[1]Cost Forecast'!U:U)</f>
        <v>15940.650000000003</v>
      </c>
      <c r="AD262" s="2">
        <f>_xlfn.XLOOKUP($A262,'[1]Cost Forecast'!$A:$A,'[1]Cost Forecast'!V:V)</f>
        <v>15940.650000000003</v>
      </c>
      <c r="AE262" s="2">
        <f>_xlfn.XLOOKUP($A262,'[1]Cost Forecast'!$A:$A,'[1]Cost Forecast'!W:W)</f>
        <v>15940.650000000003</v>
      </c>
      <c r="AF262" s="2">
        <f>_xlfn.XLOOKUP($A262,'[1]Cost Forecast'!$A:$A,'[1]Cost Forecast'!X:X)</f>
        <v>15940.650000000003</v>
      </c>
      <c r="AG262" s="2">
        <f>_xlfn.XLOOKUP($A262,'[1]Cost Forecast'!$A:$A,'[1]Cost Forecast'!Y:Y)</f>
        <v>15940.650000000003</v>
      </c>
      <c r="AH262" s="2">
        <f>_xlfn.XLOOKUP($A262,'[1]Cost Forecast'!$A:$A,'[1]Cost Forecast'!Z:Z)</f>
        <v>0</v>
      </c>
      <c r="AI262" s="2">
        <f>_xlfn.XLOOKUP($A262,'[1]Cost Forecast'!$A:$A,'[1]Cost Forecast'!AA:AA)</f>
        <v>0</v>
      </c>
      <c r="AJ262" s="2">
        <f>_xlfn.XLOOKUP($A262,'[1]Cost Forecast'!$A:$A,'[1]Cost Forecast'!AB:AB)</f>
        <v>0</v>
      </c>
      <c r="AK262" s="2">
        <f>_xlfn.XLOOKUP($A262,'[1]Cost Forecast'!$A:$A,'[1]Cost Forecast'!AC:AC)</f>
        <v>0</v>
      </c>
      <c r="AL262" s="2">
        <f>_xlfn.XLOOKUP($A262,'[1]Cost Forecast'!$A:$A,'[1]Cost Forecast'!AD:AD)</f>
        <v>0</v>
      </c>
      <c r="AM262" s="8">
        <f t="shared" si="117"/>
        <v>378015.85000000003</v>
      </c>
      <c r="AN262" s="9" t="s">
        <v>884</v>
      </c>
      <c r="AO262" s="9" t="s">
        <v>849</v>
      </c>
      <c r="AP262" t="s">
        <v>899</v>
      </c>
      <c r="AQ262" t="b">
        <f t="shared" ref="AQ262:AQ289" si="123">AM262=G262</f>
        <v>0</v>
      </c>
      <c r="AT262" s="12"/>
    </row>
    <row r="263" spans="1:46" x14ac:dyDescent="0.35">
      <c r="A263" s="4" t="s">
        <v>536</v>
      </c>
      <c r="B263" s="4" t="s">
        <v>537</v>
      </c>
      <c r="C263" s="3">
        <v>700</v>
      </c>
      <c r="D263" s="4" t="s">
        <v>13</v>
      </c>
      <c r="E263" s="3">
        <v>93.89</v>
      </c>
      <c r="F263" s="3">
        <f t="shared" si="118"/>
        <v>7.4555330706145488</v>
      </c>
      <c r="G263" s="2">
        <v>10328.219999999999</v>
      </c>
      <c r="H263" s="4" t="b">
        <f t="shared" si="116"/>
        <v>0</v>
      </c>
      <c r="I263" s="4" t="b">
        <f t="shared" si="119"/>
        <v>0</v>
      </c>
      <c r="K263" s="2">
        <v>0</v>
      </c>
      <c r="L263" s="2">
        <v>0</v>
      </c>
      <c r="M263" s="3">
        <v>0</v>
      </c>
      <c r="N263" s="3">
        <v>0</v>
      </c>
      <c r="O263" s="2">
        <v>110</v>
      </c>
      <c r="Q263" s="2">
        <v>10328.219999999999</v>
      </c>
      <c r="R263" s="2">
        <v>0</v>
      </c>
      <c r="S263" s="2">
        <v>0</v>
      </c>
      <c r="T263" s="2">
        <v>0</v>
      </c>
      <c r="U263" s="2">
        <v>0</v>
      </c>
      <c r="V263" s="2">
        <f t="shared" si="120"/>
        <v>0</v>
      </c>
      <c r="X263" s="2">
        <f t="shared" si="121"/>
        <v>10327.9</v>
      </c>
      <c r="Y263" s="2">
        <f t="shared" si="122"/>
        <v>-0.31999999999970896</v>
      </c>
      <c r="AA263" s="2">
        <f>_xlfn.XLOOKUP($A263,'[1]Cost Forecast'!$A:$A,'[1]Cost Forecast'!S:S)</f>
        <v>0</v>
      </c>
      <c r="AB263" s="2">
        <f>_xlfn.XLOOKUP($A263,'[1]Cost Forecast'!$A:$A,'[1]Cost Forecast'!T:T)</f>
        <v>1721.37</v>
      </c>
      <c r="AC263" s="2">
        <f>_xlfn.XLOOKUP($A263,'[1]Cost Forecast'!$A:$A,'[1]Cost Forecast'!U:U)</f>
        <v>1721.37</v>
      </c>
      <c r="AD263" s="2">
        <f>_xlfn.XLOOKUP($A263,'[1]Cost Forecast'!$A:$A,'[1]Cost Forecast'!V:V)</f>
        <v>1721.37</v>
      </c>
      <c r="AE263" s="2">
        <f>_xlfn.XLOOKUP($A263,'[1]Cost Forecast'!$A:$A,'[1]Cost Forecast'!W:W)</f>
        <v>1721.37</v>
      </c>
      <c r="AF263" s="2">
        <f>_xlfn.XLOOKUP($A263,'[1]Cost Forecast'!$A:$A,'[1]Cost Forecast'!X:X)</f>
        <v>1721.37</v>
      </c>
      <c r="AG263" s="2">
        <f>_xlfn.XLOOKUP($A263,'[1]Cost Forecast'!$A:$A,'[1]Cost Forecast'!Y:Y)</f>
        <v>1721.37</v>
      </c>
      <c r="AH263" s="2">
        <f>_xlfn.XLOOKUP($A263,'[1]Cost Forecast'!$A:$A,'[1]Cost Forecast'!Z:Z)</f>
        <v>0</v>
      </c>
      <c r="AI263" s="2">
        <f>_xlfn.XLOOKUP($A263,'[1]Cost Forecast'!$A:$A,'[1]Cost Forecast'!AA:AA)</f>
        <v>0</v>
      </c>
      <c r="AJ263" s="2">
        <f>_xlfn.XLOOKUP($A263,'[1]Cost Forecast'!$A:$A,'[1]Cost Forecast'!AB:AB)</f>
        <v>0</v>
      </c>
      <c r="AK263" s="2">
        <f>_xlfn.XLOOKUP($A263,'[1]Cost Forecast'!$A:$A,'[1]Cost Forecast'!AC:AC)</f>
        <v>0</v>
      </c>
      <c r="AL263" s="2">
        <f>_xlfn.XLOOKUP($A263,'[1]Cost Forecast'!$A:$A,'[1]Cost Forecast'!AD:AD)</f>
        <v>0</v>
      </c>
      <c r="AM263" s="8">
        <f t="shared" si="117"/>
        <v>10328.219999999998</v>
      </c>
      <c r="AN263" s="9" t="s">
        <v>884</v>
      </c>
      <c r="AO263" s="9" t="s">
        <v>849</v>
      </c>
      <c r="AP263" t="s">
        <v>897</v>
      </c>
      <c r="AQ263" t="b">
        <f t="shared" si="123"/>
        <v>1</v>
      </c>
      <c r="AT263" s="12"/>
    </row>
    <row r="264" spans="1:46" x14ac:dyDescent="0.35">
      <c r="A264" s="4" t="s">
        <v>538</v>
      </c>
      <c r="B264" s="4" t="s">
        <v>539</v>
      </c>
      <c r="C264" s="3">
        <v>435</v>
      </c>
      <c r="D264" s="4" t="s">
        <v>13</v>
      </c>
      <c r="E264" s="3">
        <v>64.92</v>
      </c>
      <c r="F264" s="3">
        <f t="shared" si="118"/>
        <v>6.7005545286506472</v>
      </c>
      <c r="G264" s="2">
        <v>7141.61</v>
      </c>
      <c r="H264" s="4" t="b">
        <f t="shared" si="116"/>
        <v>0</v>
      </c>
      <c r="I264" s="4" t="b">
        <f t="shared" si="119"/>
        <v>0</v>
      </c>
      <c r="K264" s="2">
        <v>0</v>
      </c>
      <c r="L264" s="2">
        <v>0</v>
      </c>
      <c r="M264" s="3">
        <v>0</v>
      </c>
      <c r="N264" s="3">
        <v>0</v>
      </c>
      <c r="O264" s="2">
        <v>110</v>
      </c>
      <c r="Q264" s="2">
        <v>7141.61</v>
      </c>
      <c r="R264" s="2">
        <v>0</v>
      </c>
      <c r="S264" s="2">
        <v>0</v>
      </c>
      <c r="T264" s="2">
        <v>0</v>
      </c>
      <c r="U264" s="2">
        <v>0</v>
      </c>
      <c r="V264" s="2">
        <f t="shared" si="120"/>
        <v>0</v>
      </c>
      <c r="X264" s="2">
        <f t="shared" si="121"/>
        <v>7141.2</v>
      </c>
      <c r="Y264" s="2">
        <f t="shared" si="122"/>
        <v>-0.40999999999985448</v>
      </c>
      <c r="AA264" s="2">
        <f>_xlfn.XLOOKUP($A264,'[1]Cost Forecast'!$A:$A,'[1]Cost Forecast'!S:S)</f>
        <v>0</v>
      </c>
      <c r="AB264" s="2">
        <f>_xlfn.XLOOKUP($A264,'[1]Cost Forecast'!$A:$A,'[1]Cost Forecast'!T:T)</f>
        <v>1190.2683333333332</v>
      </c>
      <c r="AC264" s="2">
        <f>_xlfn.XLOOKUP($A264,'[1]Cost Forecast'!$A:$A,'[1]Cost Forecast'!U:U)</f>
        <v>1190.2683333333332</v>
      </c>
      <c r="AD264" s="2">
        <f>_xlfn.XLOOKUP($A264,'[1]Cost Forecast'!$A:$A,'[1]Cost Forecast'!V:V)</f>
        <v>1190.2683333333332</v>
      </c>
      <c r="AE264" s="2">
        <f>_xlfn.XLOOKUP($A264,'[1]Cost Forecast'!$A:$A,'[1]Cost Forecast'!W:W)</f>
        <v>1190.2683333333332</v>
      </c>
      <c r="AF264" s="2">
        <f>_xlfn.XLOOKUP($A264,'[1]Cost Forecast'!$A:$A,'[1]Cost Forecast'!X:X)</f>
        <v>1190.2683333333332</v>
      </c>
      <c r="AG264" s="2">
        <f>_xlfn.XLOOKUP($A264,'[1]Cost Forecast'!$A:$A,'[1]Cost Forecast'!Y:Y)</f>
        <v>1190.2683333333332</v>
      </c>
      <c r="AH264" s="2">
        <f>_xlfn.XLOOKUP($A264,'[1]Cost Forecast'!$A:$A,'[1]Cost Forecast'!Z:Z)</f>
        <v>0</v>
      </c>
      <c r="AI264" s="2">
        <f>_xlfn.XLOOKUP($A264,'[1]Cost Forecast'!$A:$A,'[1]Cost Forecast'!AA:AA)</f>
        <v>0</v>
      </c>
      <c r="AJ264" s="2">
        <f>_xlfn.XLOOKUP($A264,'[1]Cost Forecast'!$A:$A,'[1]Cost Forecast'!AB:AB)</f>
        <v>0</v>
      </c>
      <c r="AK264" s="2">
        <f>_xlfn.XLOOKUP($A264,'[1]Cost Forecast'!$A:$A,'[1]Cost Forecast'!AC:AC)</f>
        <v>0</v>
      </c>
      <c r="AL264" s="2">
        <f>_xlfn.XLOOKUP($A264,'[1]Cost Forecast'!$A:$A,'[1]Cost Forecast'!AD:AD)</f>
        <v>0</v>
      </c>
      <c r="AM264" s="8">
        <f t="shared" si="117"/>
        <v>7141.61</v>
      </c>
      <c r="AN264" s="9" t="s">
        <v>884</v>
      </c>
      <c r="AO264" s="9" t="s">
        <v>849</v>
      </c>
      <c r="AP264" t="s">
        <v>897</v>
      </c>
      <c r="AQ264" t="b">
        <f t="shared" si="123"/>
        <v>1</v>
      </c>
      <c r="AT264" s="12"/>
    </row>
    <row r="265" spans="1:46" x14ac:dyDescent="0.35">
      <c r="A265" s="4" t="s">
        <v>540</v>
      </c>
      <c r="B265" s="4" t="s">
        <v>541</v>
      </c>
      <c r="C265" s="3">
        <v>1680</v>
      </c>
      <c r="D265" s="4" t="s">
        <v>13</v>
      </c>
      <c r="E265" s="3">
        <v>627.20000000000005</v>
      </c>
      <c r="F265" s="3">
        <f t="shared" si="118"/>
        <v>2.6785714285714284</v>
      </c>
      <c r="G265" s="2">
        <v>0</v>
      </c>
      <c r="H265" s="4" t="b">
        <f t="shared" si="116"/>
        <v>1</v>
      </c>
      <c r="I265" s="4" t="b">
        <f t="shared" si="119"/>
        <v>0</v>
      </c>
      <c r="K265" s="2">
        <v>0</v>
      </c>
      <c r="L265" s="2">
        <v>0</v>
      </c>
      <c r="M265" s="3">
        <v>0</v>
      </c>
      <c r="N265" s="3">
        <v>0</v>
      </c>
      <c r="O265" s="2">
        <v>110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f t="shared" si="120"/>
        <v>0</v>
      </c>
      <c r="X265" s="2">
        <f t="shared" si="121"/>
        <v>68992</v>
      </c>
      <c r="Y265" s="2">
        <f t="shared" si="122"/>
        <v>68992</v>
      </c>
      <c r="AA265" s="2">
        <f>_xlfn.XLOOKUP($A265,'[1]Cost Forecast'!$A:$A,'[1]Cost Forecast'!S:S)</f>
        <v>0</v>
      </c>
      <c r="AB265" s="2">
        <f>_xlfn.XLOOKUP($A265,'[1]Cost Forecast'!$A:$A,'[1]Cost Forecast'!T:T)</f>
        <v>0</v>
      </c>
      <c r="AC265" s="2">
        <f>_xlfn.XLOOKUP($A265,'[1]Cost Forecast'!$A:$A,'[1]Cost Forecast'!U:U)</f>
        <v>0</v>
      </c>
      <c r="AD265" s="2">
        <f>_xlfn.XLOOKUP($A265,'[1]Cost Forecast'!$A:$A,'[1]Cost Forecast'!V:V)</f>
        <v>0</v>
      </c>
      <c r="AE265" s="2">
        <f>_xlfn.XLOOKUP($A265,'[1]Cost Forecast'!$A:$A,'[1]Cost Forecast'!W:W)</f>
        <v>0</v>
      </c>
      <c r="AF265" s="2">
        <f>_xlfn.XLOOKUP($A265,'[1]Cost Forecast'!$A:$A,'[1]Cost Forecast'!X:X)</f>
        <v>0</v>
      </c>
      <c r="AG265" s="2">
        <f>_xlfn.XLOOKUP($A265,'[1]Cost Forecast'!$A:$A,'[1]Cost Forecast'!Y:Y)</f>
        <v>0</v>
      </c>
      <c r="AH265" s="2">
        <f>_xlfn.XLOOKUP($A265,'[1]Cost Forecast'!$A:$A,'[1]Cost Forecast'!Z:Z)</f>
        <v>0</v>
      </c>
      <c r="AI265" s="2">
        <f>_xlfn.XLOOKUP($A265,'[1]Cost Forecast'!$A:$A,'[1]Cost Forecast'!AA:AA)</f>
        <v>0</v>
      </c>
      <c r="AJ265" s="2">
        <f>_xlfn.XLOOKUP($A265,'[1]Cost Forecast'!$A:$A,'[1]Cost Forecast'!AB:AB)</f>
        <v>0</v>
      </c>
      <c r="AK265" s="2">
        <f>_xlfn.XLOOKUP($A265,'[1]Cost Forecast'!$A:$A,'[1]Cost Forecast'!AC:AC)</f>
        <v>0</v>
      </c>
      <c r="AL265" s="2">
        <f>_xlfn.XLOOKUP($A265,'[1]Cost Forecast'!$A:$A,'[1]Cost Forecast'!AD:AD)</f>
        <v>0</v>
      </c>
      <c r="AM265" s="8">
        <f t="shared" si="117"/>
        <v>0</v>
      </c>
      <c r="AN265" s="9" t="s">
        <v>882</v>
      </c>
      <c r="AO265" s="9" t="s">
        <v>882</v>
      </c>
      <c r="AQ265" t="b">
        <f t="shared" si="123"/>
        <v>1</v>
      </c>
      <c r="AS265"/>
    </row>
    <row r="266" spans="1:46" x14ac:dyDescent="0.35">
      <c r="A266" s="4" t="s">
        <v>542</v>
      </c>
      <c r="B266" s="4" t="s">
        <v>543</v>
      </c>
      <c r="C266" s="3">
        <v>117</v>
      </c>
      <c r="D266" s="4" t="s">
        <v>2</v>
      </c>
      <c r="E266" s="3">
        <v>357.95</v>
      </c>
      <c r="F266" s="3">
        <f t="shared" si="118"/>
        <v>0.32686129347674259</v>
      </c>
      <c r="G266" s="2">
        <v>38534.400000000001</v>
      </c>
      <c r="H266" s="4" t="b">
        <f t="shared" si="116"/>
        <v>0</v>
      </c>
      <c r="I266" s="4" t="b">
        <f t="shared" si="119"/>
        <v>0</v>
      </c>
      <c r="K266" s="2">
        <v>2691.34</v>
      </c>
      <c r="L266" s="2">
        <v>2691.34</v>
      </c>
      <c r="M266" s="3">
        <v>9</v>
      </c>
      <c r="N266" s="3">
        <v>25</v>
      </c>
      <c r="O266" s="2">
        <v>107.6536</v>
      </c>
      <c r="Q266" s="2">
        <v>38534.400000000001</v>
      </c>
      <c r="R266" s="2">
        <v>0</v>
      </c>
      <c r="S266" s="2">
        <v>0</v>
      </c>
      <c r="T266" s="2">
        <v>0</v>
      </c>
      <c r="U266" s="2">
        <v>0</v>
      </c>
      <c r="V266" s="2">
        <f t="shared" si="120"/>
        <v>0</v>
      </c>
      <c r="X266" s="2">
        <f t="shared" si="121"/>
        <v>38261.745649230768</v>
      </c>
      <c r="Y266" s="2">
        <f t="shared" si="122"/>
        <v>-272.65435076923313</v>
      </c>
      <c r="AA266" s="2">
        <f>_xlfn.XLOOKUP($A266,'[1]Cost Forecast'!$A:$A,'[1]Cost Forecast'!S:S)</f>
        <v>0</v>
      </c>
      <c r="AB266" s="2">
        <f>_xlfn.XLOOKUP($A266,'[1]Cost Forecast'!$A:$A,'[1]Cost Forecast'!T:T)</f>
        <v>0</v>
      </c>
      <c r="AC266" s="2">
        <f>_xlfn.XLOOKUP($A266,'[1]Cost Forecast'!$A:$A,'[1]Cost Forecast'!U:U)</f>
        <v>0</v>
      </c>
      <c r="AD266" s="2">
        <f>_xlfn.XLOOKUP($A266,'[1]Cost Forecast'!$A:$A,'[1]Cost Forecast'!V:V)</f>
        <v>0</v>
      </c>
      <c r="AE266" s="2">
        <f>_xlfn.XLOOKUP($A266,'[1]Cost Forecast'!$A:$A,'[1]Cost Forecast'!W:W)</f>
        <v>0</v>
      </c>
      <c r="AF266" s="2">
        <f>_xlfn.XLOOKUP($A266,'[1]Cost Forecast'!$A:$A,'[1]Cost Forecast'!X:X)</f>
        <v>8891.0524999999998</v>
      </c>
      <c r="AG266" s="2">
        <f>_xlfn.XLOOKUP($A266,'[1]Cost Forecast'!$A:$A,'[1]Cost Forecast'!Y:Y)</f>
        <v>8891.0524999999998</v>
      </c>
      <c r="AH266" s="2">
        <f>_xlfn.XLOOKUP($A266,'[1]Cost Forecast'!$A:$A,'[1]Cost Forecast'!Z:Z)</f>
        <v>8891.0524999999998</v>
      </c>
      <c r="AI266" s="2">
        <f>_xlfn.XLOOKUP($A266,'[1]Cost Forecast'!$A:$A,'[1]Cost Forecast'!AA:AA)</f>
        <v>8891.0524999999998</v>
      </c>
      <c r="AJ266" s="2">
        <f>_xlfn.XLOOKUP($A266,'[1]Cost Forecast'!$A:$A,'[1]Cost Forecast'!AB:AB)</f>
        <v>0</v>
      </c>
      <c r="AK266" s="2">
        <f>_xlfn.XLOOKUP($A266,'[1]Cost Forecast'!$A:$A,'[1]Cost Forecast'!AC:AC)</f>
        <v>0</v>
      </c>
      <c r="AL266" s="2">
        <f>_xlfn.XLOOKUP($A266,'[1]Cost Forecast'!$A:$A,'[1]Cost Forecast'!AD:AD)</f>
        <v>0</v>
      </c>
      <c r="AM266" s="8">
        <f t="shared" si="117"/>
        <v>38255.550000000003</v>
      </c>
      <c r="AN266" s="9" t="s">
        <v>884</v>
      </c>
      <c r="AO266" s="9" t="s">
        <v>849</v>
      </c>
      <c r="AP266" t="s">
        <v>897</v>
      </c>
      <c r="AQ266" t="b">
        <f t="shared" si="123"/>
        <v>0</v>
      </c>
      <c r="AT266" s="12"/>
    </row>
    <row r="267" spans="1:46" x14ac:dyDescent="0.35">
      <c r="A267" s="4" t="s">
        <v>544</v>
      </c>
      <c r="B267" s="4" t="s">
        <v>545</v>
      </c>
      <c r="C267" s="3">
        <v>8</v>
      </c>
      <c r="D267" s="4" t="s">
        <v>2</v>
      </c>
      <c r="E267" s="3">
        <v>48</v>
      </c>
      <c r="F267" s="3">
        <f t="shared" si="118"/>
        <v>0.16666666666666666</v>
      </c>
      <c r="G267" s="2">
        <v>4816.8</v>
      </c>
      <c r="H267" s="4" t="b">
        <f t="shared" si="116"/>
        <v>0</v>
      </c>
      <c r="I267" s="4" t="b">
        <f t="shared" si="119"/>
        <v>0</v>
      </c>
      <c r="K267" s="2">
        <v>0</v>
      </c>
      <c r="L267" s="2">
        <v>0</v>
      </c>
      <c r="M267" s="3">
        <v>0</v>
      </c>
      <c r="N267" s="3">
        <v>0</v>
      </c>
      <c r="O267" s="2">
        <v>110</v>
      </c>
      <c r="Q267" s="2">
        <v>4816.8</v>
      </c>
      <c r="R267" s="2">
        <v>0</v>
      </c>
      <c r="S267" s="2">
        <v>0</v>
      </c>
      <c r="T267" s="2">
        <v>0</v>
      </c>
      <c r="U267" s="2">
        <v>0</v>
      </c>
      <c r="V267" s="2">
        <f t="shared" si="120"/>
        <v>0</v>
      </c>
      <c r="X267" s="2">
        <f t="shared" si="121"/>
        <v>5280</v>
      </c>
      <c r="Y267" s="2">
        <f t="shared" si="122"/>
        <v>463.19999999999982</v>
      </c>
      <c r="AA267" s="2">
        <f>_xlfn.XLOOKUP($A267,'[1]Cost Forecast'!$A:$A,'[1]Cost Forecast'!S:S)</f>
        <v>0</v>
      </c>
      <c r="AB267" s="2">
        <f>_xlfn.XLOOKUP($A267,'[1]Cost Forecast'!$A:$A,'[1]Cost Forecast'!T:T)</f>
        <v>0</v>
      </c>
      <c r="AC267" s="2">
        <f>_xlfn.XLOOKUP($A267,'[1]Cost Forecast'!$A:$A,'[1]Cost Forecast'!U:U)</f>
        <v>0</v>
      </c>
      <c r="AD267" s="2">
        <f>_xlfn.XLOOKUP($A267,'[1]Cost Forecast'!$A:$A,'[1]Cost Forecast'!V:V)</f>
        <v>0</v>
      </c>
      <c r="AE267" s="2">
        <f>_xlfn.XLOOKUP($A267,'[1]Cost Forecast'!$A:$A,'[1]Cost Forecast'!W:W)</f>
        <v>0</v>
      </c>
      <c r="AF267" s="2">
        <f>_xlfn.XLOOKUP($A267,'[1]Cost Forecast'!$A:$A,'[1]Cost Forecast'!X:X)</f>
        <v>2408.4</v>
      </c>
      <c r="AG267" s="2">
        <f>_xlfn.XLOOKUP($A267,'[1]Cost Forecast'!$A:$A,'[1]Cost Forecast'!Y:Y)</f>
        <v>2408.4</v>
      </c>
      <c r="AH267" s="2">
        <f>_xlfn.XLOOKUP($A267,'[1]Cost Forecast'!$A:$A,'[1]Cost Forecast'!Z:Z)</f>
        <v>0</v>
      </c>
      <c r="AI267" s="2">
        <f>_xlfn.XLOOKUP($A267,'[1]Cost Forecast'!$A:$A,'[1]Cost Forecast'!AA:AA)</f>
        <v>0</v>
      </c>
      <c r="AJ267" s="2">
        <f>_xlfn.XLOOKUP($A267,'[1]Cost Forecast'!$A:$A,'[1]Cost Forecast'!AB:AB)</f>
        <v>0</v>
      </c>
      <c r="AK267" s="2">
        <f>_xlfn.XLOOKUP($A267,'[1]Cost Forecast'!$A:$A,'[1]Cost Forecast'!AC:AC)</f>
        <v>0</v>
      </c>
      <c r="AL267" s="2">
        <f>_xlfn.XLOOKUP($A267,'[1]Cost Forecast'!$A:$A,'[1]Cost Forecast'!AD:AD)</f>
        <v>0</v>
      </c>
      <c r="AM267" s="8">
        <f t="shared" si="117"/>
        <v>4816.8</v>
      </c>
      <c r="AN267" s="9" t="s">
        <v>884</v>
      </c>
      <c r="AO267" s="9" t="s">
        <v>849</v>
      </c>
      <c r="AP267" t="s">
        <v>897</v>
      </c>
      <c r="AQ267" t="b">
        <f t="shared" si="123"/>
        <v>1</v>
      </c>
      <c r="AT267" s="12"/>
    </row>
    <row r="268" spans="1:46" x14ac:dyDescent="0.35">
      <c r="A268" s="4" t="s">
        <v>546</v>
      </c>
      <c r="B268" s="4" t="s">
        <v>547</v>
      </c>
      <c r="C268" s="3">
        <v>6</v>
      </c>
      <c r="D268" s="4" t="s">
        <v>2</v>
      </c>
      <c r="E268" s="3">
        <v>298.95</v>
      </c>
      <c r="F268" s="3">
        <f t="shared" si="118"/>
        <v>2.0070245860511791E-2</v>
      </c>
      <c r="G268" s="2">
        <v>30000</v>
      </c>
      <c r="H268" s="4" t="b">
        <f t="shared" si="116"/>
        <v>0</v>
      </c>
      <c r="I268" s="4" t="b">
        <f t="shared" si="119"/>
        <v>0</v>
      </c>
      <c r="K268" s="2">
        <v>0</v>
      </c>
      <c r="L268" s="2">
        <v>0</v>
      </c>
      <c r="M268" s="3">
        <v>0</v>
      </c>
      <c r="N268" s="3">
        <v>0</v>
      </c>
      <c r="O268" s="2">
        <v>110</v>
      </c>
      <c r="Q268" s="2">
        <v>30000</v>
      </c>
      <c r="R268" s="2">
        <v>0</v>
      </c>
      <c r="S268" s="2">
        <v>0</v>
      </c>
      <c r="T268" s="2">
        <v>0</v>
      </c>
      <c r="U268" s="2">
        <v>0</v>
      </c>
      <c r="V268" s="2">
        <f t="shared" si="120"/>
        <v>0</v>
      </c>
      <c r="X268" s="2">
        <f t="shared" si="121"/>
        <v>32884.5</v>
      </c>
      <c r="Y268" s="2">
        <f t="shared" si="122"/>
        <v>2884.5</v>
      </c>
      <c r="AA268" s="2">
        <f>_xlfn.XLOOKUP($A268,'[1]Cost Forecast'!$A:$A,'[1]Cost Forecast'!S:S)</f>
        <v>0</v>
      </c>
      <c r="AB268" s="2">
        <f>_xlfn.XLOOKUP($A268,'[1]Cost Forecast'!$A:$A,'[1]Cost Forecast'!T:T)</f>
        <v>0</v>
      </c>
      <c r="AC268" s="2">
        <f>_xlfn.XLOOKUP($A268,'[1]Cost Forecast'!$A:$A,'[1]Cost Forecast'!U:U)</f>
        <v>0</v>
      </c>
      <c r="AD268" s="2">
        <f>_xlfn.XLOOKUP($A268,'[1]Cost Forecast'!$A:$A,'[1]Cost Forecast'!V:V)</f>
        <v>0</v>
      </c>
      <c r="AE268" s="2">
        <f>_xlfn.XLOOKUP($A268,'[1]Cost Forecast'!$A:$A,'[1]Cost Forecast'!W:W)</f>
        <v>0</v>
      </c>
      <c r="AF268" s="2">
        <f>_xlfn.XLOOKUP($A268,'[1]Cost Forecast'!$A:$A,'[1]Cost Forecast'!X:X)</f>
        <v>15000</v>
      </c>
      <c r="AG268" s="2">
        <f>_xlfn.XLOOKUP($A268,'[1]Cost Forecast'!$A:$A,'[1]Cost Forecast'!Y:Y)</f>
        <v>15000</v>
      </c>
      <c r="AH268" s="2">
        <f>_xlfn.XLOOKUP($A268,'[1]Cost Forecast'!$A:$A,'[1]Cost Forecast'!Z:Z)</f>
        <v>0</v>
      </c>
      <c r="AI268" s="2">
        <f>_xlfn.XLOOKUP($A268,'[1]Cost Forecast'!$A:$A,'[1]Cost Forecast'!AA:AA)</f>
        <v>0</v>
      </c>
      <c r="AJ268" s="2">
        <f>_xlfn.XLOOKUP($A268,'[1]Cost Forecast'!$A:$A,'[1]Cost Forecast'!AB:AB)</f>
        <v>0</v>
      </c>
      <c r="AK268" s="2">
        <f>_xlfn.XLOOKUP($A268,'[1]Cost Forecast'!$A:$A,'[1]Cost Forecast'!AC:AC)</f>
        <v>0</v>
      </c>
      <c r="AL268" s="2">
        <f>_xlfn.XLOOKUP($A268,'[1]Cost Forecast'!$A:$A,'[1]Cost Forecast'!AD:AD)</f>
        <v>0</v>
      </c>
      <c r="AM268" s="8">
        <f t="shared" si="117"/>
        <v>30000</v>
      </c>
      <c r="AN268" s="9" t="s">
        <v>884</v>
      </c>
      <c r="AO268" s="9" t="s">
        <v>849</v>
      </c>
      <c r="AP268" t="s">
        <v>897</v>
      </c>
      <c r="AQ268" t="b">
        <f t="shared" si="123"/>
        <v>1</v>
      </c>
      <c r="AT268" s="12"/>
    </row>
    <row r="269" spans="1:46" x14ac:dyDescent="0.35">
      <c r="A269" s="4" t="s">
        <v>548</v>
      </c>
      <c r="B269" s="4" t="s">
        <v>549</v>
      </c>
      <c r="C269" s="3">
        <v>148</v>
      </c>
      <c r="D269" s="4" t="s">
        <v>2</v>
      </c>
      <c r="E269" s="3">
        <v>330.68</v>
      </c>
      <c r="F269" s="3">
        <f t="shared" si="118"/>
        <v>0.44756259828232731</v>
      </c>
      <c r="G269" s="2">
        <v>80000</v>
      </c>
      <c r="H269" s="4" t="b">
        <f t="shared" si="116"/>
        <v>0</v>
      </c>
      <c r="I269" s="4" t="b">
        <f t="shared" si="119"/>
        <v>0</v>
      </c>
      <c r="K269" s="2">
        <v>59019.92</v>
      </c>
      <c r="L269" s="2">
        <v>62658.67</v>
      </c>
      <c r="M269" s="3">
        <v>72</v>
      </c>
      <c r="N269" s="3">
        <v>154.5</v>
      </c>
      <c r="O269" s="2">
        <v>116.633786407767</v>
      </c>
      <c r="Q269" s="2">
        <v>39000</v>
      </c>
      <c r="R269" s="2">
        <v>0</v>
      </c>
      <c r="S269" s="2">
        <v>41000</v>
      </c>
      <c r="T269" s="2">
        <v>0</v>
      </c>
      <c r="U269" s="2">
        <v>0</v>
      </c>
      <c r="V269" s="2">
        <f t="shared" si="120"/>
        <v>0</v>
      </c>
      <c r="X269" s="2">
        <f t="shared" si="121"/>
        <v>78825.345656678037</v>
      </c>
      <c r="Y269" s="2">
        <f t="shared" si="122"/>
        <v>-1174.6543433219631</v>
      </c>
      <c r="AA269" s="2">
        <f>_xlfn.XLOOKUP($A269,'[1]Cost Forecast'!$A:$A,'[1]Cost Forecast'!S:S)</f>
        <v>0</v>
      </c>
      <c r="AB269" s="2">
        <f>_xlfn.XLOOKUP($A269,'[1]Cost Forecast'!$A:$A,'[1]Cost Forecast'!T:T)</f>
        <v>9849.0099999999984</v>
      </c>
      <c r="AC269" s="2">
        <f>_xlfn.XLOOKUP($A269,'[1]Cost Forecast'!$A:$A,'[1]Cost Forecast'!U:U)</f>
        <v>9849.0099999999984</v>
      </c>
      <c r="AD269" s="2">
        <f>_xlfn.XLOOKUP($A269,'[1]Cost Forecast'!$A:$A,'[1]Cost Forecast'!V:V)</f>
        <v>0</v>
      </c>
      <c r="AE269" s="2">
        <f>_xlfn.XLOOKUP($A269,'[1]Cost Forecast'!$A:$A,'[1]Cost Forecast'!W:W)</f>
        <v>0</v>
      </c>
      <c r="AF269" s="2">
        <f>_xlfn.XLOOKUP($A269,'[1]Cost Forecast'!$A:$A,'[1]Cost Forecast'!X:X)</f>
        <v>0</v>
      </c>
      <c r="AG269" s="2">
        <f>_xlfn.XLOOKUP($A269,'[1]Cost Forecast'!$A:$A,'[1]Cost Forecast'!Y:Y)</f>
        <v>0</v>
      </c>
      <c r="AH269" s="2">
        <f>_xlfn.XLOOKUP($A269,'[1]Cost Forecast'!$A:$A,'[1]Cost Forecast'!Z:Z)</f>
        <v>0</v>
      </c>
      <c r="AI269" s="2">
        <f>_xlfn.XLOOKUP($A269,'[1]Cost Forecast'!$A:$A,'[1]Cost Forecast'!AA:AA)</f>
        <v>0</v>
      </c>
      <c r="AJ269" s="2">
        <f>_xlfn.XLOOKUP($A269,'[1]Cost Forecast'!$A:$A,'[1]Cost Forecast'!AB:AB)</f>
        <v>0</v>
      </c>
      <c r="AK269" s="2">
        <f>_xlfn.XLOOKUP($A269,'[1]Cost Forecast'!$A:$A,'[1]Cost Forecast'!AC:AC)</f>
        <v>0</v>
      </c>
      <c r="AL269" s="2">
        <f>_xlfn.XLOOKUP($A269,'[1]Cost Forecast'!$A:$A,'[1]Cost Forecast'!AD:AD)</f>
        <v>0</v>
      </c>
      <c r="AM269" s="8">
        <f t="shared" si="117"/>
        <v>78717.94</v>
      </c>
      <c r="AN269" s="9" t="s">
        <v>884</v>
      </c>
      <c r="AO269" s="9" t="s">
        <v>849</v>
      </c>
      <c r="AP269" t="s">
        <v>897</v>
      </c>
      <c r="AQ269" t="b">
        <f t="shared" si="123"/>
        <v>0</v>
      </c>
      <c r="AT269" s="12"/>
    </row>
    <row r="270" spans="1:46" x14ac:dyDescent="0.35">
      <c r="A270" s="4" t="s">
        <v>550</v>
      </c>
      <c r="B270" s="4" t="s">
        <v>551</v>
      </c>
      <c r="C270" s="3">
        <v>2</v>
      </c>
      <c r="D270" s="4" t="s">
        <v>2</v>
      </c>
      <c r="E270" s="3">
        <v>32</v>
      </c>
      <c r="F270" s="3">
        <f t="shared" si="118"/>
        <v>6.25E-2</v>
      </c>
      <c r="G270" s="2">
        <v>3296.32</v>
      </c>
      <c r="H270" s="4" t="b">
        <f t="shared" si="116"/>
        <v>0</v>
      </c>
      <c r="I270" s="4" t="b">
        <f t="shared" si="119"/>
        <v>0</v>
      </c>
      <c r="K270" s="2">
        <v>0</v>
      </c>
      <c r="L270" s="2">
        <v>0</v>
      </c>
      <c r="M270" s="3">
        <v>0</v>
      </c>
      <c r="N270" s="3">
        <v>0</v>
      </c>
      <c r="O270" s="2">
        <v>110</v>
      </c>
      <c r="Q270" s="2">
        <v>3296.32</v>
      </c>
      <c r="R270" s="2">
        <v>0</v>
      </c>
      <c r="S270" s="2">
        <v>0</v>
      </c>
      <c r="T270" s="2">
        <v>0</v>
      </c>
      <c r="U270" s="2">
        <v>0</v>
      </c>
      <c r="V270" s="2">
        <f t="shared" si="120"/>
        <v>0</v>
      </c>
      <c r="X270" s="2">
        <f t="shared" si="121"/>
        <v>3520</v>
      </c>
      <c r="Y270" s="2">
        <f t="shared" si="122"/>
        <v>223.67999999999984</v>
      </c>
      <c r="AA270" s="2">
        <f>_xlfn.XLOOKUP($A270,'[1]Cost Forecast'!$A:$A,'[1]Cost Forecast'!S:S)</f>
        <v>0</v>
      </c>
      <c r="AB270" s="2">
        <f>_xlfn.XLOOKUP($A270,'[1]Cost Forecast'!$A:$A,'[1]Cost Forecast'!T:T)</f>
        <v>0</v>
      </c>
      <c r="AC270" s="2">
        <f>_xlfn.XLOOKUP($A270,'[1]Cost Forecast'!$A:$A,'[1]Cost Forecast'!U:U)</f>
        <v>0</v>
      </c>
      <c r="AD270" s="2">
        <f>_xlfn.XLOOKUP($A270,'[1]Cost Forecast'!$A:$A,'[1]Cost Forecast'!V:V)</f>
        <v>0</v>
      </c>
      <c r="AE270" s="2">
        <f>_xlfn.XLOOKUP($A270,'[1]Cost Forecast'!$A:$A,'[1]Cost Forecast'!W:W)</f>
        <v>0</v>
      </c>
      <c r="AF270" s="2">
        <f>_xlfn.XLOOKUP($A270,'[1]Cost Forecast'!$A:$A,'[1]Cost Forecast'!X:X)</f>
        <v>0</v>
      </c>
      <c r="AG270" s="2">
        <f>_xlfn.XLOOKUP($A270,'[1]Cost Forecast'!$A:$A,'[1]Cost Forecast'!Y:Y)</f>
        <v>0</v>
      </c>
      <c r="AH270" s="2">
        <f>_xlfn.XLOOKUP($A270,'[1]Cost Forecast'!$A:$A,'[1]Cost Forecast'!Z:Z)</f>
        <v>1648.16</v>
      </c>
      <c r="AI270" s="2">
        <f>_xlfn.XLOOKUP($A270,'[1]Cost Forecast'!$A:$A,'[1]Cost Forecast'!AA:AA)</f>
        <v>1648.16</v>
      </c>
      <c r="AJ270" s="2">
        <f>_xlfn.XLOOKUP($A270,'[1]Cost Forecast'!$A:$A,'[1]Cost Forecast'!AB:AB)</f>
        <v>0</v>
      </c>
      <c r="AK270" s="2">
        <f>_xlfn.XLOOKUP($A270,'[1]Cost Forecast'!$A:$A,'[1]Cost Forecast'!AC:AC)</f>
        <v>0</v>
      </c>
      <c r="AL270" s="2">
        <f>_xlfn.XLOOKUP($A270,'[1]Cost Forecast'!$A:$A,'[1]Cost Forecast'!AD:AD)</f>
        <v>0</v>
      </c>
      <c r="AM270" s="8">
        <f t="shared" si="117"/>
        <v>3296.32</v>
      </c>
      <c r="AN270" s="9" t="s">
        <v>884</v>
      </c>
      <c r="AO270" s="9" t="s">
        <v>849</v>
      </c>
      <c r="AP270" t="s">
        <v>897</v>
      </c>
      <c r="AQ270" t="b">
        <f t="shared" si="123"/>
        <v>1</v>
      </c>
      <c r="AT270" s="12"/>
    </row>
    <row r="271" spans="1:46" x14ac:dyDescent="0.35">
      <c r="A271" s="4" t="s">
        <v>552</v>
      </c>
      <c r="B271" s="4" t="s">
        <v>553</v>
      </c>
      <c r="C271" s="3">
        <v>30</v>
      </c>
      <c r="D271" s="4" t="s">
        <v>212</v>
      </c>
      <c r="E271" s="3">
        <v>0</v>
      </c>
      <c r="F271" s="3">
        <f t="shared" ref="F271:F318" si="124">IF(OR(E271=0,C271=0),1,C271/E271)</f>
        <v>1</v>
      </c>
      <c r="G271" s="2">
        <v>130000</v>
      </c>
      <c r="H271" s="4" t="b">
        <f t="shared" si="116"/>
        <v>0</v>
      </c>
      <c r="I271" s="4" t="b">
        <f t="shared" si="119"/>
        <v>0</v>
      </c>
      <c r="K271" s="2">
        <v>112290.76</v>
      </c>
      <c r="L271" s="2">
        <v>114830</v>
      </c>
      <c r="M271" s="3">
        <v>0</v>
      </c>
      <c r="N271" s="3">
        <v>0</v>
      </c>
      <c r="O271" s="2">
        <v>110</v>
      </c>
      <c r="Q271" s="2">
        <v>0</v>
      </c>
      <c r="R271" s="2">
        <v>130000</v>
      </c>
      <c r="S271" s="2">
        <v>0</v>
      </c>
      <c r="T271" s="2">
        <v>0</v>
      </c>
      <c r="U271" s="2">
        <v>0</v>
      </c>
      <c r="V271" s="2">
        <f t="shared" ref="V271:V318" si="125">G271-SUM(Q271:U271)</f>
        <v>0</v>
      </c>
      <c r="X271" s="2">
        <f t="shared" ref="X271:X318" si="126">K271 + O271*((C271-M271)/F271)</f>
        <v>115590.76</v>
      </c>
      <c r="Y271" s="2">
        <f t="shared" ref="Y271:Y318" si="127">X271-G271</f>
        <v>-14409.240000000005</v>
      </c>
      <c r="AA271" s="2">
        <f>_xlfn.XLOOKUP($A271,'[1]Cost Forecast'!$A:$A,'[1]Cost Forecast'!S:S)</f>
        <v>0</v>
      </c>
      <c r="AB271" s="2">
        <f>_xlfn.XLOOKUP($A271,'[1]Cost Forecast'!$A:$A,'[1]Cost Forecast'!T:T)</f>
        <v>5000</v>
      </c>
      <c r="AC271" s="2">
        <f>_xlfn.XLOOKUP($A271,'[1]Cost Forecast'!$A:$A,'[1]Cost Forecast'!U:U)</f>
        <v>5000</v>
      </c>
      <c r="AD271" s="2">
        <f>_xlfn.XLOOKUP($A271,'[1]Cost Forecast'!$A:$A,'[1]Cost Forecast'!V:V)</f>
        <v>5000</v>
      </c>
      <c r="AE271" s="2">
        <f>_xlfn.XLOOKUP($A271,'[1]Cost Forecast'!$A:$A,'[1]Cost Forecast'!W:W)</f>
        <v>2500</v>
      </c>
      <c r="AF271" s="2">
        <f>_xlfn.XLOOKUP($A271,'[1]Cost Forecast'!$A:$A,'[1]Cost Forecast'!X:X)</f>
        <v>209.24000000000524</v>
      </c>
      <c r="AG271" s="2">
        <f>_xlfn.XLOOKUP($A271,'[1]Cost Forecast'!$A:$A,'[1]Cost Forecast'!Y:Y)</f>
        <v>0</v>
      </c>
      <c r="AH271" s="2">
        <f>_xlfn.XLOOKUP($A271,'[1]Cost Forecast'!$A:$A,'[1]Cost Forecast'!Z:Z)</f>
        <v>0</v>
      </c>
      <c r="AI271" s="2">
        <f>_xlfn.XLOOKUP($A271,'[1]Cost Forecast'!$A:$A,'[1]Cost Forecast'!AA:AA)</f>
        <v>0</v>
      </c>
      <c r="AJ271" s="2">
        <f>_xlfn.XLOOKUP($A271,'[1]Cost Forecast'!$A:$A,'[1]Cost Forecast'!AB:AB)</f>
        <v>0</v>
      </c>
      <c r="AK271" s="2">
        <f>_xlfn.XLOOKUP($A271,'[1]Cost Forecast'!$A:$A,'[1]Cost Forecast'!AC:AC)</f>
        <v>0</v>
      </c>
      <c r="AL271" s="2">
        <f>_xlfn.XLOOKUP($A271,'[1]Cost Forecast'!$A:$A,'[1]Cost Forecast'!AD:AD)</f>
        <v>0</v>
      </c>
      <c r="AM271" s="8">
        <f t="shared" si="117"/>
        <v>130000</v>
      </c>
      <c r="AN271" s="9" t="s">
        <v>884</v>
      </c>
      <c r="AO271" s="9" t="s">
        <v>879</v>
      </c>
      <c r="AQ271" t="b">
        <f t="shared" si="123"/>
        <v>1</v>
      </c>
      <c r="AS271"/>
    </row>
    <row r="272" spans="1:46" x14ac:dyDescent="0.35">
      <c r="A272" s="4" t="s">
        <v>554</v>
      </c>
      <c r="B272" s="4" t="s">
        <v>555</v>
      </c>
      <c r="C272" s="3">
        <v>637.20000000000005</v>
      </c>
      <c r="D272" s="4" t="s">
        <v>13</v>
      </c>
      <c r="E272" s="3">
        <v>0</v>
      </c>
      <c r="F272" s="3">
        <f t="shared" si="124"/>
        <v>1</v>
      </c>
      <c r="G272" s="2">
        <v>12744</v>
      </c>
      <c r="H272" s="4" t="b">
        <f t="shared" si="116"/>
        <v>0</v>
      </c>
      <c r="I272" s="4" t="b">
        <f t="shared" si="119"/>
        <v>0</v>
      </c>
      <c r="K272" s="2">
        <v>0</v>
      </c>
      <c r="L272" s="2">
        <v>0</v>
      </c>
      <c r="M272" s="3">
        <v>0</v>
      </c>
      <c r="N272" s="3">
        <v>0</v>
      </c>
      <c r="O272" s="2">
        <v>110</v>
      </c>
      <c r="Q272" s="2">
        <v>0</v>
      </c>
      <c r="R272" s="2">
        <v>0</v>
      </c>
      <c r="S272" s="2">
        <v>0</v>
      </c>
      <c r="T272" s="2">
        <v>12744</v>
      </c>
      <c r="U272" s="2">
        <v>0</v>
      </c>
      <c r="V272" s="2">
        <f t="shared" si="125"/>
        <v>0</v>
      </c>
      <c r="X272" s="2">
        <f t="shared" si="126"/>
        <v>70092</v>
      </c>
      <c r="Y272" s="2">
        <f t="shared" si="127"/>
        <v>57348</v>
      </c>
      <c r="AA272" s="2">
        <f>_xlfn.XLOOKUP($A272,'[1]Cost Forecast'!$A:$A,'[1]Cost Forecast'!S:S)</f>
        <v>0</v>
      </c>
      <c r="AB272" s="2">
        <f>_xlfn.XLOOKUP($A272,'[1]Cost Forecast'!$A:$A,'[1]Cost Forecast'!T:T)</f>
        <v>0</v>
      </c>
      <c r="AC272" s="2">
        <f>_xlfn.XLOOKUP($A272,'[1]Cost Forecast'!$A:$A,'[1]Cost Forecast'!U:U)</f>
        <v>0</v>
      </c>
      <c r="AD272" s="2">
        <f>_xlfn.XLOOKUP($A272,'[1]Cost Forecast'!$A:$A,'[1]Cost Forecast'!V:V)</f>
        <v>0</v>
      </c>
      <c r="AE272" s="2">
        <f>_xlfn.XLOOKUP($A272,'[1]Cost Forecast'!$A:$A,'[1]Cost Forecast'!W:W)</f>
        <v>0</v>
      </c>
      <c r="AF272" s="2">
        <f>_xlfn.XLOOKUP($A272,'[1]Cost Forecast'!$A:$A,'[1]Cost Forecast'!X:X)</f>
        <v>0</v>
      </c>
      <c r="AG272" s="2">
        <f>_xlfn.XLOOKUP($A272,'[1]Cost Forecast'!$A:$A,'[1]Cost Forecast'!Y:Y)</f>
        <v>0</v>
      </c>
      <c r="AH272" s="2">
        <f>_xlfn.XLOOKUP($A272,'[1]Cost Forecast'!$A:$A,'[1]Cost Forecast'!Z:Z)</f>
        <v>0</v>
      </c>
      <c r="AI272" s="2">
        <f>_xlfn.XLOOKUP($A272,'[1]Cost Forecast'!$A:$A,'[1]Cost Forecast'!AA:AA)</f>
        <v>0</v>
      </c>
      <c r="AJ272" s="2">
        <f>_xlfn.XLOOKUP($A272,'[1]Cost Forecast'!$A:$A,'[1]Cost Forecast'!AB:AB)</f>
        <v>0</v>
      </c>
      <c r="AK272" s="2">
        <f>_xlfn.XLOOKUP($A272,'[1]Cost Forecast'!$A:$A,'[1]Cost Forecast'!AC:AC)</f>
        <v>0</v>
      </c>
      <c r="AL272" s="2">
        <f>_xlfn.XLOOKUP($A272,'[1]Cost Forecast'!$A:$A,'[1]Cost Forecast'!AD:AD)</f>
        <v>0</v>
      </c>
      <c r="AM272" s="8">
        <f t="shared" si="117"/>
        <v>0</v>
      </c>
      <c r="AN272" s="9" t="s">
        <v>877</v>
      </c>
      <c r="AO272" s="9" t="s">
        <v>886</v>
      </c>
      <c r="AQ272" t="b">
        <f t="shared" si="123"/>
        <v>0</v>
      </c>
      <c r="AS272"/>
    </row>
    <row r="273" spans="1:45" x14ac:dyDescent="0.35">
      <c r="A273" s="4" t="s">
        <v>556</v>
      </c>
      <c r="B273" s="4" t="s">
        <v>557</v>
      </c>
      <c r="C273" s="3">
        <v>8681</v>
      </c>
      <c r="D273" s="4" t="s">
        <v>13</v>
      </c>
      <c r="E273" s="3">
        <v>0</v>
      </c>
      <c r="F273" s="3">
        <f t="shared" si="124"/>
        <v>1</v>
      </c>
      <c r="G273" s="2">
        <v>60000</v>
      </c>
      <c r="H273" s="4" t="b">
        <f t="shared" si="116"/>
        <v>0</v>
      </c>
      <c r="I273" s="4" t="b">
        <f t="shared" si="119"/>
        <v>0</v>
      </c>
      <c r="K273" s="2">
        <v>7761.75</v>
      </c>
      <c r="L273" s="2">
        <v>7761.75</v>
      </c>
      <c r="M273" s="3">
        <v>0</v>
      </c>
      <c r="N273" s="3">
        <v>0</v>
      </c>
      <c r="O273" s="2">
        <v>110</v>
      </c>
      <c r="Q273" s="2">
        <v>0</v>
      </c>
      <c r="R273" s="2">
        <v>0</v>
      </c>
      <c r="S273" s="2">
        <v>0</v>
      </c>
      <c r="T273" s="2">
        <v>60000</v>
      </c>
      <c r="U273" s="2">
        <v>0</v>
      </c>
      <c r="V273" s="2">
        <f t="shared" si="125"/>
        <v>0</v>
      </c>
      <c r="X273" s="2">
        <f t="shared" si="126"/>
        <v>962671.75</v>
      </c>
      <c r="Y273" s="2">
        <f t="shared" si="127"/>
        <v>902671.75</v>
      </c>
      <c r="AA273" s="2">
        <f>_xlfn.XLOOKUP($A273,'[1]Cost Forecast'!$A:$A,'[1]Cost Forecast'!S:S)</f>
        <v>0</v>
      </c>
      <c r="AB273" s="2">
        <f>_xlfn.XLOOKUP($A273,'[1]Cost Forecast'!$A:$A,'[1]Cost Forecast'!T:T)</f>
        <v>0</v>
      </c>
      <c r="AC273" s="2">
        <f>_xlfn.XLOOKUP($A273,'[1]Cost Forecast'!$A:$A,'[1]Cost Forecast'!U:U)</f>
        <v>13059.5625</v>
      </c>
      <c r="AD273" s="2">
        <f>_xlfn.XLOOKUP($A273,'[1]Cost Forecast'!$A:$A,'[1]Cost Forecast'!V:V)</f>
        <v>13059.5625</v>
      </c>
      <c r="AE273" s="2">
        <f>_xlfn.XLOOKUP($A273,'[1]Cost Forecast'!$A:$A,'[1]Cost Forecast'!W:W)</f>
        <v>13059.5625</v>
      </c>
      <c r="AF273" s="2">
        <f>_xlfn.XLOOKUP($A273,'[1]Cost Forecast'!$A:$A,'[1]Cost Forecast'!X:X)</f>
        <v>13059.5625</v>
      </c>
      <c r="AG273" s="2">
        <f>_xlfn.XLOOKUP($A273,'[1]Cost Forecast'!$A:$A,'[1]Cost Forecast'!Y:Y)</f>
        <v>0</v>
      </c>
      <c r="AH273" s="2">
        <f>_xlfn.XLOOKUP($A273,'[1]Cost Forecast'!$A:$A,'[1]Cost Forecast'!Z:Z)</f>
        <v>0</v>
      </c>
      <c r="AI273" s="2">
        <f>_xlfn.XLOOKUP($A273,'[1]Cost Forecast'!$A:$A,'[1]Cost Forecast'!AA:AA)</f>
        <v>0</v>
      </c>
      <c r="AJ273" s="2">
        <f>_xlfn.XLOOKUP($A273,'[1]Cost Forecast'!$A:$A,'[1]Cost Forecast'!AB:AB)</f>
        <v>0</v>
      </c>
      <c r="AK273" s="2">
        <f>_xlfn.XLOOKUP($A273,'[1]Cost Forecast'!$A:$A,'[1]Cost Forecast'!AC:AC)</f>
        <v>0</v>
      </c>
      <c r="AL273" s="2">
        <f>_xlfn.XLOOKUP($A273,'[1]Cost Forecast'!$A:$A,'[1]Cost Forecast'!AD:AD)</f>
        <v>0</v>
      </c>
      <c r="AM273" s="8">
        <f t="shared" si="117"/>
        <v>60000</v>
      </c>
      <c r="AN273" s="9" t="s">
        <v>877</v>
      </c>
      <c r="AO273" s="9" t="s">
        <v>886</v>
      </c>
      <c r="AQ273" t="b">
        <f t="shared" si="123"/>
        <v>1</v>
      </c>
      <c r="AS273"/>
    </row>
    <row r="274" spans="1:45" x14ac:dyDescent="0.35">
      <c r="A274" s="4" t="s">
        <v>558</v>
      </c>
      <c r="B274" s="4" t="s">
        <v>559</v>
      </c>
      <c r="C274" s="3">
        <v>1</v>
      </c>
      <c r="D274" s="4" t="s">
        <v>38</v>
      </c>
      <c r="E274" s="3">
        <v>0</v>
      </c>
      <c r="F274" s="3">
        <f t="shared" si="124"/>
        <v>1</v>
      </c>
      <c r="G274" s="2">
        <v>1710399</v>
      </c>
      <c r="H274" s="4" t="b">
        <f t="shared" si="116"/>
        <v>0</v>
      </c>
      <c r="I274" s="4" t="b">
        <f t="shared" si="119"/>
        <v>0</v>
      </c>
      <c r="K274" s="2">
        <v>1449641.33</v>
      </c>
      <c r="L274" s="2">
        <v>1814355.74</v>
      </c>
      <c r="M274" s="3">
        <v>0</v>
      </c>
      <c r="N274" s="3">
        <v>0</v>
      </c>
      <c r="O274" s="2">
        <v>110</v>
      </c>
      <c r="Q274" s="2">
        <v>0</v>
      </c>
      <c r="R274" s="2">
        <v>110399</v>
      </c>
      <c r="S274" s="2">
        <v>1600000</v>
      </c>
      <c r="T274" s="2">
        <v>0</v>
      </c>
      <c r="U274" s="2">
        <v>0</v>
      </c>
      <c r="V274" s="2">
        <f t="shared" si="125"/>
        <v>0</v>
      </c>
      <c r="X274" s="2">
        <f t="shared" si="126"/>
        <v>1449751.33</v>
      </c>
      <c r="Y274" s="2">
        <f t="shared" si="127"/>
        <v>-260647.66999999993</v>
      </c>
      <c r="AA274" s="2">
        <f>_xlfn.XLOOKUP($A274,'[1]Cost Forecast'!$A:$A,'[1]Cost Forecast'!S:S)</f>
        <v>0</v>
      </c>
      <c r="AB274" s="2">
        <f>_xlfn.XLOOKUP($A274,'[1]Cost Forecast'!$A:$A,'[1]Cost Forecast'!T:T)</f>
        <v>40000</v>
      </c>
      <c r="AC274" s="2">
        <f>_xlfn.XLOOKUP($A274,'[1]Cost Forecast'!$A:$A,'[1]Cost Forecast'!U:U)</f>
        <v>40000</v>
      </c>
      <c r="AD274" s="2">
        <f>_xlfn.XLOOKUP($A274,'[1]Cost Forecast'!$A:$A,'[1]Cost Forecast'!V:V)</f>
        <v>40000</v>
      </c>
      <c r="AE274" s="2">
        <f>_xlfn.XLOOKUP($A274,'[1]Cost Forecast'!$A:$A,'[1]Cost Forecast'!W:W)</f>
        <v>40000</v>
      </c>
      <c r="AF274" s="2">
        <f>_xlfn.XLOOKUP($A274,'[1]Cost Forecast'!$A:$A,'[1]Cost Forecast'!X:X)</f>
        <v>40000</v>
      </c>
      <c r="AG274" s="2">
        <f>_xlfn.XLOOKUP($A274,'[1]Cost Forecast'!$A:$A,'[1]Cost Forecast'!Y:Y)</f>
        <v>20000</v>
      </c>
      <c r="AH274" s="2">
        <f>_xlfn.XLOOKUP($A274,'[1]Cost Forecast'!$A:$A,'[1]Cost Forecast'!Z:Z)</f>
        <v>20000</v>
      </c>
      <c r="AI274" s="2">
        <f>_xlfn.XLOOKUP($A274,'[1]Cost Forecast'!$A:$A,'[1]Cost Forecast'!AA:AA)</f>
        <v>10000</v>
      </c>
      <c r="AJ274" s="2">
        <f>_xlfn.XLOOKUP($A274,'[1]Cost Forecast'!$A:$A,'[1]Cost Forecast'!AB:AB)</f>
        <v>10757.669999999925</v>
      </c>
      <c r="AK274" s="2">
        <f>_xlfn.XLOOKUP($A274,'[1]Cost Forecast'!$A:$A,'[1]Cost Forecast'!AC:AC)</f>
        <v>0</v>
      </c>
      <c r="AL274" s="2">
        <f>_xlfn.XLOOKUP($A274,'[1]Cost Forecast'!$A:$A,'[1]Cost Forecast'!AD:AD)</f>
        <v>0</v>
      </c>
      <c r="AM274" s="8">
        <f t="shared" si="117"/>
        <v>1710399</v>
      </c>
      <c r="AN274" s="9" t="s">
        <v>884</v>
      </c>
      <c r="AO274" s="9" t="s">
        <v>879</v>
      </c>
      <c r="AQ274" t="b">
        <f t="shared" si="123"/>
        <v>1</v>
      </c>
      <c r="AS274"/>
    </row>
    <row r="275" spans="1:45" x14ac:dyDescent="0.35">
      <c r="A275" s="4" t="s">
        <v>560</v>
      </c>
      <c r="B275" s="4" t="s">
        <v>561</v>
      </c>
      <c r="C275" s="3">
        <v>1</v>
      </c>
      <c r="D275" s="4" t="s">
        <v>38</v>
      </c>
      <c r="E275" s="3">
        <v>0</v>
      </c>
      <c r="F275" s="3">
        <f t="shared" si="124"/>
        <v>1</v>
      </c>
      <c r="G275" s="2">
        <v>38820</v>
      </c>
      <c r="H275" s="4" t="b">
        <f t="shared" si="116"/>
        <v>1</v>
      </c>
      <c r="I275" s="4" t="b">
        <f t="shared" si="119"/>
        <v>0</v>
      </c>
      <c r="K275" s="2">
        <v>38820</v>
      </c>
      <c r="L275" s="2">
        <v>38820</v>
      </c>
      <c r="M275" s="3">
        <v>0</v>
      </c>
      <c r="N275" s="3">
        <v>0</v>
      </c>
      <c r="O275" s="2">
        <v>110</v>
      </c>
      <c r="Q275" s="2">
        <v>0</v>
      </c>
      <c r="R275" s="2">
        <v>38820</v>
      </c>
      <c r="S275" s="2">
        <v>0</v>
      </c>
      <c r="T275" s="2">
        <v>0</v>
      </c>
      <c r="U275" s="2">
        <v>0</v>
      </c>
      <c r="V275" s="2">
        <f t="shared" si="125"/>
        <v>0</v>
      </c>
      <c r="X275" s="2">
        <f t="shared" si="126"/>
        <v>38930</v>
      </c>
      <c r="Y275" s="2">
        <f t="shared" si="127"/>
        <v>110</v>
      </c>
      <c r="AA275" s="2">
        <f>_xlfn.XLOOKUP($A275,'[1]Cost Forecast'!$A:$A,'[1]Cost Forecast'!S:S)</f>
        <v>0</v>
      </c>
      <c r="AB275" s="2">
        <f>_xlfn.XLOOKUP($A275,'[1]Cost Forecast'!$A:$A,'[1]Cost Forecast'!T:T)</f>
        <v>0</v>
      </c>
      <c r="AC275" s="2">
        <f>_xlfn.XLOOKUP($A275,'[1]Cost Forecast'!$A:$A,'[1]Cost Forecast'!U:U)</f>
        <v>0</v>
      </c>
      <c r="AD275" s="2">
        <f>_xlfn.XLOOKUP($A275,'[1]Cost Forecast'!$A:$A,'[1]Cost Forecast'!V:V)</f>
        <v>0</v>
      </c>
      <c r="AE275" s="2">
        <f>_xlfn.XLOOKUP($A275,'[1]Cost Forecast'!$A:$A,'[1]Cost Forecast'!W:W)</f>
        <v>0</v>
      </c>
      <c r="AF275" s="2">
        <f>_xlfn.XLOOKUP($A275,'[1]Cost Forecast'!$A:$A,'[1]Cost Forecast'!X:X)</f>
        <v>0</v>
      </c>
      <c r="AG275" s="2">
        <f>_xlfn.XLOOKUP($A275,'[1]Cost Forecast'!$A:$A,'[1]Cost Forecast'!Y:Y)</f>
        <v>0</v>
      </c>
      <c r="AH275" s="2">
        <f>_xlfn.XLOOKUP($A275,'[1]Cost Forecast'!$A:$A,'[1]Cost Forecast'!Z:Z)</f>
        <v>0</v>
      </c>
      <c r="AI275" s="2">
        <f>_xlfn.XLOOKUP($A275,'[1]Cost Forecast'!$A:$A,'[1]Cost Forecast'!AA:AA)</f>
        <v>0</v>
      </c>
      <c r="AJ275" s="2">
        <f>_xlfn.XLOOKUP($A275,'[1]Cost Forecast'!$A:$A,'[1]Cost Forecast'!AB:AB)</f>
        <v>0</v>
      </c>
      <c r="AK275" s="2">
        <f>_xlfn.XLOOKUP($A275,'[1]Cost Forecast'!$A:$A,'[1]Cost Forecast'!AC:AC)</f>
        <v>0</v>
      </c>
      <c r="AL275" s="2">
        <f>_xlfn.XLOOKUP($A275,'[1]Cost Forecast'!$A:$A,'[1]Cost Forecast'!AD:AD)</f>
        <v>0</v>
      </c>
      <c r="AM275" s="8">
        <f t="shared" si="117"/>
        <v>38820</v>
      </c>
      <c r="AN275" s="9" t="s">
        <v>882</v>
      </c>
      <c r="AO275" s="9" t="s">
        <v>882</v>
      </c>
      <c r="AQ275" t="b">
        <f t="shared" si="123"/>
        <v>1</v>
      </c>
      <c r="AS275"/>
    </row>
    <row r="276" spans="1:45" x14ac:dyDescent="0.35">
      <c r="A276" s="4" t="s">
        <v>562</v>
      </c>
      <c r="B276" s="4" t="s">
        <v>563</v>
      </c>
      <c r="C276" s="3">
        <v>16</v>
      </c>
      <c r="D276" s="4" t="s">
        <v>564</v>
      </c>
      <c r="E276" s="3">
        <v>0</v>
      </c>
      <c r="F276" s="3">
        <f t="shared" si="124"/>
        <v>1</v>
      </c>
      <c r="G276" s="2">
        <v>0</v>
      </c>
      <c r="H276" s="4" t="b">
        <f t="shared" ref="H276:H325" si="128">G276=K276</f>
        <v>1</v>
      </c>
      <c r="I276" s="4" t="b">
        <f t="shared" si="119"/>
        <v>0</v>
      </c>
      <c r="K276" s="2">
        <v>0</v>
      </c>
      <c r="L276" s="2">
        <v>0</v>
      </c>
      <c r="M276" s="3">
        <v>0</v>
      </c>
      <c r="N276" s="3">
        <v>0</v>
      </c>
      <c r="O276" s="2">
        <v>110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f t="shared" si="125"/>
        <v>0</v>
      </c>
      <c r="X276" s="2">
        <f t="shared" si="126"/>
        <v>1760</v>
      </c>
      <c r="Y276" s="2">
        <f t="shared" si="127"/>
        <v>1760</v>
      </c>
      <c r="AA276" s="2">
        <f>_xlfn.XLOOKUP($A276,'[1]Cost Forecast'!$A:$A,'[1]Cost Forecast'!S:S)</f>
        <v>0</v>
      </c>
      <c r="AB276" s="2">
        <f>_xlfn.XLOOKUP($A276,'[1]Cost Forecast'!$A:$A,'[1]Cost Forecast'!T:T)</f>
        <v>0</v>
      </c>
      <c r="AC276" s="2">
        <f>_xlfn.XLOOKUP($A276,'[1]Cost Forecast'!$A:$A,'[1]Cost Forecast'!U:U)</f>
        <v>0</v>
      </c>
      <c r="AD276" s="2">
        <f>_xlfn.XLOOKUP($A276,'[1]Cost Forecast'!$A:$A,'[1]Cost Forecast'!V:V)</f>
        <v>0</v>
      </c>
      <c r="AE276" s="2">
        <f>_xlfn.XLOOKUP($A276,'[1]Cost Forecast'!$A:$A,'[1]Cost Forecast'!W:W)</f>
        <v>0</v>
      </c>
      <c r="AF276" s="2">
        <f>_xlfn.XLOOKUP($A276,'[1]Cost Forecast'!$A:$A,'[1]Cost Forecast'!X:X)</f>
        <v>0</v>
      </c>
      <c r="AG276" s="2">
        <f>_xlfn.XLOOKUP($A276,'[1]Cost Forecast'!$A:$A,'[1]Cost Forecast'!Y:Y)</f>
        <v>0</v>
      </c>
      <c r="AH276" s="2">
        <f>_xlfn.XLOOKUP($A276,'[1]Cost Forecast'!$A:$A,'[1]Cost Forecast'!Z:Z)</f>
        <v>0</v>
      </c>
      <c r="AI276" s="2">
        <f>_xlfn.XLOOKUP($A276,'[1]Cost Forecast'!$A:$A,'[1]Cost Forecast'!AA:AA)</f>
        <v>0</v>
      </c>
      <c r="AJ276" s="2">
        <f>_xlfn.XLOOKUP($A276,'[1]Cost Forecast'!$A:$A,'[1]Cost Forecast'!AB:AB)</f>
        <v>0</v>
      </c>
      <c r="AK276" s="2">
        <f>_xlfn.XLOOKUP($A276,'[1]Cost Forecast'!$A:$A,'[1]Cost Forecast'!AC:AC)</f>
        <v>0</v>
      </c>
      <c r="AL276" s="2">
        <f>_xlfn.XLOOKUP($A276,'[1]Cost Forecast'!$A:$A,'[1]Cost Forecast'!AD:AD)</f>
        <v>0</v>
      </c>
      <c r="AM276" s="8">
        <f t="shared" ref="AM276:AM325" si="129">SUM(AA276:AL276)+K276</f>
        <v>0</v>
      </c>
      <c r="AN276" s="9" t="s">
        <v>882</v>
      </c>
      <c r="AO276" s="9" t="s">
        <v>882</v>
      </c>
      <c r="AQ276" t="b">
        <f t="shared" si="123"/>
        <v>1</v>
      </c>
      <c r="AS276"/>
    </row>
    <row r="277" spans="1:45" x14ac:dyDescent="0.35">
      <c r="A277" s="4" t="s">
        <v>565</v>
      </c>
      <c r="B277" s="4" t="s">
        <v>566</v>
      </c>
      <c r="C277" s="3">
        <v>16</v>
      </c>
      <c r="D277" s="4" t="s">
        <v>212</v>
      </c>
      <c r="E277" s="3">
        <v>48</v>
      </c>
      <c r="F277" s="3">
        <f t="shared" si="124"/>
        <v>0.33333333333333331</v>
      </c>
      <c r="G277" s="2">
        <v>0</v>
      </c>
      <c r="H277" s="4" t="b">
        <f t="shared" si="128"/>
        <v>1</v>
      </c>
      <c r="I277" s="4" t="b">
        <f t="shared" si="119"/>
        <v>0</v>
      </c>
      <c r="K277" s="2">
        <v>0</v>
      </c>
      <c r="L277" s="2">
        <v>0</v>
      </c>
      <c r="M277" s="3">
        <v>0</v>
      </c>
      <c r="N277" s="3">
        <v>0</v>
      </c>
      <c r="O277" s="2">
        <v>110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f t="shared" si="125"/>
        <v>0</v>
      </c>
      <c r="X277" s="2">
        <f t="shared" si="126"/>
        <v>5280</v>
      </c>
      <c r="Y277" s="2">
        <f t="shared" si="127"/>
        <v>5280</v>
      </c>
      <c r="AA277" s="2">
        <f>_xlfn.XLOOKUP($A277,'[1]Cost Forecast'!$A:$A,'[1]Cost Forecast'!S:S)</f>
        <v>0</v>
      </c>
      <c r="AB277" s="2">
        <f>_xlfn.XLOOKUP($A277,'[1]Cost Forecast'!$A:$A,'[1]Cost Forecast'!T:T)</f>
        <v>0</v>
      </c>
      <c r="AC277" s="2">
        <f>_xlfn.XLOOKUP($A277,'[1]Cost Forecast'!$A:$A,'[1]Cost Forecast'!U:U)</f>
        <v>0</v>
      </c>
      <c r="AD277" s="2">
        <f>_xlfn.XLOOKUP($A277,'[1]Cost Forecast'!$A:$A,'[1]Cost Forecast'!V:V)</f>
        <v>0</v>
      </c>
      <c r="AE277" s="2">
        <f>_xlfn.XLOOKUP($A277,'[1]Cost Forecast'!$A:$A,'[1]Cost Forecast'!W:W)</f>
        <v>0</v>
      </c>
      <c r="AF277" s="2">
        <f>_xlfn.XLOOKUP($A277,'[1]Cost Forecast'!$A:$A,'[1]Cost Forecast'!X:X)</f>
        <v>0</v>
      </c>
      <c r="AG277" s="2">
        <f>_xlfn.XLOOKUP($A277,'[1]Cost Forecast'!$A:$A,'[1]Cost Forecast'!Y:Y)</f>
        <v>0</v>
      </c>
      <c r="AH277" s="2">
        <f>_xlfn.XLOOKUP($A277,'[1]Cost Forecast'!$A:$A,'[1]Cost Forecast'!Z:Z)</f>
        <v>0</v>
      </c>
      <c r="AI277" s="2">
        <f>_xlfn.XLOOKUP($A277,'[1]Cost Forecast'!$A:$A,'[1]Cost Forecast'!AA:AA)</f>
        <v>0</v>
      </c>
      <c r="AJ277" s="2">
        <f>_xlfn.XLOOKUP($A277,'[1]Cost Forecast'!$A:$A,'[1]Cost Forecast'!AB:AB)</f>
        <v>0</v>
      </c>
      <c r="AK277" s="2">
        <f>_xlfn.XLOOKUP($A277,'[1]Cost Forecast'!$A:$A,'[1]Cost Forecast'!AC:AC)</f>
        <v>0</v>
      </c>
      <c r="AL277" s="2">
        <f>_xlfn.XLOOKUP($A277,'[1]Cost Forecast'!$A:$A,'[1]Cost Forecast'!AD:AD)</f>
        <v>0</v>
      </c>
      <c r="AM277" s="8">
        <f t="shared" si="129"/>
        <v>0</v>
      </c>
      <c r="AN277" s="9" t="s">
        <v>882</v>
      </c>
      <c r="AO277" s="9" t="s">
        <v>882</v>
      </c>
      <c r="AQ277" t="b">
        <f t="shared" si="123"/>
        <v>1</v>
      </c>
      <c r="AS277"/>
    </row>
    <row r="278" spans="1:45" x14ac:dyDescent="0.35">
      <c r="A278" s="4" t="s">
        <v>567</v>
      </c>
      <c r="B278" s="4" t="s">
        <v>568</v>
      </c>
      <c r="C278" s="3">
        <v>0</v>
      </c>
      <c r="D278" s="4" t="s">
        <v>2</v>
      </c>
      <c r="E278" s="3">
        <v>0</v>
      </c>
      <c r="F278" s="3">
        <f t="shared" si="124"/>
        <v>1</v>
      </c>
      <c r="G278" s="2">
        <v>0</v>
      </c>
      <c r="H278" s="4" t="b">
        <f t="shared" si="128"/>
        <v>1</v>
      </c>
      <c r="I278" s="4" t="b">
        <f t="shared" si="119"/>
        <v>0</v>
      </c>
      <c r="K278" s="2">
        <v>0</v>
      </c>
      <c r="L278" s="2">
        <v>0</v>
      </c>
      <c r="M278" s="3">
        <v>0</v>
      </c>
      <c r="N278" s="3">
        <v>0</v>
      </c>
      <c r="O278" s="2">
        <v>110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f t="shared" si="125"/>
        <v>0</v>
      </c>
      <c r="X278" s="2">
        <f t="shared" si="126"/>
        <v>0</v>
      </c>
      <c r="Y278" s="2">
        <f t="shared" si="127"/>
        <v>0</v>
      </c>
      <c r="AA278" s="2">
        <f>_xlfn.XLOOKUP($A278,'[1]Cost Forecast'!$A:$A,'[1]Cost Forecast'!S:S)</f>
        <v>0</v>
      </c>
      <c r="AB278" s="2">
        <f>_xlfn.XLOOKUP($A278,'[1]Cost Forecast'!$A:$A,'[1]Cost Forecast'!T:T)</f>
        <v>0</v>
      </c>
      <c r="AC278" s="2">
        <f>_xlfn.XLOOKUP($A278,'[1]Cost Forecast'!$A:$A,'[1]Cost Forecast'!U:U)</f>
        <v>0</v>
      </c>
      <c r="AD278" s="2">
        <f>_xlfn.XLOOKUP($A278,'[1]Cost Forecast'!$A:$A,'[1]Cost Forecast'!V:V)</f>
        <v>0</v>
      </c>
      <c r="AE278" s="2">
        <f>_xlfn.XLOOKUP($A278,'[1]Cost Forecast'!$A:$A,'[1]Cost Forecast'!W:W)</f>
        <v>0</v>
      </c>
      <c r="AF278" s="2">
        <f>_xlfn.XLOOKUP($A278,'[1]Cost Forecast'!$A:$A,'[1]Cost Forecast'!X:X)</f>
        <v>0</v>
      </c>
      <c r="AG278" s="2">
        <f>_xlfn.XLOOKUP($A278,'[1]Cost Forecast'!$A:$A,'[1]Cost Forecast'!Y:Y)</f>
        <v>0</v>
      </c>
      <c r="AH278" s="2">
        <f>_xlfn.XLOOKUP($A278,'[1]Cost Forecast'!$A:$A,'[1]Cost Forecast'!Z:Z)</f>
        <v>0</v>
      </c>
      <c r="AI278" s="2">
        <f>_xlfn.XLOOKUP($A278,'[1]Cost Forecast'!$A:$A,'[1]Cost Forecast'!AA:AA)</f>
        <v>0</v>
      </c>
      <c r="AJ278" s="2">
        <f>_xlfn.XLOOKUP($A278,'[1]Cost Forecast'!$A:$A,'[1]Cost Forecast'!AB:AB)</f>
        <v>0</v>
      </c>
      <c r="AK278" s="2">
        <f>_xlfn.XLOOKUP($A278,'[1]Cost Forecast'!$A:$A,'[1]Cost Forecast'!AC:AC)</f>
        <v>0</v>
      </c>
      <c r="AL278" s="2">
        <f>_xlfn.XLOOKUP($A278,'[1]Cost Forecast'!$A:$A,'[1]Cost Forecast'!AD:AD)</f>
        <v>0</v>
      </c>
      <c r="AM278" s="8">
        <f t="shared" si="129"/>
        <v>0</v>
      </c>
      <c r="AN278" s="9" t="s">
        <v>882</v>
      </c>
      <c r="AO278" s="9" t="s">
        <v>882</v>
      </c>
      <c r="AQ278" t="b">
        <f t="shared" si="123"/>
        <v>1</v>
      </c>
      <c r="AS278"/>
    </row>
    <row r="279" spans="1:45" x14ac:dyDescent="0.35">
      <c r="A279" s="4" t="s">
        <v>569</v>
      </c>
      <c r="B279" s="4" t="s">
        <v>570</v>
      </c>
      <c r="C279" s="3">
        <v>180</v>
      </c>
      <c r="D279" s="4" t="s">
        <v>212</v>
      </c>
      <c r="E279" s="3">
        <v>439.02</v>
      </c>
      <c r="F279" s="3">
        <f t="shared" si="124"/>
        <v>0.41000410004100041</v>
      </c>
      <c r="G279" s="2">
        <v>0</v>
      </c>
      <c r="H279" s="4" t="b">
        <f t="shared" si="128"/>
        <v>1</v>
      </c>
      <c r="I279" s="4" t="b">
        <f t="shared" ref="I279:I326" si="130">OR(ISBLANK(AA279),ISBLANK(AB279),ISBLANK(AC279),ISBLANK(AD279),ISBLANK(AE279),ISBLANK(AF279),ISBLANK(AG279),ISBLANK(AH279),ISBLANK(AI279),ISBLANK(AJ279),ISBLANK(AK279),ISBLANK(AL279))</f>
        <v>0</v>
      </c>
      <c r="K279" s="2">
        <v>0</v>
      </c>
      <c r="L279" s="2">
        <v>0</v>
      </c>
      <c r="M279" s="3">
        <v>0</v>
      </c>
      <c r="N279" s="3">
        <v>0</v>
      </c>
      <c r="O279" s="2">
        <v>110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f t="shared" si="125"/>
        <v>0</v>
      </c>
      <c r="X279" s="2">
        <f t="shared" si="126"/>
        <v>48292.2</v>
      </c>
      <c r="Y279" s="2">
        <f t="shared" si="127"/>
        <v>48292.2</v>
      </c>
      <c r="AA279" s="2">
        <f>_xlfn.XLOOKUP($A279,'[1]Cost Forecast'!$A:$A,'[1]Cost Forecast'!S:S)</f>
        <v>0</v>
      </c>
      <c r="AB279" s="2">
        <f>_xlfn.XLOOKUP($A279,'[1]Cost Forecast'!$A:$A,'[1]Cost Forecast'!T:T)</f>
        <v>0</v>
      </c>
      <c r="AC279" s="2">
        <f>_xlfn.XLOOKUP($A279,'[1]Cost Forecast'!$A:$A,'[1]Cost Forecast'!U:U)</f>
        <v>0</v>
      </c>
      <c r="AD279" s="2">
        <f>_xlfn.XLOOKUP($A279,'[1]Cost Forecast'!$A:$A,'[1]Cost Forecast'!V:V)</f>
        <v>0</v>
      </c>
      <c r="AE279" s="2">
        <f>_xlfn.XLOOKUP($A279,'[1]Cost Forecast'!$A:$A,'[1]Cost Forecast'!W:W)</f>
        <v>0</v>
      </c>
      <c r="AF279" s="2">
        <f>_xlfn.XLOOKUP($A279,'[1]Cost Forecast'!$A:$A,'[1]Cost Forecast'!X:X)</f>
        <v>0</v>
      </c>
      <c r="AG279" s="2">
        <f>_xlfn.XLOOKUP($A279,'[1]Cost Forecast'!$A:$A,'[1]Cost Forecast'!Y:Y)</f>
        <v>0</v>
      </c>
      <c r="AH279" s="2">
        <f>_xlfn.XLOOKUP($A279,'[1]Cost Forecast'!$A:$A,'[1]Cost Forecast'!Z:Z)</f>
        <v>0</v>
      </c>
      <c r="AI279" s="2">
        <f>_xlfn.XLOOKUP($A279,'[1]Cost Forecast'!$A:$A,'[1]Cost Forecast'!AA:AA)</f>
        <v>0</v>
      </c>
      <c r="AJ279" s="2">
        <f>_xlfn.XLOOKUP($A279,'[1]Cost Forecast'!$A:$A,'[1]Cost Forecast'!AB:AB)</f>
        <v>0</v>
      </c>
      <c r="AK279" s="2">
        <f>_xlfn.XLOOKUP($A279,'[1]Cost Forecast'!$A:$A,'[1]Cost Forecast'!AC:AC)</f>
        <v>0</v>
      </c>
      <c r="AL279" s="2">
        <f>_xlfn.XLOOKUP($A279,'[1]Cost Forecast'!$A:$A,'[1]Cost Forecast'!AD:AD)</f>
        <v>0</v>
      </c>
      <c r="AM279" s="8">
        <f t="shared" si="129"/>
        <v>0</v>
      </c>
      <c r="AN279" s="9" t="s">
        <v>882</v>
      </c>
      <c r="AO279" s="9" t="s">
        <v>882</v>
      </c>
      <c r="AQ279" t="b">
        <f t="shared" si="123"/>
        <v>1</v>
      </c>
      <c r="AS279"/>
    </row>
    <row r="280" spans="1:45" x14ac:dyDescent="0.35">
      <c r="A280" s="4" t="s">
        <v>571</v>
      </c>
      <c r="B280" s="4" t="s">
        <v>572</v>
      </c>
      <c r="C280" s="3">
        <v>60</v>
      </c>
      <c r="D280" s="4" t="s">
        <v>212</v>
      </c>
      <c r="E280" s="3">
        <v>0</v>
      </c>
      <c r="F280" s="3">
        <f t="shared" si="124"/>
        <v>1</v>
      </c>
      <c r="G280" s="2">
        <v>0</v>
      </c>
      <c r="H280" s="4" t="b">
        <f t="shared" si="128"/>
        <v>1</v>
      </c>
      <c r="I280" s="4" t="b">
        <f t="shared" si="130"/>
        <v>0</v>
      </c>
      <c r="K280" s="2">
        <v>0</v>
      </c>
      <c r="L280" s="2">
        <v>0</v>
      </c>
      <c r="M280" s="3">
        <v>0</v>
      </c>
      <c r="N280" s="3">
        <v>0</v>
      </c>
      <c r="O280" s="2">
        <v>110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f t="shared" si="125"/>
        <v>0</v>
      </c>
      <c r="X280" s="2">
        <f t="shared" si="126"/>
        <v>6600</v>
      </c>
      <c r="Y280" s="2">
        <f t="shared" si="127"/>
        <v>6600</v>
      </c>
      <c r="AA280" s="2">
        <f>_xlfn.XLOOKUP($A280,'[1]Cost Forecast'!$A:$A,'[1]Cost Forecast'!S:S)</f>
        <v>0</v>
      </c>
      <c r="AB280" s="2">
        <f>_xlfn.XLOOKUP($A280,'[1]Cost Forecast'!$A:$A,'[1]Cost Forecast'!T:T)</f>
        <v>0</v>
      </c>
      <c r="AC280" s="2">
        <f>_xlfn.XLOOKUP($A280,'[1]Cost Forecast'!$A:$A,'[1]Cost Forecast'!U:U)</f>
        <v>0</v>
      </c>
      <c r="AD280" s="2">
        <f>_xlfn.XLOOKUP($A280,'[1]Cost Forecast'!$A:$A,'[1]Cost Forecast'!V:V)</f>
        <v>0</v>
      </c>
      <c r="AE280" s="2">
        <f>_xlfn.XLOOKUP($A280,'[1]Cost Forecast'!$A:$A,'[1]Cost Forecast'!W:W)</f>
        <v>0</v>
      </c>
      <c r="AF280" s="2">
        <f>_xlfn.XLOOKUP($A280,'[1]Cost Forecast'!$A:$A,'[1]Cost Forecast'!X:X)</f>
        <v>0</v>
      </c>
      <c r="AG280" s="2">
        <f>_xlfn.XLOOKUP($A280,'[1]Cost Forecast'!$A:$A,'[1]Cost Forecast'!Y:Y)</f>
        <v>0</v>
      </c>
      <c r="AH280" s="2">
        <f>_xlfn.XLOOKUP($A280,'[1]Cost Forecast'!$A:$A,'[1]Cost Forecast'!Z:Z)</f>
        <v>0</v>
      </c>
      <c r="AI280" s="2">
        <f>_xlfn.XLOOKUP($A280,'[1]Cost Forecast'!$A:$A,'[1]Cost Forecast'!AA:AA)</f>
        <v>0</v>
      </c>
      <c r="AJ280" s="2">
        <f>_xlfn.XLOOKUP($A280,'[1]Cost Forecast'!$A:$A,'[1]Cost Forecast'!AB:AB)</f>
        <v>0</v>
      </c>
      <c r="AK280" s="2">
        <f>_xlfn.XLOOKUP($A280,'[1]Cost Forecast'!$A:$A,'[1]Cost Forecast'!AC:AC)</f>
        <v>0</v>
      </c>
      <c r="AL280" s="2">
        <f>_xlfn.XLOOKUP($A280,'[1]Cost Forecast'!$A:$A,'[1]Cost Forecast'!AD:AD)</f>
        <v>0</v>
      </c>
      <c r="AM280" s="8">
        <f t="shared" si="129"/>
        <v>0</v>
      </c>
      <c r="AN280" s="9" t="s">
        <v>882</v>
      </c>
      <c r="AO280" s="9" t="s">
        <v>882</v>
      </c>
      <c r="AQ280" t="b">
        <f t="shared" si="123"/>
        <v>1</v>
      </c>
      <c r="AS280"/>
    </row>
    <row r="281" spans="1:45" x14ac:dyDescent="0.35">
      <c r="A281" s="4" t="s">
        <v>573</v>
      </c>
      <c r="B281" s="4" t="s">
        <v>574</v>
      </c>
      <c r="C281" s="3">
        <v>400</v>
      </c>
      <c r="D281" s="4" t="s">
        <v>13</v>
      </c>
      <c r="E281" s="3">
        <v>0</v>
      </c>
      <c r="F281" s="3">
        <f t="shared" si="124"/>
        <v>1</v>
      </c>
      <c r="G281" s="2">
        <v>0</v>
      </c>
      <c r="H281" s="4" t="b">
        <f t="shared" si="128"/>
        <v>1</v>
      </c>
      <c r="I281" s="4" t="b">
        <f t="shared" si="130"/>
        <v>0</v>
      </c>
      <c r="K281" s="2">
        <v>0</v>
      </c>
      <c r="L281" s="2">
        <v>0</v>
      </c>
      <c r="M281" s="3">
        <v>0</v>
      </c>
      <c r="N281" s="3">
        <v>0</v>
      </c>
      <c r="O281" s="2">
        <v>110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f t="shared" si="125"/>
        <v>0</v>
      </c>
      <c r="X281" s="2">
        <f t="shared" si="126"/>
        <v>44000</v>
      </c>
      <c r="Y281" s="2">
        <f t="shared" si="127"/>
        <v>44000</v>
      </c>
      <c r="AA281" s="2">
        <f>_xlfn.XLOOKUP($A281,'[1]Cost Forecast'!$A:$A,'[1]Cost Forecast'!S:S)</f>
        <v>0</v>
      </c>
      <c r="AB281" s="2">
        <f>_xlfn.XLOOKUP($A281,'[1]Cost Forecast'!$A:$A,'[1]Cost Forecast'!T:T)</f>
        <v>0</v>
      </c>
      <c r="AC281" s="2">
        <f>_xlfn.XLOOKUP($A281,'[1]Cost Forecast'!$A:$A,'[1]Cost Forecast'!U:U)</f>
        <v>0</v>
      </c>
      <c r="AD281" s="2">
        <f>_xlfn.XLOOKUP($A281,'[1]Cost Forecast'!$A:$A,'[1]Cost Forecast'!V:V)</f>
        <v>0</v>
      </c>
      <c r="AE281" s="2">
        <f>_xlfn.XLOOKUP($A281,'[1]Cost Forecast'!$A:$A,'[1]Cost Forecast'!W:W)</f>
        <v>0</v>
      </c>
      <c r="AF281" s="2">
        <f>_xlfn.XLOOKUP($A281,'[1]Cost Forecast'!$A:$A,'[1]Cost Forecast'!X:X)</f>
        <v>0</v>
      </c>
      <c r="AG281" s="2">
        <f>_xlfn.XLOOKUP($A281,'[1]Cost Forecast'!$A:$A,'[1]Cost Forecast'!Y:Y)</f>
        <v>0</v>
      </c>
      <c r="AH281" s="2">
        <f>_xlfn.XLOOKUP($A281,'[1]Cost Forecast'!$A:$A,'[1]Cost Forecast'!Z:Z)</f>
        <v>0</v>
      </c>
      <c r="AI281" s="2">
        <f>_xlfn.XLOOKUP($A281,'[1]Cost Forecast'!$A:$A,'[1]Cost Forecast'!AA:AA)</f>
        <v>0</v>
      </c>
      <c r="AJ281" s="2">
        <f>_xlfn.XLOOKUP($A281,'[1]Cost Forecast'!$A:$A,'[1]Cost Forecast'!AB:AB)</f>
        <v>0</v>
      </c>
      <c r="AK281" s="2">
        <f>_xlfn.XLOOKUP($A281,'[1]Cost Forecast'!$A:$A,'[1]Cost Forecast'!AC:AC)</f>
        <v>0</v>
      </c>
      <c r="AL281" s="2">
        <f>_xlfn.XLOOKUP($A281,'[1]Cost Forecast'!$A:$A,'[1]Cost Forecast'!AD:AD)</f>
        <v>0</v>
      </c>
      <c r="AM281" s="8">
        <f t="shared" si="129"/>
        <v>0</v>
      </c>
      <c r="AN281" s="9" t="s">
        <v>882</v>
      </c>
      <c r="AO281" s="9" t="s">
        <v>882</v>
      </c>
      <c r="AQ281" t="b">
        <f t="shared" si="123"/>
        <v>1</v>
      </c>
      <c r="AS281"/>
    </row>
    <row r="282" spans="1:45" x14ac:dyDescent="0.35">
      <c r="A282" s="4" t="s">
        <v>575</v>
      </c>
      <c r="B282" s="4" t="s">
        <v>576</v>
      </c>
      <c r="C282" s="3">
        <v>30</v>
      </c>
      <c r="D282" s="4" t="s">
        <v>212</v>
      </c>
      <c r="E282" s="3">
        <v>0</v>
      </c>
      <c r="F282" s="3">
        <f t="shared" si="124"/>
        <v>1</v>
      </c>
      <c r="G282" s="2">
        <v>0</v>
      </c>
      <c r="H282" s="4" t="b">
        <f t="shared" si="128"/>
        <v>1</v>
      </c>
      <c r="I282" s="4" t="b">
        <f t="shared" si="130"/>
        <v>0</v>
      </c>
      <c r="K282" s="2">
        <v>0</v>
      </c>
      <c r="L282" s="2">
        <v>0</v>
      </c>
      <c r="M282" s="3">
        <v>0</v>
      </c>
      <c r="N282" s="3">
        <v>0</v>
      </c>
      <c r="O282" s="2">
        <v>110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f t="shared" si="125"/>
        <v>0</v>
      </c>
      <c r="X282" s="2">
        <f t="shared" si="126"/>
        <v>3300</v>
      </c>
      <c r="Y282" s="2">
        <f t="shared" si="127"/>
        <v>3300</v>
      </c>
      <c r="AA282" s="2">
        <f>_xlfn.XLOOKUP($A282,'[1]Cost Forecast'!$A:$A,'[1]Cost Forecast'!S:S)</f>
        <v>0</v>
      </c>
      <c r="AB282" s="2">
        <f>_xlfn.XLOOKUP($A282,'[1]Cost Forecast'!$A:$A,'[1]Cost Forecast'!T:T)</f>
        <v>0</v>
      </c>
      <c r="AC282" s="2">
        <f>_xlfn.XLOOKUP($A282,'[1]Cost Forecast'!$A:$A,'[1]Cost Forecast'!U:U)</f>
        <v>0</v>
      </c>
      <c r="AD282" s="2">
        <f>_xlfn.XLOOKUP($A282,'[1]Cost Forecast'!$A:$A,'[1]Cost Forecast'!V:V)</f>
        <v>0</v>
      </c>
      <c r="AE282" s="2">
        <f>_xlfn.XLOOKUP($A282,'[1]Cost Forecast'!$A:$A,'[1]Cost Forecast'!W:W)</f>
        <v>0</v>
      </c>
      <c r="AF282" s="2">
        <f>_xlfn.XLOOKUP($A282,'[1]Cost Forecast'!$A:$A,'[1]Cost Forecast'!X:X)</f>
        <v>0</v>
      </c>
      <c r="AG282" s="2">
        <f>_xlfn.XLOOKUP($A282,'[1]Cost Forecast'!$A:$A,'[1]Cost Forecast'!Y:Y)</f>
        <v>0</v>
      </c>
      <c r="AH282" s="2">
        <f>_xlfn.XLOOKUP($A282,'[1]Cost Forecast'!$A:$A,'[1]Cost Forecast'!Z:Z)</f>
        <v>0</v>
      </c>
      <c r="AI282" s="2">
        <f>_xlfn.XLOOKUP($A282,'[1]Cost Forecast'!$A:$A,'[1]Cost Forecast'!AA:AA)</f>
        <v>0</v>
      </c>
      <c r="AJ282" s="2">
        <f>_xlfn.XLOOKUP($A282,'[1]Cost Forecast'!$A:$A,'[1]Cost Forecast'!AB:AB)</f>
        <v>0</v>
      </c>
      <c r="AK282" s="2">
        <f>_xlfn.XLOOKUP($A282,'[1]Cost Forecast'!$A:$A,'[1]Cost Forecast'!AC:AC)</f>
        <v>0</v>
      </c>
      <c r="AL282" s="2">
        <f>_xlfn.XLOOKUP($A282,'[1]Cost Forecast'!$A:$A,'[1]Cost Forecast'!AD:AD)</f>
        <v>0</v>
      </c>
      <c r="AM282" s="8">
        <f t="shared" si="129"/>
        <v>0</v>
      </c>
      <c r="AN282" s="9" t="s">
        <v>882</v>
      </c>
      <c r="AO282" s="9" t="s">
        <v>882</v>
      </c>
      <c r="AQ282" t="b">
        <f t="shared" si="123"/>
        <v>1</v>
      </c>
      <c r="AS282"/>
    </row>
    <row r="283" spans="1:45" x14ac:dyDescent="0.35">
      <c r="A283" s="4" t="s">
        <v>577</v>
      </c>
      <c r="B283" s="4" t="s">
        <v>578</v>
      </c>
      <c r="C283" s="3">
        <v>1</v>
      </c>
      <c r="D283" s="4" t="s">
        <v>38</v>
      </c>
      <c r="E283" s="3">
        <v>0</v>
      </c>
      <c r="F283" s="3">
        <f t="shared" si="124"/>
        <v>1</v>
      </c>
      <c r="G283" s="2">
        <v>0</v>
      </c>
      <c r="H283" s="4" t="b">
        <f t="shared" si="128"/>
        <v>1</v>
      </c>
      <c r="I283" s="4" t="b">
        <f t="shared" si="130"/>
        <v>0</v>
      </c>
      <c r="K283" s="2">
        <v>0</v>
      </c>
      <c r="L283" s="2">
        <v>0</v>
      </c>
      <c r="M283" s="3">
        <v>0</v>
      </c>
      <c r="N283" s="3">
        <v>0</v>
      </c>
      <c r="O283" s="2">
        <v>110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f t="shared" si="125"/>
        <v>0</v>
      </c>
      <c r="X283" s="2">
        <f t="shared" si="126"/>
        <v>110</v>
      </c>
      <c r="Y283" s="2">
        <f t="shared" si="127"/>
        <v>110</v>
      </c>
      <c r="AA283" s="2">
        <f>_xlfn.XLOOKUP($A283,'[1]Cost Forecast'!$A:$A,'[1]Cost Forecast'!S:S)</f>
        <v>0</v>
      </c>
      <c r="AB283" s="2">
        <f>_xlfn.XLOOKUP($A283,'[1]Cost Forecast'!$A:$A,'[1]Cost Forecast'!T:T)</f>
        <v>0</v>
      </c>
      <c r="AC283" s="2">
        <f>_xlfn.XLOOKUP($A283,'[1]Cost Forecast'!$A:$A,'[1]Cost Forecast'!U:U)</f>
        <v>0</v>
      </c>
      <c r="AD283" s="2">
        <f>_xlfn.XLOOKUP($A283,'[1]Cost Forecast'!$A:$A,'[1]Cost Forecast'!V:V)</f>
        <v>0</v>
      </c>
      <c r="AE283" s="2">
        <f>_xlfn.XLOOKUP($A283,'[1]Cost Forecast'!$A:$A,'[1]Cost Forecast'!W:W)</f>
        <v>0</v>
      </c>
      <c r="AF283" s="2">
        <f>_xlfn.XLOOKUP($A283,'[1]Cost Forecast'!$A:$A,'[1]Cost Forecast'!X:X)</f>
        <v>0</v>
      </c>
      <c r="AG283" s="2">
        <f>_xlfn.XLOOKUP($A283,'[1]Cost Forecast'!$A:$A,'[1]Cost Forecast'!Y:Y)</f>
        <v>0</v>
      </c>
      <c r="AH283" s="2">
        <f>_xlfn.XLOOKUP($A283,'[1]Cost Forecast'!$A:$A,'[1]Cost Forecast'!Z:Z)</f>
        <v>0</v>
      </c>
      <c r="AI283" s="2">
        <f>_xlfn.XLOOKUP($A283,'[1]Cost Forecast'!$A:$A,'[1]Cost Forecast'!AA:AA)</f>
        <v>0</v>
      </c>
      <c r="AJ283" s="2">
        <f>_xlfn.XLOOKUP($A283,'[1]Cost Forecast'!$A:$A,'[1]Cost Forecast'!AB:AB)</f>
        <v>0</v>
      </c>
      <c r="AK283" s="2">
        <f>_xlfn.XLOOKUP($A283,'[1]Cost Forecast'!$A:$A,'[1]Cost Forecast'!AC:AC)</f>
        <v>0</v>
      </c>
      <c r="AL283" s="2">
        <f>_xlfn.XLOOKUP($A283,'[1]Cost Forecast'!$A:$A,'[1]Cost Forecast'!AD:AD)</f>
        <v>0</v>
      </c>
      <c r="AM283" s="8">
        <f t="shared" si="129"/>
        <v>0</v>
      </c>
      <c r="AN283" s="9" t="s">
        <v>882</v>
      </c>
      <c r="AO283" s="9" t="s">
        <v>882</v>
      </c>
      <c r="AQ283" t="b">
        <f t="shared" si="123"/>
        <v>1</v>
      </c>
      <c r="AS283"/>
    </row>
    <row r="284" spans="1:45" x14ac:dyDescent="0.35">
      <c r="A284" s="4" t="s">
        <v>579</v>
      </c>
      <c r="B284" s="4" t="s">
        <v>580</v>
      </c>
      <c r="C284" s="3">
        <v>1</v>
      </c>
      <c r="D284" s="4" t="s">
        <v>38</v>
      </c>
      <c r="E284" s="3">
        <v>0</v>
      </c>
      <c r="F284" s="3">
        <f t="shared" si="124"/>
        <v>1</v>
      </c>
      <c r="G284" s="2">
        <v>0</v>
      </c>
      <c r="H284" s="4" t="b">
        <f t="shared" si="128"/>
        <v>1</v>
      </c>
      <c r="I284" s="4" t="b">
        <f t="shared" si="130"/>
        <v>0</v>
      </c>
      <c r="K284" s="2">
        <v>0</v>
      </c>
      <c r="L284" s="2">
        <v>0</v>
      </c>
      <c r="M284" s="3">
        <v>0</v>
      </c>
      <c r="N284" s="3">
        <v>0</v>
      </c>
      <c r="O284" s="2">
        <v>110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f t="shared" si="125"/>
        <v>0</v>
      </c>
      <c r="X284" s="2">
        <f t="shared" si="126"/>
        <v>110</v>
      </c>
      <c r="Y284" s="2">
        <f t="shared" si="127"/>
        <v>110</v>
      </c>
      <c r="AA284" s="2">
        <f>_xlfn.XLOOKUP($A284,'[1]Cost Forecast'!$A:$A,'[1]Cost Forecast'!S:S)</f>
        <v>0</v>
      </c>
      <c r="AB284" s="2">
        <f>_xlfn.XLOOKUP($A284,'[1]Cost Forecast'!$A:$A,'[1]Cost Forecast'!T:T)</f>
        <v>0</v>
      </c>
      <c r="AC284" s="2">
        <f>_xlfn.XLOOKUP($A284,'[1]Cost Forecast'!$A:$A,'[1]Cost Forecast'!U:U)</f>
        <v>0</v>
      </c>
      <c r="AD284" s="2">
        <f>_xlfn.XLOOKUP($A284,'[1]Cost Forecast'!$A:$A,'[1]Cost Forecast'!V:V)</f>
        <v>0</v>
      </c>
      <c r="AE284" s="2">
        <f>_xlfn.XLOOKUP($A284,'[1]Cost Forecast'!$A:$A,'[1]Cost Forecast'!W:W)</f>
        <v>0</v>
      </c>
      <c r="AF284" s="2">
        <f>_xlfn.XLOOKUP($A284,'[1]Cost Forecast'!$A:$A,'[1]Cost Forecast'!X:X)</f>
        <v>0</v>
      </c>
      <c r="AG284" s="2">
        <f>_xlfn.XLOOKUP($A284,'[1]Cost Forecast'!$A:$A,'[1]Cost Forecast'!Y:Y)</f>
        <v>0</v>
      </c>
      <c r="AH284" s="2">
        <f>_xlfn.XLOOKUP($A284,'[1]Cost Forecast'!$A:$A,'[1]Cost Forecast'!Z:Z)</f>
        <v>0</v>
      </c>
      <c r="AI284" s="2">
        <f>_xlfn.XLOOKUP($A284,'[1]Cost Forecast'!$A:$A,'[1]Cost Forecast'!AA:AA)</f>
        <v>0</v>
      </c>
      <c r="AJ284" s="2">
        <f>_xlfn.XLOOKUP($A284,'[1]Cost Forecast'!$A:$A,'[1]Cost Forecast'!AB:AB)</f>
        <v>0</v>
      </c>
      <c r="AK284" s="2">
        <f>_xlfn.XLOOKUP($A284,'[1]Cost Forecast'!$A:$A,'[1]Cost Forecast'!AC:AC)</f>
        <v>0</v>
      </c>
      <c r="AL284" s="2">
        <f>_xlfn.XLOOKUP($A284,'[1]Cost Forecast'!$A:$A,'[1]Cost Forecast'!AD:AD)</f>
        <v>0</v>
      </c>
      <c r="AM284" s="8">
        <f t="shared" si="129"/>
        <v>0</v>
      </c>
      <c r="AN284" s="9" t="s">
        <v>882</v>
      </c>
      <c r="AO284" s="9" t="s">
        <v>882</v>
      </c>
      <c r="AQ284" t="b">
        <f t="shared" si="123"/>
        <v>1</v>
      </c>
      <c r="AS284"/>
    </row>
    <row r="285" spans="1:45" x14ac:dyDescent="0.35">
      <c r="A285" s="4" t="s">
        <v>581</v>
      </c>
      <c r="B285" s="4" t="s">
        <v>582</v>
      </c>
      <c r="C285" s="3">
        <v>0</v>
      </c>
      <c r="D285" s="4" t="s">
        <v>10</v>
      </c>
      <c r="E285" s="3">
        <v>0</v>
      </c>
      <c r="F285" s="3">
        <f t="shared" si="124"/>
        <v>1</v>
      </c>
      <c r="G285" s="2">
        <v>0</v>
      </c>
      <c r="H285" s="4" t="b">
        <f t="shared" si="128"/>
        <v>1</v>
      </c>
      <c r="I285" s="4" t="b">
        <f t="shared" si="130"/>
        <v>0</v>
      </c>
      <c r="K285" s="2">
        <v>0</v>
      </c>
      <c r="L285" s="2">
        <v>0</v>
      </c>
      <c r="M285" s="3">
        <v>0</v>
      </c>
      <c r="N285" s="3">
        <v>0</v>
      </c>
      <c r="O285" s="2">
        <v>110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f t="shared" si="125"/>
        <v>0</v>
      </c>
      <c r="X285" s="2">
        <f t="shared" si="126"/>
        <v>0</v>
      </c>
      <c r="Y285" s="2">
        <f t="shared" si="127"/>
        <v>0</v>
      </c>
      <c r="AA285" s="2">
        <f>_xlfn.XLOOKUP($A285,'[1]Cost Forecast'!$A:$A,'[1]Cost Forecast'!S:S)</f>
        <v>0</v>
      </c>
      <c r="AB285" s="2">
        <f>_xlfn.XLOOKUP($A285,'[1]Cost Forecast'!$A:$A,'[1]Cost Forecast'!T:T)</f>
        <v>0</v>
      </c>
      <c r="AC285" s="2">
        <f>_xlfn.XLOOKUP($A285,'[1]Cost Forecast'!$A:$A,'[1]Cost Forecast'!U:U)</f>
        <v>0</v>
      </c>
      <c r="AD285" s="2">
        <f>_xlfn.XLOOKUP($A285,'[1]Cost Forecast'!$A:$A,'[1]Cost Forecast'!V:V)</f>
        <v>0</v>
      </c>
      <c r="AE285" s="2">
        <f>_xlfn.XLOOKUP($A285,'[1]Cost Forecast'!$A:$A,'[1]Cost Forecast'!W:W)</f>
        <v>0</v>
      </c>
      <c r="AF285" s="2">
        <f>_xlfn.XLOOKUP($A285,'[1]Cost Forecast'!$A:$A,'[1]Cost Forecast'!X:X)</f>
        <v>0</v>
      </c>
      <c r="AG285" s="2">
        <f>_xlfn.XLOOKUP($A285,'[1]Cost Forecast'!$A:$A,'[1]Cost Forecast'!Y:Y)</f>
        <v>0</v>
      </c>
      <c r="AH285" s="2">
        <f>_xlfn.XLOOKUP($A285,'[1]Cost Forecast'!$A:$A,'[1]Cost Forecast'!Z:Z)</f>
        <v>0</v>
      </c>
      <c r="AI285" s="2">
        <f>_xlfn.XLOOKUP($A285,'[1]Cost Forecast'!$A:$A,'[1]Cost Forecast'!AA:AA)</f>
        <v>0</v>
      </c>
      <c r="AJ285" s="2">
        <f>_xlfn.XLOOKUP($A285,'[1]Cost Forecast'!$A:$A,'[1]Cost Forecast'!AB:AB)</f>
        <v>0</v>
      </c>
      <c r="AK285" s="2">
        <f>_xlfn.XLOOKUP($A285,'[1]Cost Forecast'!$A:$A,'[1]Cost Forecast'!AC:AC)</f>
        <v>0</v>
      </c>
      <c r="AL285" s="2">
        <f>_xlfn.XLOOKUP($A285,'[1]Cost Forecast'!$A:$A,'[1]Cost Forecast'!AD:AD)</f>
        <v>0</v>
      </c>
      <c r="AM285" s="8">
        <f t="shared" si="129"/>
        <v>0</v>
      </c>
      <c r="AN285" s="9" t="s">
        <v>882</v>
      </c>
      <c r="AO285" s="9" t="s">
        <v>882</v>
      </c>
      <c r="AQ285" t="b">
        <f t="shared" si="123"/>
        <v>1</v>
      </c>
      <c r="AS285"/>
    </row>
    <row r="286" spans="1:45" x14ac:dyDescent="0.35">
      <c r="A286" s="4" t="s">
        <v>583</v>
      </c>
      <c r="B286" s="4" t="s">
        <v>584</v>
      </c>
      <c r="C286" s="3">
        <v>1</v>
      </c>
      <c r="D286" s="4" t="s">
        <v>38</v>
      </c>
      <c r="E286" s="3">
        <v>0</v>
      </c>
      <c r="F286" s="3">
        <f t="shared" si="124"/>
        <v>1</v>
      </c>
      <c r="G286" s="2">
        <v>0</v>
      </c>
      <c r="H286" s="4" t="b">
        <f t="shared" si="128"/>
        <v>1</v>
      </c>
      <c r="I286" s="4" t="b">
        <f t="shared" si="130"/>
        <v>0</v>
      </c>
      <c r="K286" s="2">
        <v>0</v>
      </c>
      <c r="L286" s="2">
        <v>0</v>
      </c>
      <c r="M286" s="3">
        <v>0</v>
      </c>
      <c r="N286" s="3">
        <v>0</v>
      </c>
      <c r="O286" s="2">
        <v>110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f t="shared" si="125"/>
        <v>0</v>
      </c>
      <c r="X286" s="2">
        <f t="shared" si="126"/>
        <v>110</v>
      </c>
      <c r="Y286" s="2">
        <f t="shared" si="127"/>
        <v>110</v>
      </c>
      <c r="AA286" s="2">
        <f>_xlfn.XLOOKUP($A286,'[1]Cost Forecast'!$A:$A,'[1]Cost Forecast'!S:S)</f>
        <v>0</v>
      </c>
      <c r="AB286" s="2">
        <f>_xlfn.XLOOKUP($A286,'[1]Cost Forecast'!$A:$A,'[1]Cost Forecast'!T:T)</f>
        <v>0</v>
      </c>
      <c r="AC286" s="2">
        <f>_xlfn.XLOOKUP($A286,'[1]Cost Forecast'!$A:$A,'[1]Cost Forecast'!U:U)</f>
        <v>0</v>
      </c>
      <c r="AD286" s="2">
        <f>_xlfn.XLOOKUP($A286,'[1]Cost Forecast'!$A:$A,'[1]Cost Forecast'!V:V)</f>
        <v>0</v>
      </c>
      <c r="AE286" s="2">
        <f>_xlfn.XLOOKUP($A286,'[1]Cost Forecast'!$A:$A,'[1]Cost Forecast'!W:W)</f>
        <v>0</v>
      </c>
      <c r="AF286" s="2">
        <f>_xlfn.XLOOKUP($A286,'[1]Cost Forecast'!$A:$A,'[1]Cost Forecast'!X:X)</f>
        <v>0</v>
      </c>
      <c r="AG286" s="2">
        <f>_xlfn.XLOOKUP($A286,'[1]Cost Forecast'!$A:$A,'[1]Cost Forecast'!Y:Y)</f>
        <v>0</v>
      </c>
      <c r="AH286" s="2">
        <f>_xlfn.XLOOKUP($A286,'[1]Cost Forecast'!$A:$A,'[1]Cost Forecast'!Z:Z)</f>
        <v>0</v>
      </c>
      <c r="AI286" s="2">
        <f>_xlfn.XLOOKUP($A286,'[1]Cost Forecast'!$A:$A,'[1]Cost Forecast'!AA:AA)</f>
        <v>0</v>
      </c>
      <c r="AJ286" s="2">
        <f>_xlfn.XLOOKUP($A286,'[1]Cost Forecast'!$A:$A,'[1]Cost Forecast'!AB:AB)</f>
        <v>0</v>
      </c>
      <c r="AK286" s="2">
        <f>_xlfn.XLOOKUP($A286,'[1]Cost Forecast'!$A:$A,'[1]Cost Forecast'!AC:AC)</f>
        <v>0</v>
      </c>
      <c r="AL286" s="2">
        <f>_xlfn.XLOOKUP($A286,'[1]Cost Forecast'!$A:$A,'[1]Cost Forecast'!AD:AD)</f>
        <v>0</v>
      </c>
      <c r="AM286" s="8">
        <f t="shared" si="129"/>
        <v>0</v>
      </c>
      <c r="AN286" s="9" t="s">
        <v>882</v>
      </c>
      <c r="AO286" s="9" t="s">
        <v>882</v>
      </c>
      <c r="AQ286" t="b">
        <f t="shared" si="123"/>
        <v>1</v>
      </c>
      <c r="AS286"/>
    </row>
    <row r="287" spans="1:45" x14ac:dyDescent="0.35">
      <c r="A287" s="4" t="s">
        <v>585</v>
      </c>
      <c r="B287" s="4" t="s">
        <v>586</v>
      </c>
      <c r="C287" s="3">
        <v>9.34</v>
      </c>
      <c r="D287" s="4" t="s">
        <v>587</v>
      </c>
      <c r="E287" s="3">
        <v>4</v>
      </c>
      <c r="F287" s="3">
        <f t="shared" si="124"/>
        <v>2.335</v>
      </c>
      <c r="G287" s="2">
        <v>22925.01</v>
      </c>
      <c r="H287" s="4" t="b">
        <f t="shared" si="128"/>
        <v>1</v>
      </c>
      <c r="I287" s="4" t="b">
        <f t="shared" si="130"/>
        <v>0</v>
      </c>
      <c r="K287" s="2">
        <v>22925.01</v>
      </c>
      <c r="L287" s="2">
        <v>22925.01</v>
      </c>
      <c r="M287" s="3">
        <v>9.34</v>
      </c>
      <c r="N287" s="3">
        <v>4</v>
      </c>
      <c r="O287" s="2">
        <v>248.57249999999999</v>
      </c>
      <c r="Q287" s="2">
        <v>994.29</v>
      </c>
      <c r="R287" s="2">
        <v>0</v>
      </c>
      <c r="S287" s="2">
        <v>21930.720000000001</v>
      </c>
      <c r="T287" s="2">
        <v>0</v>
      </c>
      <c r="U287" s="2">
        <v>0</v>
      </c>
      <c r="V287" s="2">
        <f t="shared" si="125"/>
        <v>0</v>
      </c>
      <c r="X287" s="2">
        <f t="shared" si="126"/>
        <v>22925.01</v>
      </c>
      <c r="Y287" s="2">
        <f t="shared" si="127"/>
        <v>0</v>
      </c>
      <c r="AA287" s="2">
        <f>_xlfn.XLOOKUP($A287,'[1]Cost Forecast'!$A:$A,'[1]Cost Forecast'!S:S)</f>
        <v>0</v>
      </c>
      <c r="AB287" s="2">
        <f>_xlfn.XLOOKUP($A287,'[1]Cost Forecast'!$A:$A,'[1]Cost Forecast'!T:T)</f>
        <v>0</v>
      </c>
      <c r="AC287" s="2">
        <f>_xlfn.XLOOKUP($A287,'[1]Cost Forecast'!$A:$A,'[1]Cost Forecast'!U:U)</f>
        <v>0</v>
      </c>
      <c r="AD287" s="2">
        <f>_xlfn.XLOOKUP($A287,'[1]Cost Forecast'!$A:$A,'[1]Cost Forecast'!V:V)</f>
        <v>0</v>
      </c>
      <c r="AE287" s="2">
        <f>_xlfn.XLOOKUP($A287,'[1]Cost Forecast'!$A:$A,'[1]Cost Forecast'!W:W)</f>
        <v>0</v>
      </c>
      <c r="AF287" s="2">
        <f>_xlfn.XLOOKUP($A287,'[1]Cost Forecast'!$A:$A,'[1]Cost Forecast'!X:X)</f>
        <v>0</v>
      </c>
      <c r="AG287" s="2">
        <f>_xlfn.XLOOKUP($A287,'[1]Cost Forecast'!$A:$A,'[1]Cost Forecast'!Y:Y)</f>
        <v>0</v>
      </c>
      <c r="AH287" s="2">
        <f>_xlfn.XLOOKUP($A287,'[1]Cost Forecast'!$A:$A,'[1]Cost Forecast'!Z:Z)</f>
        <v>0</v>
      </c>
      <c r="AI287" s="2">
        <f>_xlfn.XLOOKUP($A287,'[1]Cost Forecast'!$A:$A,'[1]Cost Forecast'!AA:AA)</f>
        <v>0</v>
      </c>
      <c r="AJ287" s="2">
        <f>_xlfn.XLOOKUP($A287,'[1]Cost Forecast'!$A:$A,'[1]Cost Forecast'!AB:AB)</f>
        <v>0</v>
      </c>
      <c r="AK287" s="2">
        <f>_xlfn.XLOOKUP($A287,'[1]Cost Forecast'!$A:$A,'[1]Cost Forecast'!AC:AC)</f>
        <v>0</v>
      </c>
      <c r="AL287" s="2">
        <f>_xlfn.XLOOKUP($A287,'[1]Cost Forecast'!$A:$A,'[1]Cost Forecast'!AD:AD)</f>
        <v>0</v>
      </c>
      <c r="AM287" s="8">
        <f t="shared" si="129"/>
        <v>22925.01</v>
      </c>
      <c r="AN287" s="9" t="s">
        <v>882</v>
      </c>
      <c r="AO287" s="9" t="s">
        <v>882</v>
      </c>
      <c r="AQ287" t="b">
        <f t="shared" si="123"/>
        <v>1</v>
      </c>
      <c r="AS287"/>
    </row>
    <row r="288" spans="1:45" x14ac:dyDescent="0.35">
      <c r="A288" s="4" t="s">
        <v>588</v>
      </c>
      <c r="B288" s="4" t="s">
        <v>589</v>
      </c>
      <c r="C288" s="3">
        <v>10</v>
      </c>
      <c r="D288" s="4" t="s">
        <v>128</v>
      </c>
      <c r="E288" s="3">
        <v>0</v>
      </c>
      <c r="F288" s="3">
        <f t="shared" si="124"/>
        <v>1</v>
      </c>
      <c r="G288" s="2">
        <v>14.07</v>
      </c>
      <c r="H288" s="4" t="b">
        <f t="shared" si="128"/>
        <v>1</v>
      </c>
      <c r="I288" s="4" t="b">
        <f t="shared" si="130"/>
        <v>0</v>
      </c>
      <c r="K288" s="2">
        <v>14.07</v>
      </c>
      <c r="L288" s="2">
        <v>14.07</v>
      </c>
      <c r="M288" s="3">
        <v>0</v>
      </c>
      <c r="N288" s="3">
        <v>0</v>
      </c>
      <c r="O288" s="2">
        <v>110</v>
      </c>
      <c r="Q288" s="2">
        <v>14.07</v>
      </c>
      <c r="R288" s="2">
        <v>0</v>
      </c>
      <c r="S288" s="2">
        <v>0</v>
      </c>
      <c r="T288" s="2">
        <v>0</v>
      </c>
      <c r="U288" s="2">
        <v>0</v>
      </c>
      <c r="V288" s="2">
        <f t="shared" si="125"/>
        <v>0</v>
      </c>
      <c r="X288" s="2">
        <f t="shared" si="126"/>
        <v>1114.07</v>
      </c>
      <c r="Y288" s="2">
        <f t="shared" si="127"/>
        <v>1100</v>
      </c>
      <c r="AA288" s="2">
        <f>_xlfn.XLOOKUP($A288,'[1]Cost Forecast'!$A:$A,'[1]Cost Forecast'!S:S)</f>
        <v>0</v>
      </c>
      <c r="AB288" s="2">
        <f>_xlfn.XLOOKUP($A288,'[1]Cost Forecast'!$A:$A,'[1]Cost Forecast'!T:T)</f>
        <v>0</v>
      </c>
      <c r="AC288" s="2">
        <f>_xlfn.XLOOKUP($A288,'[1]Cost Forecast'!$A:$A,'[1]Cost Forecast'!U:U)</f>
        <v>0</v>
      </c>
      <c r="AD288" s="2">
        <f>_xlfn.XLOOKUP($A288,'[1]Cost Forecast'!$A:$A,'[1]Cost Forecast'!V:V)</f>
        <v>0</v>
      </c>
      <c r="AE288" s="2">
        <f>_xlfn.XLOOKUP($A288,'[1]Cost Forecast'!$A:$A,'[1]Cost Forecast'!W:W)</f>
        <v>0</v>
      </c>
      <c r="AF288" s="2">
        <f>_xlfn.XLOOKUP($A288,'[1]Cost Forecast'!$A:$A,'[1]Cost Forecast'!X:X)</f>
        <v>0</v>
      </c>
      <c r="AG288" s="2">
        <f>_xlfn.XLOOKUP($A288,'[1]Cost Forecast'!$A:$A,'[1]Cost Forecast'!Y:Y)</f>
        <v>0</v>
      </c>
      <c r="AH288" s="2">
        <f>_xlfn.XLOOKUP($A288,'[1]Cost Forecast'!$A:$A,'[1]Cost Forecast'!Z:Z)</f>
        <v>0</v>
      </c>
      <c r="AI288" s="2">
        <f>_xlfn.XLOOKUP($A288,'[1]Cost Forecast'!$A:$A,'[1]Cost Forecast'!AA:AA)</f>
        <v>0</v>
      </c>
      <c r="AJ288" s="2">
        <f>_xlfn.XLOOKUP($A288,'[1]Cost Forecast'!$A:$A,'[1]Cost Forecast'!AB:AB)</f>
        <v>0</v>
      </c>
      <c r="AK288" s="2">
        <f>_xlfn.XLOOKUP($A288,'[1]Cost Forecast'!$A:$A,'[1]Cost Forecast'!AC:AC)</f>
        <v>0</v>
      </c>
      <c r="AL288" s="2">
        <f>_xlfn.XLOOKUP($A288,'[1]Cost Forecast'!$A:$A,'[1]Cost Forecast'!AD:AD)</f>
        <v>0</v>
      </c>
      <c r="AM288" s="8">
        <f t="shared" si="129"/>
        <v>14.07</v>
      </c>
      <c r="AN288" s="9" t="s">
        <v>882</v>
      </c>
      <c r="AO288" s="9" t="s">
        <v>882</v>
      </c>
      <c r="AQ288" t="b">
        <f t="shared" si="123"/>
        <v>1</v>
      </c>
      <c r="AS288"/>
    </row>
    <row r="289" spans="1:45" x14ac:dyDescent="0.35">
      <c r="A289" s="4" t="s">
        <v>590</v>
      </c>
      <c r="B289" s="4" t="s">
        <v>591</v>
      </c>
      <c r="C289" s="3">
        <v>1</v>
      </c>
      <c r="D289" s="4" t="s">
        <v>38</v>
      </c>
      <c r="E289" s="3">
        <v>0</v>
      </c>
      <c r="F289" s="3">
        <f t="shared" si="124"/>
        <v>1</v>
      </c>
      <c r="G289" s="2">
        <v>0</v>
      </c>
      <c r="H289" s="4" t="b">
        <f t="shared" si="128"/>
        <v>1</v>
      </c>
      <c r="I289" s="4" t="b">
        <f t="shared" si="130"/>
        <v>0</v>
      </c>
      <c r="K289" s="2">
        <v>0</v>
      </c>
      <c r="L289" s="2">
        <v>0</v>
      </c>
      <c r="M289" s="3">
        <v>0</v>
      </c>
      <c r="N289" s="3">
        <v>0</v>
      </c>
      <c r="O289" s="2">
        <v>110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f t="shared" si="125"/>
        <v>0</v>
      </c>
      <c r="X289" s="2">
        <f t="shared" si="126"/>
        <v>110</v>
      </c>
      <c r="Y289" s="2">
        <f t="shared" si="127"/>
        <v>110</v>
      </c>
      <c r="AA289" s="2">
        <f>_xlfn.XLOOKUP($A289,'[1]Cost Forecast'!$A:$A,'[1]Cost Forecast'!S:S)</f>
        <v>0</v>
      </c>
      <c r="AB289" s="2">
        <f>_xlfn.XLOOKUP($A289,'[1]Cost Forecast'!$A:$A,'[1]Cost Forecast'!T:T)</f>
        <v>0</v>
      </c>
      <c r="AC289" s="2">
        <f>_xlfn.XLOOKUP($A289,'[1]Cost Forecast'!$A:$A,'[1]Cost Forecast'!U:U)</f>
        <v>0</v>
      </c>
      <c r="AD289" s="2">
        <f>_xlfn.XLOOKUP($A289,'[1]Cost Forecast'!$A:$A,'[1]Cost Forecast'!V:V)</f>
        <v>0</v>
      </c>
      <c r="AE289" s="2">
        <f>_xlfn.XLOOKUP($A289,'[1]Cost Forecast'!$A:$A,'[1]Cost Forecast'!W:W)</f>
        <v>0</v>
      </c>
      <c r="AF289" s="2">
        <f>_xlfn.XLOOKUP($A289,'[1]Cost Forecast'!$A:$A,'[1]Cost Forecast'!X:X)</f>
        <v>0</v>
      </c>
      <c r="AG289" s="2">
        <f>_xlfn.XLOOKUP($A289,'[1]Cost Forecast'!$A:$A,'[1]Cost Forecast'!Y:Y)</f>
        <v>0</v>
      </c>
      <c r="AH289" s="2">
        <f>_xlfn.XLOOKUP($A289,'[1]Cost Forecast'!$A:$A,'[1]Cost Forecast'!Z:Z)</f>
        <v>0</v>
      </c>
      <c r="AI289" s="2">
        <f>_xlfn.XLOOKUP($A289,'[1]Cost Forecast'!$A:$A,'[1]Cost Forecast'!AA:AA)</f>
        <v>0</v>
      </c>
      <c r="AJ289" s="2">
        <f>_xlfn.XLOOKUP($A289,'[1]Cost Forecast'!$A:$A,'[1]Cost Forecast'!AB:AB)</f>
        <v>0</v>
      </c>
      <c r="AK289" s="2">
        <f>_xlfn.XLOOKUP($A289,'[1]Cost Forecast'!$A:$A,'[1]Cost Forecast'!AC:AC)</f>
        <v>0</v>
      </c>
      <c r="AL289" s="2">
        <f>_xlfn.XLOOKUP($A289,'[1]Cost Forecast'!$A:$A,'[1]Cost Forecast'!AD:AD)</f>
        <v>0</v>
      </c>
      <c r="AM289" s="8">
        <f t="shared" si="129"/>
        <v>0</v>
      </c>
      <c r="AN289" s="9" t="s">
        <v>882</v>
      </c>
      <c r="AO289" s="9" t="s">
        <v>882</v>
      </c>
      <c r="AQ289" t="b">
        <f t="shared" si="123"/>
        <v>1</v>
      </c>
      <c r="AS289"/>
    </row>
    <row r="290" spans="1:45" x14ac:dyDescent="0.35">
      <c r="A290" s="4" t="s">
        <v>592</v>
      </c>
      <c r="B290" s="4" t="s">
        <v>593</v>
      </c>
      <c r="C290" s="3">
        <v>1</v>
      </c>
      <c r="D290" s="4" t="s">
        <v>38</v>
      </c>
      <c r="E290" s="3">
        <v>0</v>
      </c>
      <c r="F290" s="3">
        <f t="shared" si="124"/>
        <v>1</v>
      </c>
      <c r="G290" s="2">
        <v>256261.83</v>
      </c>
      <c r="H290" s="4" t="b">
        <f t="shared" si="128"/>
        <v>0</v>
      </c>
      <c r="I290" s="4" t="b">
        <f t="shared" si="130"/>
        <v>0</v>
      </c>
      <c r="K290" s="2">
        <v>186979.41</v>
      </c>
      <c r="L290" s="2">
        <v>353111.2</v>
      </c>
      <c r="M290" s="3">
        <v>0.1</v>
      </c>
      <c r="N290" s="3">
        <v>0</v>
      </c>
      <c r="O290" s="2">
        <v>110</v>
      </c>
      <c r="Q290" s="2">
        <v>0</v>
      </c>
      <c r="R290" s="2">
        <v>0</v>
      </c>
      <c r="S290" s="2">
        <v>256261.83</v>
      </c>
      <c r="T290" s="2">
        <v>0</v>
      </c>
      <c r="U290" s="2">
        <v>0</v>
      </c>
      <c r="V290" s="2">
        <f t="shared" si="125"/>
        <v>0</v>
      </c>
      <c r="X290" s="2">
        <f t="shared" si="126"/>
        <v>187078.41</v>
      </c>
      <c r="Y290" s="2">
        <f t="shared" si="127"/>
        <v>-69183.419999999984</v>
      </c>
      <c r="AA290" s="2">
        <f>_xlfn.XLOOKUP($A290,'[1]Cost Forecast'!$A:$A,'[1]Cost Forecast'!S:S)</f>
        <v>0</v>
      </c>
      <c r="AB290" s="2">
        <f>_xlfn.XLOOKUP($A290,'[1]Cost Forecast'!$A:$A,'[1]Cost Forecast'!T:T)</f>
        <v>25000</v>
      </c>
      <c r="AC290" s="2">
        <f>_xlfn.XLOOKUP($A290,'[1]Cost Forecast'!$A:$A,'[1]Cost Forecast'!U:U)</f>
        <v>12500</v>
      </c>
      <c r="AD290" s="2">
        <f>_xlfn.XLOOKUP($A290,'[1]Cost Forecast'!$A:$A,'[1]Cost Forecast'!V:V)</f>
        <v>12500</v>
      </c>
      <c r="AE290" s="2">
        <f>_xlfn.XLOOKUP($A290,'[1]Cost Forecast'!$A:$A,'[1]Cost Forecast'!W:W)</f>
        <v>12500</v>
      </c>
      <c r="AF290" s="2">
        <f>_xlfn.XLOOKUP($A290,'[1]Cost Forecast'!$A:$A,'[1]Cost Forecast'!X:X)</f>
        <v>6782.4199999999837</v>
      </c>
      <c r="AG290" s="2">
        <f>_xlfn.XLOOKUP($A290,'[1]Cost Forecast'!$A:$A,'[1]Cost Forecast'!Y:Y)</f>
        <v>0</v>
      </c>
      <c r="AH290" s="2">
        <f>_xlfn.XLOOKUP($A290,'[1]Cost Forecast'!$A:$A,'[1]Cost Forecast'!Z:Z)</f>
        <v>0</v>
      </c>
      <c r="AI290" s="2">
        <f>_xlfn.XLOOKUP($A290,'[1]Cost Forecast'!$A:$A,'[1]Cost Forecast'!AA:AA)</f>
        <v>0</v>
      </c>
      <c r="AJ290" s="2">
        <f>_xlfn.XLOOKUP($A290,'[1]Cost Forecast'!$A:$A,'[1]Cost Forecast'!AB:AB)</f>
        <v>0</v>
      </c>
      <c r="AK290" s="2">
        <f>_xlfn.XLOOKUP($A290,'[1]Cost Forecast'!$A:$A,'[1]Cost Forecast'!AC:AC)</f>
        <v>0</v>
      </c>
      <c r="AL290" s="2">
        <f>_xlfn.XLOOKUP($A290,'[1]Cost Forecast'!$A:$A,'[1]Cost Forecast'!AD:AD)</f>
        <v>0</v>
      </c>
      <c r="AM290" s="8">
        <f t="shared" si="129"/>
        <v>256261.83</v>
      </c>
      <c r="AN290" s="9" t="s">
        <v>884</v>
      </c>
      <c r="AO290" s="9" t="s">
        <v>849</v>
      </c>
      <c r="AP290" t="s">
        <v>899</v>
      </c>
      <c r="AQ290" t="b">
        <f t="shared" ref="AQ290:AQ330" si="131">AM290=G290</f>
        <v>1</v>
      </c>
      <c r="AS290"/>
    </row>
    <row r="291" spans="1:45" x14ac:dyDescent="0.35">
      <c r="A291" s="4" t="s">
        <v>594</v>
      </c>
      <c r="B291" s="4" t="s">
        <v>595</v>
      </c>
      <c r="C291" s="3">
        <v>3000</v>
      </c>
      <c r="D291" s="4" t="s">
        <v>133</v>
      </c>
      <c r="E291" s="3">
        <v>0</v>
      </c>
      <c r="F291" s="3">
        <f t="shared" si="124"/>
        <v>1</v>
      </c>
      <c r="G291" s="2">
        <v>0</v>
      </c>
      <c r="H291" s="4" t="b">
        <f t="shared" si="128"/>
        <v>1</v>
      </c>
      <c r="I291" s="4" t="b">
        <f t="shared" si="130"/>
        <v>0</v>
      </c>
      <c r="K291" s="2">
        <v>0</v>
      </c>
      <c r="L291" s="2">
        <v>0</v>
      </c>
      <c r="M291" s="3">
        <v>0</v>
      </c>
      <c r="N291" s="3">
        <v>0</v>
      </c>
      <c r="O291" s="2">
        <v>110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f t="shared" si="125"/>
        <v>0</v>
      </c>
      <c r="X291" s="2">
        <f t="shared" si="126"/>
        <v>330000</v>
      </c>
      <c r="Y291" s="2">
        <f t="shared" si="127"/>
        <v>330000</v>
      </c>
      <c r="AA291" s="2">
        <f>_xlfn.XLOOKUP($A291,'[1]Cost Forecast'!$A:$A,'[1]Cost Forecast'!S:S)</f>
        <v>0</v>
      </c>
      <c r="AB291" s="2">
        <f>_xlfn.XLOOKUP($A291,'[1]Cost Forecast'!$A:$A,'[1]Cost Forecast'!T:T)</f>
        <v>0</v>
      </c>
      <c r="AC291" s="2">
        <f>_xlfn.XLOOKUP($A291,'[1]Cost Forecast'!$A:$A,'[1]Cost Forecast'!U:U)</f>
        <v>0</v>
      </c>
      <c r="AD291" s="2">
        <f>_xlfn.XLOOKUP($A291,'[1]Cost Forecast'!$A:$A,'[1]Cost Forecast'!V:V)</f>
        <v>0</v>
      </c>
      <c r="AE291" s="2">
        <f>_xlfn.XLOOKUP($A291,'[1]Cost Forecast'!$A:$A,'[1]Cost Forecast'!W:W)</f>
        <v>0</v>
      </c>
      <c r="AF291" s="2">
        <f>_xlfn.XLOOKUP($A291,'[1]Cost Forecast'!$A:$A,'[1]Cost Forecast'!X:X)</f>
        <v>0</v>
      </c>
      <c r="AG291" s="2">
        <f>_xlfn.XLOOKUP($A291,'[1]Cost Forecast'!$A:$A,'[1]Cost Forecast'!Y:Y)</f>
        <v>0</v>
      </c>
      <c r="AH291" s="2">
        <f>_xlfn.XLOOKUP($A291,'[1]Cost Forecast'!$A:$A,'[1]Cost Forecast'!Z:Z)</f>
        <v>0</v>
      </c>
      <c r="AI291" s="2">
        <f>_xlfn.XLOOKUP($A291,'[1]Cost Forecast'!$A:$A,'[1]Cost Forecast'!AA:AA)</f>
        <v>0</v>
      </c>
      <c r="AJ291" s="2">
        <f>_xlfn.XLOOKUP($A291,'[1]Cost Forecast'!$A:$A,'[1]Cost Forecast'!AB:AB)</f>
        <v>0</v>
      </c>
      <c r="AK291" s="2">
        <f>_xlfn.XLOOKUP($A291,'[1]Cost Forecast'!$A:$A,'[1]Cost Forecast'!AC:AC)</f>
        <v>0</v>
      </c>
      <c r="AL291" s="2">
        <f>_xlfn.XLOOKUP($A291,'[1]Cost Forecast'!$A:$A,'[1]Cost Forecast'!AD:AD)</f>
        <v>0</v>
      </c>
      <c r="AM291" s="8">
        <f t="shared" si="129"/>
        <v>0</v>
      </c>
      <c r="AN291" s="9" t="s">
        <v>882</v>
      </c>
      <c r="AO291" s="9" t="s">
        <v>882</v>
      </c>
      <c r="AQ291" t="b">
        <f t="shared" si="131"/>
        <v>1</v>
      </c>
      <c r="AS291"/>
    </row>
    <row r="292" spans="1:45" x14ac:dyDescent="0.35">
      <c r="A292" s="4" t="s">
        <v>596</v>
      </c>
      <c r="B292" s="4" t="s">
        <v>597</v>
      </c>
      <c r="C292" s="3">
        <v>11.25</v>
      </c>
      <c r="D292" s="4" t="s">
        <v>587</v>
      </c>
      <c r="E292" s="3">
        <v>0</v>
      </c>
      <c r="F292" s="3">
        <f t="shared" si="124"/>
        <v>1</v>
      </c>
      <c r="G292" s="2">
        <v>16396.43</v>
      </c>
      <c r="H292" s="4" t="b">
        <f t="shared" si="128"/>
        <v>1</v>
      </c>
      <c r="I292" s="4" t="b">
        <f t="shared" si="130"/>
        <v>0</v>
      </c>
      <c r="K292" s="2">
        <v>16396.43</v>
      </c>
      <c r="L292" s="2">
        <v>21915.27</v>
      </c>
      <c r="M292" s="3">
        <v>0</v>
      </c>
      <c r="N292" s="3">
        <v>0</v>
      </c>
      <c r="O292" s="2">
        <v>110</v>
      </c>
      <c r="Q292" s="2">
        <v>0</v>
      </c>
      <c r="R292" s="2">
        <v>0</v>
      </c>
      <c r="S292" s="2">
        <v>16396.43</v>
      </c>
      <c r="T292" s="2">
        <v>0</v>
      </c>
      <c r="U292" s="2">
        <v>0</v>
      </c>
      <c r="V292" s="2">
        <f t="shared" si="125"/>
        <v>0</v>
      </c>
      <c r="X292" s="2">
        <f t="shared" si="126"/>
        <v>17633.93</v>
      </c>
      <c r="Y292" s="2">
        <f t="shared" si="127"/>
        <v>1237.5</v>
      </c>
      <c r="AA292" s="2">
        <f>_xlfn.XLOOKUP($A292,'[1]Cost Forecast'!$A:$A,'[1]Cost Forecast'!S:S)</f>
        <v>0</v>
      </c>
      <c r="AB292" s="2">
        <f>_xlfn.XLOOKUP($A292,'[1]Cost Forecast'!$A:$A,'[1]Cost Forecast'!T:T)</f>
        <v>0</v>
      </c>
      <c r="AC292" s="2">
        <f>_xlfn.XLOOKUP($A292,'[1]Cost Forecast'!$A:$A,'[1]Cost Forecast'!U:U)</f>
        <v>0</v>
      </c>
      <c r="AD292" s="2">
        <f>_xlfn.XLOOKUP($A292,'[1]Cost Forecast'!$A:$A,'[1]Cost Forecast'!V:V)</f>
        <v>0</v>
      </c>
      <c r="AE292" s="2">
        <f>_xlfn.XLOOKUP($A292,'[1]Cost Forecast'!$A:$A,'[1]Cost Forecast'!W:W)</f>
        <v>0</v>
      </c>
      <c r="AF292" s="2">
        <f>_xlfn.XLOOKUP($A292,'[1]Cost Forecast'!$A:$A,'[1]Cost Forecast'!X:X)</f>
        <v>0</v>
      </c>
      <c r="AG292" s="2">
        <f>_xlfn.XLOOKUP($A292,'[1]Cost Forecast'!$A:$A,'[1]Cost Forecast'!Y:Y)</f>
        <v>0</v>
      </c>
      <c r="AH292" s="2">
        <f>_xlfn.XLOOKUP($A292,'[1]Cost Forecast'!$A:$A,'[1]Cost Forecast'!Z:Z)</f>
        <v>0</v>
      </c>
      <c r="AI292" s="2">
        <f>_xlfn.XLOOKUP($A292,'[1]Cost Forecast'!$A:$A,'[1]Cost Forecast'!AA:AA)</f>
        <v>0</v>
      </c>
      <c r="AJ292" s="2">
        <f>_xlfn.XLOOKUP($A292,'[1]Cost Forecast'!$A:$A,'[1]Cost Forecast'!AB:AB)</f>
        <v>0</v>
      </c>
      <c r="AK292" s="2">
        <f>_xlfn.XLOOKUP($A292,'[1]Cost Forecast'!$A:$A,'[1]Cost Forecast'!AC:AC)</f>
        <v>0</v>
      </c>
      <c r="AL292" s="2">
        <f>_xlfn.XLOOKUP($A292,'[1]Cost Forecast'!$A:$A,'[1]Cost Forecast'!AD:AD)</f>
        <v>0</v>
      </c>
      <c r="AM292" s="8">
        <f t="shared" si="129"/>
        <v>16396.43</v>
      </c>
      <c r="AN292" s="9" t="s">
        <v>882</v>
      </c>
      <c r="AO292" s="9" t="s">
        <v>882</v>
      </c>
      <c r="AQ292" t="b">
        <f t="shared" si="131"/>
        <v>1</v>
      </c>
      <c r="AS292"/>
    </row>
    <row r="293" spans="1:45" x14ac:dyDescent="0.35">
      <c r="A293" s="4" t="s">
        <v>598</v>
      </c>
      <c r="B293" s="4" t="s">
        <v>599</v>
      </c>
      <c r="C293" s="3">
        <v>8</v>
      </c>
      <c r="D293" s="4" t="s">
        <v>2</v>
      </c>
      <c r="E293" s="3">
        <v>0</v>
      </c>
      <c r="F293" s="3">
        <f t="shared" si="124"/>
        <v>1</v>
      </c>
      <c r="G293" s="2">
        <v>10010</v>
      </c>
      <c r="H293" s="4" t="b">
        <f t="shared" si="128"/>
        <v>1</v>
      </c>
      <c r="I293" s="4" t="b">
        <f t="shared" si="130"/>
        <v>0</v>
      </c>
      <c r="K293" s="2">
        <v>10010</v>
      </c>
      <c r="L293" s="2">
        <v>10010</v>
      </c>
      <c r="M293" s="3">
        <v>0</v>
      </c>
      <c r="N293" s="3">
        <v>0</v>
      </c>
      <c r="O293" s="2">
        <v>110</v>
      </c>
      <c r="Q293" s="2">
        <v>0</v>
      </c>
      <c r="R293" s="2">
        <v>0</v>
      </c>
      <c r="S293" s="2">
        <v>0</v>
      </c>
      <c r="T293" s="2">
        <v>10010</v>
      </c>
      <c r="U293" s="2">
        <v>0</v>
      </c>
      <c r="V293" s="2">
        <f t="shared" si="125"/>
        <v>0</v>
      </c>
      <c r="X293" s="2">
        <f t="shared" si="126"/>
        <v>10890</v>
      </c>
      <c r="Y293" s="2">
        <f t="shared" si="127"/>
        <v>880</v>
      </c>
      <c r="AA293" s="2">
        <f>_xlfn.XLOOKUP($A293,'[1]Cost Forecast'!$A:$A,'[1]Cost Forecast'!S:S)</f>
        <v>0</v>
      </c>
      <c r="AB293" s="2">
        <f>_xlfn.XLOOKUP($A293,'[1]Cost Forecast'!$A:$A,'[1]Cost Forecast'!T:T)</f>
        <v>0</v>
      </c>
      <c r="AC293" s="2">
        <f>_xlfn.XLOOKUP($A293,'[1]Cost Forecast'!$A:$A,'[1]Cost Forecast'!U:U)</f>
        <v>0</v>
      </c>
      <c r="AD293" s="2">
        <f>_xlfn.XLOOKUP($A293,'[1]Cost Forecast'!$A:$A,'[1]Cost Forecast'!V:V)</f>
        <v>0</v>
      </c>
      <c r="AE293" s="2">
        <f>_xlfn.XLOOKUP($A293,'[1]Cost Forecast'!$A:$A,'[1]Cost Forecast'!W:W)</f>
        <v>0</v>
      </c>
      <c r="AF293" s="2">
        <f>_xlfn.XLOOKUP($A293,'[1]Cost Forecast'!$A:$A,'[1]Cost Forecast'!X:X)</f>
        <v>0</v>
      </c>
      <c r="AG293" s="2">
        <f>_xlfn.XLOOKUP($A293,'[1]Cost Forecast'!$A:$A,'[1]Cost Forecast'!Y:Y)</f>
        <v>0</v>
      </c>
      <c r="AH293" s="2">
        <f>_xlfn.XLOOKUP($A293,'[1]Cost Forecast'!$A:$A,'[1]Cost Forecast'!Z:Z)</f>
        <v>0</v>
      </c>
      <c r="AI293" s="2">
        <f>_xlfn.XLOOKUP($A293,'[1]Cost Forecast'!$A:$A,'[1]Cost Forecast'!AA:AA)</f>
        <v>0</v>
      </c>
      <c r="AJ293" s="2">
        <f>_xlfn.XLOOKUP($A293,'[1]Cost Forecast'!$A:$A,'[1]Cost Forecast'!AB:AB)</f>
        <v>0</v>
      </c>
      <c r="AK293" s="2">
        <f>_xlfn.XLOOKUP($A293,'[1]Cost Forecast'!$A:$A,'[1]Cost Forecast'!AC:AC)</f>
        <v>0</v>
      </c>
      <c r="AL293" s="2">
        <f>_xlfn.XLOOKUP($A293,'[1]Cost Forecast'!$A:$A,'[1]Cost Forecast'!AD:AD)</f>
        <v>0</v>
      </c>
      <c r="AM293" s="8">
        <f t="shared" si="129"/>
        <v>10010</v>
      </c>
      <c r="AN293" s="9" t="s">
        <v>882</v>
      </c>
      <c r="AO293" s="9" t="s">
        <v>882</v>
      </c>
      <c r="AQ293" t="b">
        <f t="shared" si="131"/>
        <v>1</v>
      </c>
      <c r="AS293"/>
    </row>
    <row r="294" spans="1:45" x14ac:dyDescent="0.35">
      <c r="A294" s="4" t="s">
        <v>600</v>
      </c>
      <c r="B294" s="4" t="s">
        <v>601</v>
      </c>
      <c r="C294" s="3">
        <v>2268</v>
      </c>
      <c r="D294" s="4" t="s">
        <v>13</v>
      </c>
      <c r="E294" s="3">
        <v>0</v>
      </c>
      <c r="F294" s="3">
        <f t="shared" si="124"/>
        <v>1</v>
      </c>
      <c r="G294" s="2">
        <v>56700</v>
      </c>
      <c r="H294" s="4" t="b">
        <f t="shared" si="128"/>
        <v>0</v>
      </c>
      <c r="I294" s="4" t="b">
        <f t="shared" si="130"/>
        <v>0</v>
      </c>
      <c r="K294" s="2">
        <v>0</v>
      </c>
      <c r="L294" s="2">
        <v>0</v>
      </c>
      <c r="M294" s="3">
        <v>0</v>
      </c>
      <c r="N294" s="3">
        <v>0</v>
      </c>
      <c r="O294" s="2">
        <v>110</v>
      </c>
      <c r="Q294" s="2">
        <v>0</v>
      </c>
      <c r="R294" s="2">
        <v>0</v>
      </c>
      <c r="S294" s="2">
        <v>0</v>
      </c>
      <c r="T294" s="2">
        <v>56700</v>
      </c>
      <c r="U294" s="2">
        <v>0</v>
      </c>
      <c r="V294" s="2">
        <f t="shared" si="125"/>
        <v>0</v>
      </c>
      <c r="X294" s="2">
        <f t="shared" si="126"/>
        <v>249480</v>
      </c>
      <c r="Y294" s="2">
        <f t="shared" si="127"/>
        <v>192780</v>
      </c>
      <c r="AA294" s="2">
        <f>_xlfn.XLOOKUP($A294,'[1]Cost Forecast'!$A:$A,'[1]Cost Forecast'!S:S)</f>
        <v>0</v>
      </c>
      <c r="AB294" s="2">
        <f>_xlfn.XLOOKUP($A294,'[1]Cost Forecast'!$A:$A,'[1]Cost Forecast'!T:T)</f>
        <v>0</v>
      </c>
      <c r="AC294" s="2">
        <f>_xlfn.XLOOKUP($A294,'[1]Cost Forecast'!$A:$A,'[1]Cost Forecast'!U:U)</f>
        <v>0</v>
      </c>
      <c r="AD294" s="2">
        <f>_xlfn.XLOOKUP($A294,'[1]Cost Forecast'!$A:$A,'[1]Cost Forecast'!V:V)</f>
        <v>0</v>
      </c>
      <c r="AE294" s="2">
        <f>_xlfn.XLOOKUP($A294,'[1]Cost Forecast'!$A:$A,'[1]Cost Forecast'!W:W)</f>
        <v>0</v>
      </c>
      <c r="AF294" s="2">
        <f>_xlfn.XLOOKUP($A294,'[1]Cost Forecast'!$A:$A,'[1]Cost Forecast'!X:X)</f>
        <v>0</v>
      </c>
      <c r="AG294" s="2">
        <f>_xlfn.XLOOKUP($A294,'[1]Cost Forecast'!$A:$A,'[1]Cost Forecast'!Y:Y)</f>
        <v>0</v>
      </c>
      <c r="AH294" s="2">
        <f>_xlfn.XLOOKUP($A294,'[1]Cost Forecast'!$A:$A,'[1]Cost Forecast'!Z:Z)</f>
        <v>0</v>
      </c>
      <c r="AI294" s="2">
        <f>_xlfn.XLOOKUP($A294,'[1]Cost Forecast'!$A:$A,'[1]Cost Forecast'!AA:AA)</f>
        <v>0</v>
      </c>
      <c r="AJ294" s="2">
        <f>_xlfn.XLOOKUP($A294,'[1]Cost Forecast'!$A:$A,'[1]Cost Forecast'!AB:AB)</f>
        <v>0</v>
      </c>
      <c r="AK294" s="2">
        <f>_xlfn.XLOOKUP($A294,'[1]Cost Forecast'!$A:$A,'[1]Cost Forecast'!AC:AC)</f>
        <v>0</v>
      </c>
      <c r="AL294" s="2">
        <f>_xlfn.XLOOKUP($A294,'[1]Cost Forecast'!$A:$A,'[1]Cost Forecast'!AD:AD)</f>
        <v>0</v>
      </c>
      <c r="AM294" s="8">
        <f t="shared" si="129"/>
        <v>0</v>
      </c>
      <c r="AN294" s="9" t="s">
        <v>877</v>
      </c>
      <c r="AO294" s="9" t="s">
        <v>886</v>
      </c>
      <c r="AQ294" t="b">
        <f t="shared" si="131"/>
        <v>0</v>
      </c>
      <c r="AS294"/>
    </row>
    <row r="295" spans="1:45" x14ac:dyDescent="0.35">
      <c r="A295" s="4" t="s">
        <v>602</v>
      </c>
      <c r="B295" s="4" t="s">
        <v>603</v>
      </c>
      <c r="C295" s="3">
        <v>106</v>
      </c>
      <c r="D295" s="4" t="s">
        <v>2</v>
      </c>
      <c r="E295" s="3">
        <v>0</v>
      </c>
      <c r="F295" s="3">
        <f t="shared" si="124"/>
        <v>1</v>
      </c>
      <c r="G295" s="2">
        <v>393000</v>
      </c>
      <c r="H295" s="4" t="b">
        <f t="shared" si="128"/>
        <v>0</v>
      </c>
      <c r="I295" s="4" t="b">
        <f t="shared" si="130"/>
        <v>0</v>
      </c>
      <c r="K295" s="2">
        <v>190392.5</v>
      </c>
      <c r="L295" s="2">
        <v>380865</v>
      </c>
      <c r="M295" s="3">
        <v>0</v>
      </c>
      <c r="N295" s="3">
        <v>0</v>
      </c>
      <c r="O295" s="2">
        <v>110</v>
      </c>
      <c r="Q295" s="2">
        <v>0</v>
      </c>
      <c r="R295" s="2">
        <v>0</v>
      </c>
      <c r="S295" s="2">
        <v>0</v>
      </c>
      <c r="T295" s="2">
        <v>393000</v>
      </c>
      <c r="U295" s="2">
        <v>0</v>
      </c>
      <c r="V295" s="2">
        <f t="shared" si="125"/>
        <v>0</v>
      </c>
      <c r="X295" s="2">
        <f t="shared" si="126"/>
        <v>202052.5</v>
      </c>
      <c r="Y295" s="2">
        <f t="shared" si="127"/>
        <v>-190947.5</v>
      </c>
      <c r="AA295" s="2">
        <f>_xlfn.XLOOKUP($A295,'[1]Cost Forecast'!$A:$A,'[1]Cost Forecast'!S:S)</f>
        <v>0</v>
      </c>
      <c r="AB295" s="2">
        <f>_xlfn.XLOOKUP($A295,'[1]Cost Forecast'!$A:$A,'[1]Cost Forecast'!T:T)</f>
        <v>0</v>
      </c>
      <c r="AC295" s="2">
        <f>_xlfn.XLOOKUP($A295,'[1]Cost Forecast'!$A:$A,'[1]Cost Forecast'!U:U)</f>
        <v>50651.875</v>
      </c>
      <c r="AD295" s="2">
        <f>_xlfn.XLOOKUP($A295,'[1]Cost Forecast'!$A:$A,'[1]Cost Forecast'!V:V)</f>
        <v>50651.875</v>
      </c>
      <c r="AE295" s="2">
        <f>_xlfn.XLOOKUP($A295,'[1]Cost Forecast'!$A:$A,'[1]Cost Forecast'!W:W)</f>
        <v>50651.875</v>
      </c>
      <c r="AF295" s="2">
        <f>_xlfn.XLOOKUP($A295,'[1]Cost Forecast'!$A:$A,'[1]Cost Forecast'!X:X)</f>
        <v>50651.875</v>
      </c>
      <c r="AG295" s="2">
        <f>_xlfn.XLOOKUP($A295,'[1]Cost Forecast'!$A:$A,'[1]Cost Forecast'!Y:Y)</f>
        <v>0</v>
      </c>
      <c r="AH295" s="2">
        <f>_xlfn.XLOOKUP($A295,'[1]Cost Forecast'!$A:$A,'[1]Cost Forecast'!Z:Z)</f>
        <v>0</v>
      </c>
      <c r="AI295" s="2">
        <f>_xlfn.XLOOKUP($A295,'[1]Cost Forecast'!$A:$A,'[1]Cost Forecast'!AA:AA)</f>
        <v>0</v>
      </c>
      <c r="AJ295" s="2">
        <f>_xlfn.XLOOKUP($A295,'[1]Cost Forecast'!$A:$A,'[1]Cost Forecast'!AB:AB)</f>
        <v>0</v>
      </c>
      <c r="AK295" s="2">
        <f>_xlfn.XLOOKUP($A295,'[1]Cost Forecast'!$A:$A,'[1]Cost Forecast'!AC:AC)</f>
        <v>0</v>
      </c>
      <c r="AL295" s="2">
        <f>_xlfn.XLOOKUP($A295,'[1]Cost Forecast'!$A:$A,'[1]Cost Forecast'!AD:AD)</f>
        <v>0</v>
      </c>
      <c r="AM295" s="8">
        <f t="shared" si="129"/>
        <v>393000</v>
      </c>
      <c r="AN295" s="9" t="s">
        <v>877</v>
      </c>
      <c r="AO295" s="9" t="s">
        <v>886</v>
      </c>
      <c r="AQ295" t="b">
        <f t="shared" si="131"/>
        <v>1</v>
      </c>
      <c r="AS295"/>
    </row>
    <row r="296" spans="1:45" x14ac:dyDescent="0.35">
      <c r="A296" s="4" t="s">
        <v>604</v>
      </c>
      <c r="B296" s="4" t="s">
        <v>605</v>
      </c>
      <c r="C296" s="3">
        <v>3</v>
      </c>
      <c r="D296" s="4" t="s">
        <v>2</v>
      </c>
      <c r="E296" s="3">
        <v>0</v>
      </c>
      <c r="F296" s="3">
        <f t="shared" si="124"/>
        <v>1</v>
      </c>
      <c r="G296" s="2">
        <v>32700</v>
      </c>
      <c r="H296" s="4" t="b">
        <f t="shared" si="128"/>
        <v>0</v>
      </c>
      <c r="I296" s="4" t="b">
        <f t="shared" si="130"/>
        <v>0</v>
      </c>
      <c r="K296" s="2">
        <v>22413</v>
      </c>
      <c r="L296" s="2">
        <v>22413</v>
      </c>
      <c r="M296" s="3">
        <v>0</v>
      </c>
      <c r="N296" s="3">
        <v>0</v>
      </c>
      <c r="O296" s="2">
        <v>110</v>
      </c>
      <c r="Q296" s="2">
        <v>0</v>
      </c>
      <c r="R296" s="2">
        <v>0</v>
      </c>
      <c r="S296" s="2">
        <v>0</v>
      </c>
      <c r="T296" s="2">
        <v>32700</v>
      </c>
      <c r="U296" s="2">
        <v>0</v>
      </c>
      <c r="V296" s="2">
        <f t="shared" si="125"/>
        <v>0</v>
      </c>
      <c r="X296" s="2">
        <f t="shared" si="126"/>
        <v>22743</v>
      </c>
      <c r="Y296" s="2">
        <f t="shared" si="127"/>
        <v>-9957</v>
      </c>
      <c r="AA296" s="2">
        <f>_xlfn.XLOOKUP($A296,'[1]Cost Forecast'!$A:$A,'[1]Cost Forecast'!S:S)</f>
        <v>0</v>
      </c>
      <c r="AB296" s="2">
        <f>_xlfn.XLOOKUP($A296,'[1]Cost Forecast'!$A:$A,'[1]Cost Forecast'!T:T)</f>
        <v>0</v>
      </c>
      <c r="AC296" s="2">
        <f>_xlfn.XLOOKUP($A296,'[1]Cost Forecast'!$A:$A,'[1]Cost Forecast'!U:U)</f>
        <v>2571.75</v>
      </c>
      <c r="AD296" s="2">
        <f>_xlfn.XLOOKUP($A296,'[1]Cost Forecast'!$A:$A,'[1]Cost Forecast'!V:V)</f>
        <v>2571.75</v>
      </c>
      <c r="AE296" s="2">
        <f>_xlfn.XLOOKUP($A296,'[1]Cost Forecast'!$A:$A,'[1]Cost Forecast'!W:W)</f>
        <v>2571.75</v>
      </c>
      <c r="AF296" s="2">
        <f>_xlfn.XLOOKUP($A296,'[1]Cost Forecast'!$A:$A,'[1]Cost Forecast'!X:X)</f>
        <v>2571.75</v>
      </c>
      <c r="AG296" s="2">
        <f>_xlfn.XLOOKUP($A296,'[1]Cost Forecast'!$A:$A,'[1]Cost Forecast'!Y:Y)</f>
        <v>0</v>
      </c>
      <c r="AH296" s="2">
        <f>_xlfn.XLOOKUP($A296,'[1]Cost Forecast'!$A:$A,'[1]Cost Forecast'!Z:Z)</f>
        <v>0</v>
      </c>
      <c r="AI296" s="2">
        <f>_xlfn.XLOOKUP($A296,'[1]Cost Forecast'!$A:$A,'[1]Cost Forecast'!AA:AA)</f>
        <v>0</v>
      </c>
      <c r="AJ296" s="2">
        <f>_xlfn.XLOOKUP($A296,'[1]Cost Forecast'!$A:$A,'[1]Cost Forecast'!AB:AB)</f>
        <v>0</v>
      </c>
      <c r="AK296" s="2">
        <f>_xlfn.XLOOKUP($A296,'[1]Cost Forecast'!$A:$A,'[1]Cost Forecast'!AC:AC)</f>
        <v>0</v>
      </c>
      <c r="AL296" s="2">
        <f>_xlfn.XLOOKUP($A296,'[1]Cost Forecast'!$A:$A,'[1]Cost Forecast'!AD:AD)</f>
        <v>0</v>
      </c>
      <c r="AM296" s="8">
        <f t="shared" si="129"/>
        <v>32700</v>
      </c>
      <c r="AN296" s="9" t="s">
        <v>877</v>
      </c>
      <c r="AO296" s="9" t="s">
        <v>886</v>
      </c>
      <c r="AQ296" t="b">
        <f t="shared" si="131"/>
        <v>1</v>
      </c>
      <c r="AS296"/>
    </row>
    <row r="297" spans="1:45" x14ac:dyDescent="0.35">
      <c r="A297" s="4" t="s">
        <v>606</v>
      </c>
      <c r="B297" s="4" t="s">
        <v>607</v>
      </c>
      <c r="C297" s="3">
        <v>8</v>
      </c>
      <c r="D297" s="4" t="s">
        <v>2</v>
      </c>
      <c r="E297" s="3">
        <v>0</v>
      </c>
      <c r="F297" s="3">
        <f t="shared" si="124"/>
        <v>1</v>
      </c>
      <c r="G297" s="2">
        <v>2400</v>
      </c>
      <c r="H297" s="4" t="b">
        <f t="shared" si="128"/>
        <v>0</v>
      </c>
      <c r="I297" s="4" t="b">
        <f t="shared" si="130"/>
        <v>0</v>
      </c>
      <c r="K297" s="2">
        <v>0</v>
      </c>
      <c r="L297" s="2">
        <v>0</v>
      </c>
      <c r="M297" s="3">
        <v>0</v>
      </c>
      <c r="N297" s="3">
        <v>0</v>
      </c>
      <c r="O297" s="2">
        <v>110</v>
      </c>
      <c r="Q297" s="2">
        <v>0</v>
      </c>
      <c r="R297" s="2">
        <v>0</v>
      </c>
      <c r="S297" s="2">
        <v>0</v>
      </c>
      <c r="T297" s="2">
        <v>2400</v>
      </c>
      <c r="U297" s="2">
        <v>0</v>
      </c>
      <c r="V297" s="2">
        <f t="shared" si="125"/>
        <v>0</v>
      </c>
      <c r="X297" s="2">
        <f t="shared" si="126"/>
        <v>880</v>
      </c>
      <c r="Y297" s="2">
        <f t="shared" si="127"/>
        <v>-1520</v>
      </c>
      <c r="AA297" s="2">
        <f>_xlfn.XLOOKUP($A297,'[1]Cost Forecast'!$A:$A,'[1]Cost Forecast'!S:S)</f>
        <v>0</v>
      </c>
      <c r="AB297" s="2">
        <f>_xlfn.XLOOKUP($A297,'[1]Cost Forecast'!$A:$A,'[1]Cost Forecast'!T:T)</f>
        <v>0</v>
      </c>
      <c r="AC297" s="2">
        <f>_xlfn.XLOOKUP($A297,'[1]Cost Forecast'!$A:$A,'[1]Cost Forecast'!U:U)</f>
        <v>0</v>
      </c>
      <c r="AD297" s="2">
        <f>_xlfn.XLOOKUP($A297,'[1]Cost Forecast'!$A:$A,'[1]Cost Forecast'!V:V)</f>
        <v>0</v>
      </c>
      <c r="AE297" s="2">
        <f>_xlfn.XLOOKUP($A297,'[1]Cost Forecast'!$A:$A,'[1]Cost Forecast'!W:W)</f>
        <v>0</v>
      </c>
      <c r="AF297" s="2">
        <f>_xlfn.XLOOKUP($A297,'[1]Cost Forecast'!$A:$A,'[1]Cost Forecast'!X:X)</f>
        <v>0</v>
      </c>
      <c r="AG297" s="2">
        <f>_xlfn.XLOOKUP($A297,'[1]Cost Forecast'!$A:$A,'[1]Cost Forecast'!Y:Y)</f>
        <v>0</v>
      </c>
      <c r="AH297" s="2">
        <f>_xlfn.XLOOKUP($A297,'[1]Cost Forecast'!$A:$A,'[1]Cost Forecast'!Z:Z)</f>
        <v>0</v>
      </c>
      <c r="AI297" s="2">
        <f>_xlfn.XLOOKUP($A297,'[1]Cost Forecast'!$A:$A,'[1]Cost Forecast'!AA:AA)</f>
        <v>0</v>
      </c>
      <c r="AJ297" s="2">
        <f>_xlfn.XLOOKUP($A297,'[1]Cost Forecast'!$A:$A,'[1]Cost Forecast'!AB:AB)</f>
        <v>0</v>
      </c>
      <c r="AK297" s="2">
        <f>_xlfn.XLOOKUP($A297,'[1]Cost Forecast'!$A:$A,'[1]Cost Forecast'!AC:AC)</f>
        <v>0</v>
      </c>
      <c r="AL297" s="2">
        <f>_xlfn.XLOOKUP($A297,'[1]Cost Forecast'!$A:$A,'[1]Cost Forecast'!AD:AD)</f>
        <v>0</v>
      </c>
      <c r="AM297" s="8">
        <f t="shared" si="129"/>
        <v>0</v>
      </c>
      <c r="AN297" s="9" t="s">
        <v>877</v>
      </c>
      <c r="AO297" s="9" t="s">
        <v>886</v>
      </c>
      <c r="AQ297" t="b">
        <f t="shared" si="131"/>
        <v>0</v>
      </c>
      <c r="AS297"/>
    </row>
    <row r="298" spans="1:45" x14ac:dyDescent="0.35">
      <c r="A298" s="4" t="s">
        <v>608</v>
      </c>
      <c r="B298" s="4" t="s">
        <v>609</v>
      </c>
      <c r="C298" s="3">
        <v>6</v>
      </c>
      <c r="D298" s="4" t="s">
        <v>2</v>
      </c>
      <c r="E298" s="3">
        <v>0</v>
      </c>
      <c r="F298" s="3">
        <f t="shared" si="124"/>
        <v>1</v>
      </c>
      <c r="G298" s="2">
        <v>9000</v>
      </c>
      <c r="H298" s="4" t="b">
        <f t="shared" si="128"/>
        <v>0</v>
      </c>
      <c r="I298" s="4" t="b">
        <f t="shared" si="130"/>
        <v>0</v>
      </c>
      <c r="K298" s="2">
        <v>0</v>
      </c>
      <c r="L298" s="2">
        <v>0</v>
      </c>
      <c r="M298" s="3">
        <v>0</v>
      </c>
      <c r="N298" s="3">
        <v>0</v>
      </c>
      <c r="O298" s="2">
        <v>110</v>
      </c>
      <c r="Q298" s="2">
        <v>0</v>
      </c>
      <c r="R298" s="2">
        <v>0</v>
      </c>
      <c r="S298" s="2">
        <v>0</v>
      </c>
      <c r="T298" s="2">
        <v>9000</v>
      </c>
      <c r="U298" s="2">
        <v>0</v>
      </c>
      <c r="V298" s="2">
        <f t="shared" si="125"/>
        <v>0</v>
      </c>
      <c r="X298" s="2">
        <f t="shared" si="126"/>
        <v>660</v>
      </c>
      <c r="Y298" s="2">
        <f t="shared" si="127"/>
        <v>-8340</v>
      </c>
      <c r="AA298" s="2">
        <f>_xlfn.XLOOKUP($A298,'[1]Cost Forecast'!$A:$A,'[1]Cost Forecast'!S:S)</f>
        <v>0</v>
      </c>
      <c r="AB298" s="2">
        <f>_xlfn.XLOOKUP($A298,'[1]Cost Forecast'!$A:$A,'[1]Cost Forecast'!T:T)</f>
        <v>0</v>
      </c>
      <c r="AC298" s="2">
        <f>_xlfn.XLOOKUP($A298,'[1]Cost Forecast'!$A:$A,'[1]Cost Forecast'!U:U)</f>
        <v>0</v>
      </c>
      <c r="AD298" s="2">
        <f>_xlfn.XLOOKUP($A298,'[1]Cost Forecast'!$A:$A,'[1]Cost Forecast'!V:V)</f>
        <v>0</v>
      </c>
      <c r="AE298" s="2">
        <f>_xlfn.XLOOKUP($A298,'[1]Cost Forecast'!$A:$A,'[1]Cost Forecast'!W:W)</f>
        <v>0</v>
      </c>
      <c r="AF298" s="2">
        <f>_xlfn.XLOOKUP($A298,'[1]Cost Forecast'!$A:$A,'[1]Cost Forecast'!X:X)</f>
        <v>0</v>
      </c>
      <c r="AG298" s="2">
        <f>_xlfn.XLOOKUP($A298,'[1]Cost Forecast'!$A:$A,'[1]Cost Forecast'!Y:Y)</f>
        <v>0</v>
      </c>
      <c r="AH298" s="2">
        <f>_xlfn.XLOOKUP($A298,'[1]Cost Forecast'!$A:$A,'[1]Cost Forecast'!Z:Z)</f>
        <v>0</v>
      </c>
      <c r="AI298" s="2">
        <f>_xlfn.XLOOKUP($A298,'[1]Cost Forecast'!$A:$A,'[1]Cost Forecast'!AA:AA)</f>
        <v>0</v>
      </c>
      <c r="AJ298" s="2">
        <f>_xlfn.XLOOKUP($A298,'[1]Cost Forecast'!$A:$A,'[1]Cost Forecast'!AB:AB)</f>
        <v>0</v>
      </c>
      <c r="AK298" s="2">
        <f>_xlfn.XLOOKUP($A298,'[1]Cost Forecast'!$A:$A,'[1]Cost Forecast'!AC:AC)</f>
        <v>0</v>
      </c>
      <c r="AL298" s="2">
        <f>_xlfn.XLOOKUP($A298,'[1]Cost Forecast'!$A:$A,'[1]Cost Forecast'!AD:AD)</f>
        <v>0</v>
      </c>
      <c r="AM298" s="8">
        <f t="shared" si="129"/>
        <v>0</v>
      </c>
      <c r="AN298" s="9" t="s">
        <v>877</v>
      </c>
      <c r="AO298" s="9" t="s">
        <v>886</v>
      </c>
      <c r="AQ298" t="b">
        <f t="shared" si="131"/>
        <v>0</v>
      </c>
      <c r="AS298"/>
    </row>
    <row r="299" spans="1:45" x14ac:dyDescent="0.35">
      <c r="A299" s="4" t="s">
        <v>610</v>
      </c>
      <c r="B299" s="4" t="s">
        <v>611</v>
      </c>
      <c r="C299" s="3">
        <v>6</v>
      </c>
      <c r="D299" s="4" t="s">
        <v>2</v>
      </c>
      <c r="E299" s="3">
        <v>0</v>
      </c>
      <c r="F299" s="3">
        <f t="shared" si="124"/>
        <v>1</v>
      </c>
      <c r="G299" s="2">
        <v>26188.02</v>
      </c>
      <c r="H299" s="4" t="b">
        <f t="shared" si="128"/>
        <v>0</v>
      </c>
      <c r="I299" s="4" t="b">
        <f t="shared" si="130"/>
        <v>0</v>
      </c>
      <c r="K299" s="2">
        <v>0</v>
      </c>
      <c r="L299" s="2">
        <v>0</v>
      </c>
      <c r="M299" s="3">
        <v>0</v>
      </c>
      <c r="N299" s="3">
        <v>0</v>
      </c>
      <c r="O299" s="2">
        <v>110</v>
      </c>
      <c r="Q299" s="2">
        <v>0</v>
      </c>
      <c r="R299" s="2">
        <v>0</v>
      </c>
      <c r="S299" s="2">
        <v>0</v>
      </c>
      <c r="T299" s="2">
        <v>26188.02</v>
      </c>
      <c r="U299" s="2">
        <v>0</v>
      </c>
      <c r="V299" s="2">
        <f t="shared" si="125"/>
        <v>0</v>
      </c>
      <c r="X299" s="2">
        <f t="shared" si="126"/>
        <v>660</v>
      </c>
      <c r="Y299" s="2">
        <f t="shared" si="127"/>
        <v>-25528.02</v>
      </c>
      <c r="AA299" s="2">
        <f>_xlfn.XLOOKUP($A299,'[1]Cost Forecast'!$A:$A,'[1]Cost Forecast'!S:S)</f>
        <v>0</v>
      </c>
      <c r="AB299" s="2">
        <f>_xlfn.XLOOKUP($A299,'[1]Cost Forecast'!$A:$A,'[1]Cost Forecast'!T:T)</f>
        <v>0</v>
      </c>
      <c r="AC299" s="2">
        <f>_xlfn.XLOOKUP($A299,'[1]Cost Forecast'!$A:$A,'[1]Cost Forecast'!U:U)</f>
        <v>0</v>
      </c>
      <c r="AD299" s="2">
        <f>_xlfn.XLOOKUP($A299,'[1]Cost Forecast'!$A:$A,'[1]Cost Forecast'!V:V)</f>
        <v>0</v>
      </c>
      <c r="AE299" s="2">
        <f>_xlfn.XLOOKUP($A299,'[1]Cost Forecast'!$A:$A,'[1]Cost Forecast'!W:W)</f>
        <v>0</v>
      </c>
      <c r="AF299" s="2">
        <f>_xlfn.XLOOKUP($A299,'[1]Cost Forecast'!$A:$A,'[1]Cost Forecast'!X:X)</f>
        <v>0</v>
      </c>
      <c r="AG299" s="2">
        <f>_xlfn.XLOOKUP($A299,'[1]Cost Forecast'!$A:$A,'[1]Cost Forecast'!Y:Y)</f>
        <v>0</v>
      </c>
      <c r="AH299" s="2">
        <f>_xlfn.XLOOKUP($A299,'[1]Cost Forecast'!$A:$A,'[1]Cost Forecast'!Z:Z)</f>
        <v>0</v>
      </c>
      <c r="AI299" s="2">
        <f>_xlfn.XLOOKUP($A299,'[1]Cost Forecast'!$A:$A,'[1]Cost Forecast'!AA:AA)</f>
        <v>0</v>
      </c>
      <c r="AJ299" s="2">
        <f>_xlfn.XLOOKUP($A299,'[1]Cost Forecast'!$A:$A,'[1]Cost Forecast'!AB:AB)</f>
        <v>0</v>
      </c>
      <c r="AK299" s="2">
        <f>_xlfn.XLOOKUP($A299,'[1]Cost Forecast'!$A:$A,'[1]Cost Forecast'!AC:AC)</f>
        <v>0</v>
      </c>
      <c r="AL299" s="2">
        <f>_xlfn.XLOOKUP($A299,'[1]Cost Forecast'!$A:$A,'[1]Cost Forecast'!AD:AD)</f>
        <v>0</v>
      </c>
      <c r="AM299" s="8">
        <f t="shared" si="129"/>
        <v>0</v>
      </c>
      <c r="AN299" s="9" t="s">
        <v>877</v>
      </c>
      <c r="AO299" s="9" t="s">
        <v>886</v>
      </c>
      <c r="AQ299" t="b">
        <f t="shared" si="131"/>
        <v>0</v>
      </c>
      <c r="AS299"/>
    </row>
    <row r="300" spans="1:45" x14ac:dyDescent="0.35">
      <c r="A300" s="4" t="s">
        <v>612</v>
      </c>
      <c r="B300" s="4" t="s">
        <v>613</v>
      </c>
      <c r="C300" s="3">
        <v>148</v>
      </c>
      <c r="D300" s="4" t="s">
        <v>2</v>
      </c>
      <c r="E300" s="3">
        <v>0</v>
      </c>
      <c r="F300" s="3">
        <f t="shared" si="124"/>
        <v>1</v>
      </c>
      <c r="G300" s="2">
        <v>191092.5</v>
      </c>
      <c r="H300" s="4" t="b">
        <f t="shared" si="128"/>
        <v>1</v>
      </c>
      <c r="I300" s="4" t="b">
        <f t="shared" si="130"/>
        <v>0</v>
      </c>
      <c r="K300" s="2">
        <v>191092.5</v>
      </c>
      <c r="L300" s="2">
        <v>221092.5</v>
      </c>
      <c r="M300" s="3">
        <v>0</v>
      </c>
      <c r="N300" s="3">
        <v>0</v>
      </c>
      <c r="O300" s="2">
        <v>110</v>
      </c>
      <c r="Q300" s="2">
        <v>0</v>
      </c>
      <c r="R300" s="2">
        <v>0</v>
      </c>
      <c r="S300" s="2">
        <v>0</v>
      </c>
      <c r="T300" s="2">
        <v>191092.5</v>
      </c>
      <c r="U300" s="2">
        <v>0</v>
      </c>
      <c r="V300" s="2">
        <f t="shared" si="125"/>
        <v>0</v>
      </c>
      <c r="X300" s="2">
        <f t="shared" si="126"/>
        <v>207372.5</v>
      </c>
      <c r="Y300" s="2">
        <f t="shared" si="127"/>
        <v>16280</v>
      </c>
      <c r="AA300" s="2">
        <f>_xlfn.XLOOKUP($A300,'[1]Cost Forecast'!$A:$A,'[1]Cost Forecast'!S:S)</f>
        <v>0</v>
      </c>
      <c r="AB300" s="2">
        <f>_xlfn.XLOOKUP($A300,'[1]Cost Forecast'!$A:$A,'[1]Cost Forecast'!T:T)</f>
        <v>0</v>
      </c>
      <c r="AC300" s="2">
        <f>_xlfn.XLOOKUP($A300,'[1]Cost Forecast'!$A:$A,'[1]Cost Forecast'!U:U)</f>
        <v>0</v>
      </c>
      <c r="AD300" s="2">
        <f>_xlfn.XLOOKUP($A300,'[1]Cost Forecast'!$A:$A,'[1]Cost Forecast'!V:V)</f>
        <v>0</v>
      </c>
      <c r="AE300" s="2">
        <f>_xlfn.XLOOKUP($A300,'[1]Cost Forecast'!$A:$A,'[1]Cost Forecast'!W:W)</f>
        <v>0</v>
      </c>
      <c r="AF300" s="2">
        <f>_xlfn.XLOOKUP($A300,'[1]Cost Forecast'!$A:$A,'[1]Cost Forecast'!X:X)</f>
        <v>0</v>
      </c>
      <c r="AG300" s="2">
        <f>_xlfn.XLOOKUP($A300,'[1]Cost Forecast'!$A:$A,'[1]Cost Forecast'!Y:Y)</f>
        <v>0</v>
      </c>
      <c r="AH300" s="2">
        <f>_xlfn.XLOOKUP($A300,'[1]Cost Forecast'!$A:$A,'[1]Cost Forecast'!Z:Z)</f>
        <v>0</v>
      </c>
      <c r="AI300" s="2">
        <f>_xlfn.XLOOKUP($A300,'[1]Cost Forecast'!$A:$A,'[1]Cost Forecast'!AA:AA)</f>
        <v>0</v>
      </c>
      <c r="AJ300" s="2">
        <f>_xlfn.XLOOKUP($A300,'[1]Cost Forecast'!$A:$A,'[1]Cost Forecast'!AB:AB)</f>
        <v>0</v>
      </c>
      <c r="AK300" s="2">
        <f>_xlfn.XLOOKUP($A300,'[1]Cost Forecast'!$A:$A,'[1]Cost Forecast'!AC:AC)</f>
        <v>0</v>
      </c>
      <c r="AL300" s="2">
        <f>_xlfn.XLOOKUP($A300,'[1]Cost Forecast'!$A:$A,'[1]Cost Forecast'!AD:AD)</f>
        <v>0</v>
      </c>
      <c r="AM300" s="8">
        <f t="shared" si="129"/>
        <v>191092.5</v>
      </c>
      <c r="AN300" s="9" t="s">
        <v>882</v>
      </c>
      <c r="AO300" s="9" t="s">
        <v>882</v>
      </c>
      <c r="AQ300" t="b">
        <f t="shared" si="131"/>
        <v>1</v>
      </c>
      <c r="AS300"/>
    </row>
    <row r="301" spans="1:45" x14ac:dyDescent="0.35">
      <c r="A301" s="4" t="s">
        <v>614</v>
      </c>
      <c r="B301" s="4" t="s">
        <v>615</v>
      </c>
      <c r="C301" s="3">
        <v>2</v>
      </c>
      <c r="D301" s="4" t="s">
        <v>2</v>
      </c>
      <c r="E301" s="3">
        <v>0</v>
      </c>
      <c r="F301" s="3">
        <f t="shared" si="124"/>
        <v>1</v>
      </c>
      <c r="G301" s="2">
        <v>5340</v>
      </c>
      <c r="H301" s="4" t="b">
        <f t="shared" si="128"/>
        <v>0</v>
      </c>
      <c r="I301" s="4" t="b">
        <f t="shared" si="130"/>
        <v>0</v>
      </c>
      <c r="K301" s="2">
        <v>0</v>
      </c>
      <c r="L301" s="2">
        <v>0</v>
      </c>
      <c r="M301" s="3">
        <v>0</v>
      </c>
      <c r="N301" s="3">
        <v>0</v>
      </c>
      <c r="O301" s="2">
        <v>110</v>
      </c>
      <c r="Q301" s="2">
        <v>0</v>
      </c>
      <c r="R301" s="2">
        <v>0</v>
      </c>
      <c r="S301" s="2">
        <v>0</v>
      </c>
      <c r="T301" s="2">
        <v>5340</v>
      </c>
      <c r="U301" s="2">
        <v>0</v>
      </c>
      <c r="V301" s="2">
        <f t="shared" si="125"/>
        <v>0</v>
      </c>
      <c r="X301" s="2">
        <f t="shared" si="126"/>
        <v>220</v>
      </c>
      <c r="Y301" s="2">
        <f t="shared" si="127"/>
        <v>-5120</v>
      </c>
      <c r="AA301" s="2">
        <f>_xlfn.XLOOKUP($A301,'[1]Cost Forecast'!$A:$A,'[1]Cost Forecast'!S:S)</f>
        <v>0</v>
      </c>
      <c r="AB301" s="2">
        <f>_xlfn.XLOOKUP($A301,'[1]Cost Forecast'!$A:$A,'[1]Cost Forecast'!T:T)</f>
        <v>0</v>
      </c>
      <c r="AC301" s="2">
        <f>_xlfn.XLOOKUP($A301,'[1]Cost Forecast'!$A:$A,'[1]Cost Forecast'!U:U)</f>
        <v>0</v>
      </c>
      <c r="AD301" s="2">
        <f>_xlfn.XLOOKUP($A301,'[1]Cost Forecast'!$A:$A,'[1]Cost Forecast'!V:V)</f>
        <v>0</v>
      </c>
      <c r="AE301" s="2">
        <f>_xlfn.XLOOKUP($A301,'[1]Cost Forecast'!$A:$A,'[1]Cost Forecast'!W:W)</f>
        <v>0</v>
      </c>
      <c r="AF301" s="2">
        <f>_xlfn.XLOOKUP($A301,'[1]Cost Forecast'!$A:$A,'[1]Cost Forecast'!X:X)</f>
        <v>0</v>
      </c>
      <c r="AG301" s="2">
        <f>_xlfn.XLOOKUP($A301,'[1]Cost Forecast'!$A:$A,'[1]Cost Forecast'!Y:Y)</f>
        <v>0</v>
      </c>
      <c r="AH301" s="2">
        <f>_xlfn.XLOOKUP($A301,'[1]Cost Forecast'!$A:$A,'[1]Cost Forecast'!Z:Z)</f>
        <v>0</v>
      </c>
      <c r="AI301" s="2">
        <f>_xlfn.XLOOKUP($A301,'[1]Cost Forecast'!$A:$A,'[1]Cost Forecast'!AA:AA)</f>
        <v>0</v>
      </c>
      <c r="AJ301" s="2">
        <f>_xlfn.XLOOKUP($A301,'[1]Cost Forecast'!$A:$A,'[1]Cost Forecast'!AB:AB)</f>
        <v>0</v>
      </c>
      <c r="AK301" s="2">
        <f>_xlfn.XLOOKUP($A301,'[1]Cost Forecast'!$A:$A,'[1]Cost Forecast'!AC:AC)</f>
        <v>0</v>
      </c>
      <c r="AL301" s="2">
        <f>_xlfn.XLOOKUP($A301,'[1]Cost Forecast'!$A:$A,'[1]Cost Forecast'!AD:AD)</f>
        <v>0</v>
      </c>
      <c r="AM301" s="8">
        <f t="shared" si="129"/>
        <v>0</v>
      </c>
      <c r="AN301" s="9" t="s">
        <v>877</v>
      </c>
      <c r="AO301" s="9" t="s">
        <v>886</v>
      </c>
      <c r="AQ301" t="b">
        <f t="shared" si="131"/>
        <v>0</v>
      </c>
      <c r="AS301"/>
    </row>
    <row r="302" spans="1:45" x14ac:dyDescent="0.35">
      <c r="A302" s="4" t="s">
        <v>616</v>
      </c>
      <c r="B302" s="4" t="s">
        <v>617</v>
      </c>
      <c r="C302" s="3">
        <v>1200</v>
      </c>
      <c r="D302" s="4" t="s">
        <v>2</v>
      </c>
      <c r="E302" s="3">
        <v>10922.95</v>
      </c>
      <c r="F302" s="3">
        <f t="shared" si="124"/>
        <v>0.10986043147684461</v>
      </c>
      <c r="G302" s="2">
        <v>131611.18</v>
      </c>
      <c r="H302" s="4" t="b">
        <f t="shared" si="128"/>
        <v>1</v>
      </c>
      <c r="I302" s="4" t="b">
        <f t="shared" si="130"/>
        <v>0</v>
      </c>
      <c r="K302" s="2">
        <v>131611.18</v>
      </c>
      <c r="L302" s="2">
        <v>131611.18</v>
      </c>
      <c r="M302" s="3">
        <v>122</v>
      </c>
      <c r="N302" s="3">
        <v>1110.5</v>
      </c>
      <c r="O302" s="2">
        <v>102.608221521837</v>
      </c>
      <c r="Q302" s="2">
        <v>113946.43</v>
      </c>
      <c r="R302" s="2">
        <v>0</v>
      </c>
      <c r="S302" s="2">
        <v>17664.75</v>
      </c>
      <c r="T302" s="2">
        <v>0</v>
      </c>
      <c r="U302" s="2">
        <v>0</v>
      </c>
      <c r="V302" s="2">
        <f t="shared" si="125"/>
        <v>0</v>
      </c>
      <c r="X302" s="2">
        <f t="shared" si="126"/>
        <v>1138449.2318226348</v>
      </c>
      <c r="Y302" s="2">
        <f t="shared" si="127"/>
        <v>1006838.0518226349</v>
      </c>
      <c r="AA302" s="2">
        <f>_xlfn.XLOOKUP($A302,'[1]Cost Forecast'!$A:$A,'[1]Cost Forecast'!S:S)</f>
        <v>0</v>
      </c>
      <c r="AB302" s="2">
        <f>_xlfn.XLOOKUP($A302,'[1]Cost Forecast'!$A:$A,'[1]Cost Forecast'!T:T)</f>
        <v>0</v>
      </c>
      <c r="AC302" s="2">
        <f>_xlfn.XLOOKUP($A302,'[1]Cost Forecast'!$A:$A,'[1]Cost Forecast'!U:U)</f>
        <v>0</v>
      </c>
      <c r="AD302" s="2">
        <f>_xlfn.XLOOKUP($A302,'[1]Cost Forecast'!$A:$A,'[1]Cost Forecast'!V:V)</f>
        <v>0</v>
      </c>
      <c r="AE302" s="2">
        <f>_xlfn.XLOOKUP($A302,'[1]Cost Forecast'!$A:$A,'[1]Cost Forecast'!W:W)</f>
        <v>0</v>
      </c>
      <c r="AF302" s="2">
        <f>_xlfn.XLOOKUP($A302,'[1]Cost Forecast'!$A:$A,'[1]Cost Forecast'!X:X)</f>
        <v>0</v>
      </c>
      <c r="AG302" s="2">
        <f>_xlfn.XLOOKUP($A302,'[1]Cost Forecast'!$A:$A,'[1]Cost Forecast'!Y:Y)</f>
        <v>0</v>
      </c>
      <c r="AH302" s="2">
        <f>_xlfn.XLOOKUP($A302,'[1]Cost Forecast'!$A:$A,'[1]Cost Forecast'!Z:Z)</f>
        <v>0</v>
      </c>
      <c r="AI302" s="2">
        <f>_xlfn.XLOOKUP($A302,'[1]Cost Forecast'!$A:$A,'[1]Cost Forecast'!AA:AA)</f>
        <v>0</v>
      </c>
      <c r="AJ302" s="2">
        <f>_xlfn.XLOOKUP($A302,'[1]Cost Forecast'!$A:$A,'[1]Cost Forecast'!AB:AB)</f>
        <v>0</v>
      </c>
      <c r="AK302" s="2">
        <f>_xlfn.XLOOKUP($A302,'[1]Cost Forecast'!$A:$A,'[1]Cost Forecast'!AC:AC)</f>
        <v>0</v>
      </c>
      <c r="AL302" s="2">
        <f>_xlfn.XLOOKUP($A302,'[1]Cost Forecast'!$A:$A,'[1]Cost Forecast'!AD:AD)</f>
        <v>0</v>
      </c>
      <c r="AM302" s="8">
        <f t="shared" si="129"/>
        <v>131611.18</v>
      </c>
      <c r="AN302" s="9" t="s">
        <v>882</v>
      </c>
      <c r="AO302" s="9" t="s">
        <v>882</v>
      </c>
      <c r="AQ302" t="b">
        <f t="shared" si="131"/>
        <v>1</v>
      </c>
      <c r="AS302"/>
    </row>
    <row r="303" spans="1:45" x14ac:dyDescent="0.35">
      <c r="A303" s="4" t="s">
        <v>618</v>
      </c>
      <c r="B303" s="4" t="s">
        <v>619</v>
      </c>
      <c r="C303" s="3">
        <v>1</v>
      </c>
      <c r="D303" s="4" t="s">
        <v>38</v>
      </c>
      <c r="E303" s="3">
        <v>0</v>
      </c>
      <c r="F303" s="3">
        <f t="shared" si="124"/>
        <v>1</v>
      </c>
      <c r="G303" s="2">
        <v>210269.79</v>
      </c>
      <c r="H303" s="4" t="b">
        <f t="shared" si="128"/>
        <v>0</v>
      </c>
      <c r="I303" s="4" t="b">
        <f t="shared" si="130"/>
        <v>0</v>
      </c>
      <c r="K303" s="2">
        <v>0</v>
      </c>
      <c r="L303" s="2">
        <v>0</v>
      </c>
      <c r="M303" s="3">
        <v>0</v>
      </c>
      <c r="N303" s="3">
        <v>0</v>
      </c>
      <c r="O303" s="2">
        <v>110</v>
      </c>
      <c r="Q303" s="2">
        <v>0</v>
      </c>
      <c r="R303" s="2">
        <v>210269.79</v>
      </c>
      <c r="S303" s="2">
        <v>0</v>
      </c>
      <c r="T303" s="2">
        <v>0</v>
      </c>
      <c r="U303" s="2">
        <v>0</v>
      </c>
      <c r="V303" s="2">
        <f t="shared" si="125"/>
        <v>0</v>
      </c>
      <c r="X303" s="2">
        <f t="shared" si="126"/>
        <v>110</v>
      </c>
      <c r="Y303" s="2">
        <f t="shared" si="127"/>
        <v>-210159.79</v>
      </c>
      <c r="AA303" s="2">
        <f>_xlfn.XLOOKUP($A303,'[1]Cost Forecast'!$A:$A,'[1]Cost Forecast'!S:S)</f>
        <v>0</v>
      </c>
      <c r="AB303" s="2">
        <f>_xlfn.XLOOKUP($A303,'[1]Cost Forecast'!$A:$A,'[1]Cost Forecast'!T:T)</f>
        <v>0</v>
      </c>
      <c r="AC303" s="2">
        <f>_xlfn.XLOOKUP($A303,'[1]Cost Forecast'!$A:$A,'[1]Cost Forecast'!U:U)</f>
        <v>0</v>
      </c>
      <c r="AD303" s="2">
        <f>_xlfn.XLOOKUP($A303,'[1]Cost Forecast'!$A:$A,'[1]Cost Forecast'!V:V)</f>
        <v>0</v>
      </c>
      <c r="AE303" s="2">
        <f>_xlfn.XLOOKUP($A303,'[1]Cost Forecast'!$A:$A,'[1]Cost Forecast'!W:W)</f>
        <v>0</v>
      </c>
      <c r="AF303" s="2">
        <f>_xlfn.XLOOKUP($A303,'[1]Cost Forecast'!$A:$A,'[1]Cost Forecast'!X:X)</f>
        <v>0</v>
      </c>
      <c r="AG303" s="2">
        <f>_xlfn.XLOOKUP($A303,'[1]Cost Forecast'!$A:$A,'[1]Cost Forecast'!Y:Y)</f>
        <v>0</v>
      </c>
      <c r="AH303" s="2">
        <f>_xlfn.XLOOKUP($A303,'[1]Cost Forecast'!$A:$A,'[1]Cost Forecast'!Z:Z)</f>
        <v>70089.930000000008</v>
      </c>
      <c r="AI303" s="2">
        <f>_xlfn.XLOOKUP($A303,'[1]Cost Forecast'!$A:$A,'[1]Cost Forecast'!AA:AA)</f>
        <v>70089.930000000008</v>
      </c>
      <c r="AJ303" s="2">
        <f>_xlfn.XLOOKUP($A303,'[1]Cost Forecast'!$A:$A,'[1]Cost Forecast'!AB:AB)</f>
        <v>70089.930000000008</v>
      </c>
      <c r="AK303" s="2">
        <f>_xlfn.XLOOKUP($A303,'[1]Cost Forecast'!$A:$A,'[1]Cost Forecast'!AC:AC)</f>
        <v>0</v>
      </c>
      <c r="AL303" s="2">
        <f>_xlfn.XLOOKUP($A303,'[1]Cost Forecast'!$A:$A,'[1]Cost Forecast'!AD:AD)</f>
        <v>0</v>
      </c>
      <c r="AM303" s="8">
        <f t="shared" si="129"/>
        <v>210269.79000000004</v>
      </c>
      <c r="AN303" s="9" t="s">
        <v>884</v>
      </c>
      <c r="AO303" s="9" t="s">
        <v>879</v>
      </c>
      <c r="AQ303" t="b">
        <f t="shared" si="131"/>
        <v>1</v>
      </c>
      <c r="AS303"/>
    </row>
    <row r="304" spans="1:45" x14ac:dyDescent="0.35">
      <c r="A304" s="4" t="s">
        <v>620</v>
      </c>
      <c r="B304" s="4" t="s">
        <v>621</v>
      </c>
      <c r="C304" s="3">
        <v>1</v>
      </c>
      <c r="D304" s="4" t="s">
        <v>38</v>
      </c>
      <c r="E304" s="3">
        <v>0</v>
      </c>
      <c r="F304" s="3">
        <f t="shared" si="124"/>
        <v>1</v>
      </c>
      <c r="G304" s="2">
        <v>3075000</v>
      </c>
      <c r="H304" s="4" t="b">
        <f t="shared" si="128"/>
        <v>0</v>
      </c>
      <c r="I304" s="4" t="b">
        <f t="shared" si="130"/>
        <v>0</v>
      </c>
      <c r="K304" s="2">
        <v>243350</v>
      </c>
      <c r="L304" s="2">
        <v>3075000</v>
      </c>
      <c r="M304" s="3">
        <v>0</v>
      </c>
      <c r="N304" s="3">
        <v>0</v>
      </c>
      <c r="O304" s="2">
        <v>110</v>
      </c>
      <c r="Q304" s="2">
        <v>0</v>
      </c>
      <c r="R304" s="2">
        <v>3075000</v>
      </c>
      <c r="S304" s="2">
        <v>0</v>
      </c>
      <c r="T304" s="2">
        <v>0</v>
      </c>
      <c r="U304" s="2">
        <v>0</v>
      </c>
      <c r="V304" s="2">
        <f t="shared" si="125"/>
        <v>0</v>
      </c>
      <c r="X304" s="2">
        <f t="shared" si="126"/>
        <v>243460</v>
      </c>
      <c r="Y304" s="2">
        <f t="shared" si="127"/>
        <v>-2831540</v>
      </c>
      <c r="AA304" s="2">
        <f>_xlfn.XLOOKUP($A304,'[1]Cost Forecast'!$A:$A,'[1]Cost Forecast'!S:S)</f>
        <v>416113.45199165726</v>
      </c>
      <c r="AB304" s="2">
        <f>_xlfn.XLOOKUP($A304,'[1]Cost Forecast'!$A:$A,'[1]Cost Forecast'!T:T)</f>
        <v>268894.18069620669</v>
      </c>
      <c r="AC304" s="2">
        <f>_xlfn.XLOOKUP($A304,'[1]Cost Forecast'!$A:$A,'[1]Cost Forecast'!U:U)</f>
        <v>162546.48222441843</v>
      </c>
      <c r="AD304" s="2">
        <f>_xlfn.XLOOKUP($A304,'[1]Cost Forecast'!$A:$A,'[1]Cost Forecast'!V:V)</f>
        <v>256599.45651628898</v>
      </c>
      <c r="AE304" s="2">
        <f>_xlfn.XLOOKUP($A304,'[1]Cost Forecast'!$A:$A,'[1]Cost Forecast'!W:W)</f>
        <v>247182.14285714287</v>
      </c>
      <c r="AF304" s="2">
        <f>_xlfn.XLOOKUP($A304,'[1]Cost Forecast'!$A:$A,'[1]Cost Forecast'!X:X)</f>
        <v>399457.1428571429</v>
      </c>
      <c r="AG304" s="2">
        <f>_xlfn.XLOOKUP($A304,'[1]Cost Forecast'!$A:$A,'[1]Cost Forecast'!Y:Y)</f>
        <v>194757.14285714284</v>
      </c>
      <c r="AH304" s="2">
        <f>_xlfn.XLOOKUP($A304,'[1]Cost Forecast'!$A:$A,'[1]Cost Forecast'!Z:Z)</f>
        <v>165700</v>
      </c>
      <c r="AI304" s="2">
        <f>_xlfn.XLOOKUP($A304,'[1]Cost Forecast'!$A:$A,'[1]Cost Forecast'!AA:AA)</f>
        <v>29095.238095238095</v>
      </c>
      <c r="AJ304" s="2">
        <f>_xlfn.XLOOKUP($A304,'[1]Cost Forecast'!$A:$A,'[1]Cost Forecast'!AB:AB)</f>
        <v>381936.66666666669</v>
      </c>
      <c r="AK304" s="2">
        <f>_xlfn.XLOOKUP($A304,'[1]Cost Forecast'!$A:$A,'[1]Cost Forecast'!AC:AC)</f>
        <v>309368.09523809562</v>
      </c>
      <c r="AL304" s="2">
        <f>_xlfn.XLOOKUP($A304,'[1]Cost Forecast'!$A:$A,'[1]Cost Forecast'!AD:AD)</f>
        <v>0</v>
      </c>
      <c r="AM304" s="8">
        <f t="shared" si="129"/>
        <v>3075000</v>
      </c>
      <c r="AN304" s="9" t="s">
        <v>881</v>
      </c>
      <c r="AO304" s="9" t="s">
        <v>879</v>
      </c>
      <c r="AQ304" t="b">
        <f t="shared" si="131"/>
        <v>1</v>
      </c>
      <c r="AR304" s="10"/>
      <c r="AS304"/>
    </row>
    <row r="305" spans="1:46" x14ac:dyDescent="0.35">
      <c r="A305" s="4" t="s">
        <v>622</v>
      </c>
      <c r="B305" s="4" t="s">
        <v>623</v>
      </c>
      <c r="C305" s="3">
        <v>1</v>
      </c>
      <c r="D305" s="4" t="s">
        <v>38</v>
      </c>
      <c r="E305" s="3">
        <v>1078.78</v>
      </c>
      <c r="F305" s="3">
        <f t="shared" si="124"/>
        <v>9.2697306216281362E-4</v>
      </c>
      <c r="G305" s="2">
        <v>134287</v>
      </c>
      <c r="H305" s="4" t="b">
        <f t="shared" si="128"/>
        <v>0</v>
      </c>
      <c r="I305" s="4" t="b">
        <f t="shared" si="130"/>
        <v>0</v>
      </c>
      <c r="K305" s="2">
        <v>1157.8900000000001</v>
      </c>
      <c r="L305" s="2">
        <v>1157.8900000000001</v>
      </c>
      <c r="M305" s="3">
        <v>0</v>
      </c>
      <c r="N305" s="3">
        <v>9</v>
      </c>
      <c r="O305" s="2">
        <v>128.65444444444449</v>
      </c>
      <c r="Q305" s="2">
        <v>134287</v>
      </c>
      <c r="R305" s="2">
        <v>0</v>
      </c>
      <c r="S305" s="2">
        <v>0</v>
      </c>
      <c r="T305" s="2">
        <v>0</v>
      </c>
      <c r="U305" s="2">
        <v>0</v>
      </c>
      <c r="V305" s="2">
        <f t="shared" si="125"/>
        <v>0</v>
      </c>
      <c r="X305" s="2">
        <f t="shared" si="126"/>
        <v>139947.73157777783</v>
      </c>
      <c r="Y305" s="2">
        <f t="shared" si="127"/>
        <v>5660.7315777778276</v>
      </c>
      <c r="AA305" s="2">
        <f>_xlfn.XLOOKUP($A305,'[1]Cost Forecast'!$A:$A,'[1]Cost Forecast'!S:S)</f>
        <v>0</v>
      </c>
      <c r="AB305" s="2">
        <f>_xlfn.XLOOKUP($A305,'[1]Cost Forecast'!$A:$A,'[1]Cost Forecast'!T:T)</f>
        <v>0</v>
      </c>
      <c r="AC305" s="2">
        <f>_xlfn.XLOOKUP($A305,'[1]Cost Forecast'!$A:$A,'[1]Cost Forecast'!U:U)</f>
        <v>0</v>
      </c>
      <c r="AD305" s="2">
        <f>_xlfn.XLOOKUP($A305,'[1]Cost Forecast'!$A:$A,'[1]Cost Forecast'!V:V)</f>
        <v>0</v>
      </c>
      <c r="AE305" s="2">
        <f>_xlfn.XLOOKUP($A305,'[1]Cost Forecast'!$A:$A,'[1]Cost Forecast'!W:W)</f>
        <v>0</v>
      </c>
      <c r="AF305" s="2">
        <f>_xlfn.XLOOKUP($A305,'[1]Cost Forecast'!$A:$A,'[1]Cost Forecast'!X:X)</f>
        <v>0</v>
      </c>
      <c r="AG305" s="2">
        <f>_xlfn.XLOOKUP($A305,'[1]Cost Forecast'!$A:$A,'[1]Cost Forecast'!Y:Y)</f>
        <v>0</v>
      </c>
      <c r="AH305" s="2">
        <f>_xlfn.XLOOKUP($A305,'[1]Cost Forecast'!$A:$A,'[1]Cost Forecast'!Z:Z)</f>
        <v>0</v>
      </c>
      <c r="AI305" s="2">
        <f>_xlfn.XLOOKUP($A305,'[1]Cost Forecast'!$A:$A,'[1]Cost Forecast'!AA:AA)</f>
        <v>0</v>
      </c>
      <c r="AJ305" s="2">
        <f>_xlfn.XLOOKUP($A305,'[1]Cost Forecast'!$A:$A,'[1]Cost Forecast'!AB:AB)</f>
        <v>0</v>
      </c>
      <c r="AK305" s="2">
        <f>_xlfn.XLOOKUP($A305,'[1]Cost Forecast'!$A:$A,'[1]Cost Forecast'!AC:AC)</f>
        <v>0</v>
      </c>
      <c r="AL305" s="2">
        <f>_xlfn.XLOOKUP($A305,'[1]Cost Forecast'!$A:$A,'[1]Cost Forecast'!AD:AD)</f>
        <v>0</v>
      </c>
      <c r="AM305" s="8">
        <f t="shared" si="129"/>
        <v>1157.8900000000001</v>
      </c>
      <c r="AN305" s="9" t="s">
        <v>883</v>
      </c>
      <c r="AO305" s="9" t="s">
        <v>873</v>
      </c>
      <c r="AP305" t="s">
        <v>878</v>
      </c>
      <c r="AQ305" t="b">
        <f t="shared" si="131"/>
        <v>0</v>
      </c>
      <c r="AS305"/>
    </row>
    <row r="306" spans="1:46" x14ac:dyDescent="0.35">
      <c r="A306" s="4" t="s">
        <v>624</v>
      </c>
      <c r="B306" s="4" t="s">
        <v>625</v>
      </c>
      <c r="C306" s="3">
        <v>47.4</v>
      </c>
      <c r="D306" s="4" t="s">
        <v>5</v>
      </c>
      <c r="E306" s="3">
        <v>53.5</v>
      </c>
      <c r="F306" s="3">
        <f t="shared" si="124"/>
        <v>0.88598130841121492</v>
      </c>
      <c r="G306" s="2">
        <v>6698.28</v>
      </c>
      <c r="H306" s="4" t="b">
        <f t="shared" si="128"/>
        <v>1</v>
      </c>
      <c r="I306" s="4" t="b">
        <f t="shared" si="130"/>
        <v>0</v>
      </c>
      <c r="K306" s="2">
        <v>6698.28</v>
      </c>
      <c r="L306" s="2">
        <v>6698.28</v>
      </c>
      <c r="M306" s="3">
        <v>47.4</v>
      </c>
      <c r="N306" s="3">
        <v>53.5</v>
      </c>
      <c r="O306" s="2">
        <v>125.2014953271028</v>
      </c>
      <c r="Q306" s="2">
        <v>6698.28</v>
      </c>
      <c r="R306" s="2">
        <v>0</v>
      </c>
      <c r="S306" s="2">
        <v>0</v>
      </c>
      <c r="T306" s="2">
        <v>0</v>
      </c>
      <c r="U306" s="2">
        <v>0</v>
      </c>
      <c r="V306" s="2">
        <f t="shared" si="125"/>
        <v>0</v>
      </c>
      <c r="X306" s="2">
        <f t="shared" si="126"/>
        <v>6698.28</v>
      </c>
      <c r="Y306" s="2">
        <f t="shared" si="127"/>
        <v>0</v>
      </c>
      <c r="AA306" s="2">
        <f>_xlfn.XLOOKUP($A306,'[1]Cost Forecast'!$A:$A,'[1]Cost Forecast'!S:S)</f>
        <v>0</v>
      </c>
      <c r="AB306" s="2">
        <f>_xlfn.XLOOKUP($A306,'[1]Cost Forecast'!$A:$A,'[1]Cost Forecast'!T:T)</f>
        <v>0</v>
      </c>
      <c r="AC306" s="2">
        <f>_xlfn.XLOOKUP($A306,'[1]Cost Forecast'!$A:$A,'[1]Cost Forecast'!U:U)</f>
        <v>0</v>
      </c>
      <c r="AD306" s="2">
        <f>_xlfn.XLOOKUP($A306,'[1]Cost Forecast'!$A:$A,'[1]Cost Forecast'!V:V)</f>
        <v>0</v>
      </c>
      <c r="AE306" s="2">
        <f>_xlfn.XLOOKUP($A306,'[1]Cost Forecast'!$A:$A,'[1]Cost Forecast'!W:W)</f>
        <v>0</v>
      </c>
      <c r="AF306" s="2">
        <f>_xlfn.XLOOKUP($A306,'[1]Cost Forecast'!$A:$A,'[1]Cost Forecast'!X:X)</f>
        <v>0</v>
      </c>
      <c r="AG306" s="2">
        <f>_xlfn.XLOOKUP($A306,'[1]Cost Forecast'!$A:$A,'[1]Cost Forecast'!Y:Y)</f>
        <v>0</v>
      </c>
      <c r="AH306" s="2">
        <f>_xlfn.XLOOKUP($A306,'[1]Cost Forecast'!$A:$A,'[1]Cost Forecast'!Z:Z)</f>
        <v>0</v>
      </c>
      <c r="AI306" s="2">
        <f>_xlfn.XLOOKUP($A306,'[1]Cost Forecast'!$A:$A,'[1]Cost Forecast'!AA:AA)</f>
        <v>0</v>
      </c>
      <c r="AJ306" s="2">
        <f>_xlfn.XLOOKUP($A306,'[1]Cost Forecast'!$A:$A,'[1]Cost Forecast'!AB:AB)</f>
        <v>0</v>
      </c>
      <c r="AK306" s="2">
        <f>_xlfn.XLOOKUP($A306,'[1]Cost Forecast'!$A:$A,'[1]Cost Forecast'!AC:AC)</f>
        <v>0</v>
      </c>
      <c r="AL306" s="2">
        <f>_xlfn.XLOOKUP($A306,'[1]Cost Forecast'!$A:$A,'[1]Cost Forecast'!AD:AD)</f>
        <v>0</v>
      </c>
      <c r="AM306" s="8">
        <f t="shared" si="129"/>
        <v>6698.28</v>
      </c>
      <c r="AN306" s="9" t="s">
        <v>882</v>
      </c>
      <c r="AO306" s="9" t="s">
        <v>882</v>
      </c>
      <c r="AQ306" t="b">
        <f t="shared" si="131"/>
        <v>1</v>
      </c>
      <c r="AS306"/>
    </row>
    <row r="307" spans="1:46" x14ac:dyDescent="0.35">
      <c r="A307" s="4" t="s">
        <v>626</v>
      </c>
      <c r="B307" s="4" t="s">
        <v>627</v>
      </c>
      <c r="C307" s="3">
        <v>5</v>
      </c>
      <c r="D307" s="4" t="s">
        <v>2</v>
      </c>
      <c r="E307" s="3">
        <v>1668.29</v>
      </c>
      <c r="F307" s="3">
        <f t="shared" si="124"/>
        <v>2.9970808432586661E-3</v>
      </c>
      <c r="G307" s="2">
        <v>200000</v>
      </c>
      <c r="H307" s="4" t="b">
        <f t="shared" si="128"/>
        <v>0</v>
      </c>
      <c r="I307" s="4" t="b">
        <f t="shared" si="130"/>
        <v>0</v>
      </c>
      <c r="K307" s="2">
        <v>53939.6</v>
      </c>
      <c r="L307" s="2">
        <v>53939.6</v>
      </c>
      <c r="M307" s="3">
        <v>1.45</v>
      </c>
      <c r="N307" s="3">
        <v>452</v>
      </c>
      <c r="O307" s="2">
        <v>119.3353982300885</v>
      </c>
      <c r="Q307" s="2">
        <v>200000</v>
      </c>
      <c r="R307" s="2">
        <v>0</v>
      </c>
      <c r="S307" s="2">
        <v>0</v>
      </c>
      <c r="T307" s="2">
        <v>0</v>
      </c>
      <c r="U307" s="2">
        <v>0</v>
      </c>
      <c r="V307" s="2">
        <f t="shared" si="125"/>
        <v>0</v>
      </c>
      <c r="X307" s="2">
        <f t="shared" si="126"/>
        <v>195290.69657442477</v>
      </c>
      <c r="Y307" s="2">
        <f t="shared" si="127"/>
        <v>-4709.3034255752282</v>
      </c>
      <c r="AA307" s="2">
        <f>_xlfn.XLOOKUP($A307,'[1]Cost Forecast'!$A:$A,'[1]Cost Forecast'!S:S)</f>
        <v>0</v>
      </c>
      <c r="AB307" s="2">
        <f>_xlfn.XLOOKUP($A307,'[1]Cost Forecast'!$A:$A,'[1]Cost Forecast'!T:T)</f>
        <v>35366.595000000001</v>
      </c>
      <c r="AC307" s="2">
        <f>_xlfn.XLOOKUP($A307,'[1]Cost Forecast'!$A:$A,'[1]Cost Forecast'!U:U)</f>
        <v>35366.595000000001</v>
      </c>
      <c r="AD307" s="2">
        <f>_xlfn.XLOOKUP($A307,'[1]Cost Forecast'!$A:$A,'[1]Cost Forecast'!V:V)</f>
        <v>35366.595000000001</v>
      </c>
      <c r="AE307" s="2">
        <f>_xlfn.XLOOKUP($A307,'[1]Cost Forecast'!$A:$A,'[1]Cost Forecast'!W:W)</f>
        <v>35366.595000000001</v>
      </c>
      <c r="AF307" s="2">
        <f>_xlfn.XLOOKUP($A307,'[1]Cost Forecast'!$A:$A,'[1]Cost Forecast'!X:X)</f>
        <v>0</v>
      </c>
      <c r="AG307" s="2">
        <f>_xlfn.XLOOKUP($A307,'[1]Cost Forecast'!$A:$A,'[1]Cost Forecast'!Y:Y)</f>
        <v>0</v>
      </c>
      <c r="AH307" s="2">
        <f>_xlfn.XLOOKUP($A307,'[1]Cost Forecast'!$A:$A,'[1]Cost Forecast'!Z:Z)</f>
        <v>0</v>
      </c>
      <c r="AI307" s="2">
        <f>_xlfn.XLOOKUP($A307,'[1]Cost Forecast'!$A:$A,'[1]Cost Forecast'!AA:AA)</f>
        <v>0</v>
      </c>
      <c r="AJ307" s="2">
        <f>_xlfn.XLOOKUP($A307,'[1]Cost Forecast'!$A:$A,'[1]Cost Forecast'!AB:AB)</f>
        <v>0</v>
      </c>
      <c r="AK307" s="2">
        <f>_xlfn.XLOOKUP($A307,'[1]Cost Forecast'!$A:$A,'[1]Cost Forecast'!AC:AC)</f>
        <v>0</v>
      </c>
      <c r="AL307" s="2">
        <f>_xlfn.XLOOKUP($A307,'[1]Cost Forecast'!$A:$A,'[1]Cost Forecast'!AD:AD)</f>
        <v>0</v>
      </c>
      <c r="AM307" s="8">
        <f t="shared" si="129"/>
        <v>195405.98</v>
      </c>
      <c r="AN307" s="9" t="s">
        <v>884</v>
      </c>
      <c r="AO307" s="9" t="s">
        <v>849</v>
      </c>
      <c r="AP307" t="s">
        <v>897</v>
      </c>
      <c r="AQ307" t="b">
        <f t="shared" si="131"/>
        <v>0</v>
      </c>
      <c r="AT307" s="12"/>
    </row>
    <row r="308" spans="1:46" x14ac:dyDescent="0.35">
      <c r="A308" s="4" t="s">
        <v>628</v>
      </c>
      <c r="B308" s="4" t="s">
        <v>629</v>
      </c>
      <c r="C308" s="3">
        <v>10500</v>
      </c>
      <c r="D308" s="4" t="s">
        <v>43</v>
      </c>
      <c r="E308" s="3">
        <v>0</v>
      </c>
      <c r="F308" s="3">
        <f t="shared" si="124"/>
        <v>1</v>
      </c>
      <c r="G308" s="2">
        <v>0</v>
      </c>
      <c r="H308" s="4" t="b">
        <f t="shared" si="128"/>
        <v>1</v>
      </c>
      <c r="I308" s="4" t="b">
        <f t="shared" si="130"/>
        <v>0</v>
      </c>
      <c r="K308" s="2">
        <v>0</v>
      </c>
      <c r="L308" s="2">
        <v>0</v>
      </c>
      <c r="M308" s="3">
        <v>0</v>
      </c>
      <c r="N308" s="3">
        <v>0</v>
      </c>
      <c r="O308" s="2">
        <v>110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f t="shared" si="125"/>
        <v>0</v>
      </c>
      <c r="X308" s="2">
        <f t="shared" si="126"/>
        <v>1155000</v>
      </c>
      <c r="Y308" s="2">
        <f t="shared" si="127"/>
        <v>1155000</v>
      </c>
      <c r="AA308" s="2">
        <f>_xlfn.XLOOKUP($A308,'[1]Cost Forecast'!$A:$A,'[1]Cost Forecast'!S:S)</f>
        <v>0</v>
      </c>
      <c r="AB308" s="2">
        <f>_xlfn.XLOOKUP($A308,'[1]Cost Forecast'!$A:$A,'[1]Cost Forecast'!T:T)</f>
        <v>0</v>
      </c>
      <c r="AC308" s="2">
        <f>_xlfn.XLOOKUP($A308,'[1]Cost Forecast'!$A:$A,'[1]Cost Forecast'!U:U)</f>
        <v>0</v>
      </c>
      <c r="AD308" s="2">
        <f>_xlfn.XLOOKUP($A308,'[1]Cost Forecast'!$A:$A,'[1]Cost Forecast'!V:V)</f>
        <v>0</v>
      </c>
      <c r="AE308" s="2">
        <f>_xlfn.XLOOKUP($A308,'[1]Cost Forecast'!$A:$A,'[1]Cost Forecast'!W:W)</f>
        <v>0</v>
      </c>
      <c r="AF308" s="2">
        <f>_xlfn.XLOOKUP($A308,'[1]Cost Forecast'!$A:$A,'[1]Cost Forecast'!X:X)</f>
        <v>0</v>
      </c>
      <c r="AG308" s="2">
        <f>_xlfn.XLOOKUP($A308,'[1]Cost Forecast'!$A:$A,'[1]Cost Forecast'!Y:Y)</f>
        <v>0</v>
      </c>
      <c r="AH308" s="2">
        <f>_xlfn.XLOOKUP($A308,'[1]Cost Forecast'!$A:$A,'[1]Cost Forecast'!Z:Z)</f>
        <v>0</v>
      </c>
      <c r="AI308" s="2">
        <f>_xlfn.XLOOKUP($A308,'[1]Cost Forecast'!$A:$A,'[1]Cost Forecast'!AA:AA)</f>
        <v>0</v>
      </c>
      <c r="AJ308" s="2">
        <f>_xlfn.XLOOKUP($A308,'[1]Cost Forecast'!$A:$A,'[1]Cost Forecast'!AB:AB)</f>
        <v>0</v>
      </c>
      <c r="AK308" s="2">
        <f>_xlfn.XLOOKUP($A308,'[1]Cost Forecast'!$A:$A,'[1]Cost Forecast'!AC:AC)</f>
        <v>0</v>
      </c>
      <c r="AL308" s="2">
        <f>_xlfn.XLOOKUP($A308,'[1]Cost Forecast'!$A:$A,'[1]Cost Forecast'!AD:AD)</f>
        <v>0</v>
      </c>
      <c r="AM308" s="8">
        <f t="shared" si="129"/>
        <v>0</v>
      </c>
      <c r="AN308" s="9" t="s">
        <v>882</v>
      </c>
      <c r="AO308" s="9" t="s">
        <v>882</v>
      </c>
      <c r="AQ308" t="b">
        <f t="shared" si="131"/>
        <v>1</v>
      </c>
      <c r="AS308"/>
    </row>
    <row r="309" spans="1:46" x14ac:dyDescent="0.35">
      <c r="A309" s="4" t="s">
        <v>630</v>
      </c>
      <c r="B309" s="4" t="s">
        <v>631</v>
      </c>
      <c r="C309" s="3">
        <v>8500</v>
      </c>
      <c r="D309" s="4" t="s">
        <v>133</v>
      </c>
      <c r="E309" s="3">
        <v>0</v>
      </c>
      <c r="F309" s="3">
        <f t="shared" si="124"/>
        <v>1</v>
      </c>
      <c r="G309" s="2">
        <v>425000</v>
      </c>
      <c r="H309" s="4" t="b">
        <f t="shared" si="128"/>
        <v>0</v>
      </c>
      <c r="I309" s="4" t="b">
        <f t="shared" si="130"/>
        <v>0</v>
      </c>
      <c r="K309" s="2">
        <v>0</v>
      </c>
      <c r="L309" s="2">
        <v>0</v>
      </c>
      <c r="M309" s="3">
        <v>0</v>
      </c>
      <c r="N309" s="3">
        <v>0</v>
      </c>
      <c r="O309" s="2">
        <v>110</v>
      </c>
      <c r="Q309" s="2">
        <v>0</v>
      </c>
      <c r="R309" s="2">
        <v>425000</v>
      </c>
      <c r="S309" s="2">
        <v>0</v>
      </c>
      <c r="T309" s="2">
        <v>0</v>
      </c>
      <c r="U309" s="2">
        <v>0</v>
      </c>
      <c r="V309" s="2">
        <f t="shared" si="125"/>
        <v>0</v>
      </c>
      <c r="X309" s="2">
        <f t="shared" si="126"/>
        <v>935000</v>
      </c>
      <c r="Y309" s="2">
        <f t="shared" si="127"/>
        <v>510000</v>
      </c>
      <c r="AA309" s="2">
        <f>_xlfn.XLOOKUP($A309,'[1]Cost Forecast'!$A:$A,'[1]Cost Forecast'!S:S)</f>
        <v>0</v>
      </c>
      <c r="AB309" s="2">
        <f>_xlfn.XLOOKUP($A309,'[1]Cost Forecast'!$A:$A,'[1]Cost Forecast'!T:T)</f>
        <v>0</v>
      </c>
      <c r="AC309" s="2">
        <f>_xlfn.XLOOKUP($A309,'[1]Cost Forecast'!$A:$A,'[1]Cost Forecast'!U:U)</f>
        <v>0</v>
      </c>
      <c r="AD309" s="2">
        <f>_xlfn.XLOOKUP($A309,'[1]Cost Forecast'!$A:$A,'[1]Cost Forecast'!V:V)</f>
        <v>0</v>
      </c>
      <c r="AE309" s="2">
        <f>_xlfn.XLOOKUP($A309,'[1]Cost Forecast'!$A:$A,'[1]Cost Forecast'!W:W)</f>
        <v>0</v>
      </c>
      <c r="AF309" s="2">
        <f>_xlfn.XLOOKUP($A309,'[1]Cost Forecast'!$A:$A,'[1]Cost Forecast'!X:X)</f>
        <v>0</v>
      </c>
      <c r="AG309" s="2">
        <f>_xlfn.XLOOKUP($A309,'[1]Cost Forecast'!$A:$A,'[1]Cost Forecast'!Y:Y)</f>
        <v>0</v>
      </c>
      <c r="AH309" s="2">
        <f>_xlfn.XLOOKUP($A309,'[1]Cost Forecast'!$A:$A,'[1]Cost Forecast'!Z:Z)</f>
        <v>141666.66666666666</v>
      </c>
      <c r="AI309" s="2">
        <f>_xlfn.XLOOKUP($A309,'[1]Cost Forecast'!$A:$A,'[1]Cost Forecast'!AA:AA)</f>
        <v>141666.66666666666</v>
      </c>
      <c r="AJ309" s="2">
        <f>_xlfn.XLOOKUP($A309,'[1]Cost Forecast'!$A:$A,'[1]Cost Forecast'!AB:AB)</f>
        <v>141666.66666666666</v>
      </c>
      <c r="AK309" s="2">
        <f>_xlfn.XLOOKUP($A309,'[1]Cost Forecast'!$A:$A,'[1]Cost Forecast'!AC:AC)</f>
        <v>0</v>
      </c>
      <c r="AL309" s="2">
        <f>_xlfn.XLOOKUP($A309,'[1]Cost Forecast'!$A:$A,'[1]Cost Forecast'!AD:AD)</f>
        <v>0</v>
      </c>
      <c r="AM309" s="8">
        <f t="shared" si="129"/>
        <v>425000</v>
      </c>
      <c r="AN309" s="9" t="s">
        <v>884</v>
      </c>
      <c r="AO309" s="9" t="s">
        <v>879</v>
      </c>
      <c r="AQ309" t="b">
        <f t="shared" si="131"/>
        <v>1</v>
      </c>
      <c r="AS309"/>
    </row>
    <row r="310" spans="1:46" x14ac:dyDescent="0.35">
      <c r="A310" s="4" t="s">
        <v>632</v>
      </c>
      <c r="B310" s="4" t="s">
        <v>633</v>
      </c>
      <c r="C310" s="3">
        <v>1</v>
      </c>
      <c r="D310" s="4" t="s">
        <v>38</v>
      </c>
      <c r="E310" s="3">
        <v>0</v>
      </c>
      <c r="F310" s="3">
        <f t="shared" si="124"/>
        <v>1</v>
      </c>
      <c r="G310" s="2">
        <v>1318652.5</v>
      </c>
      <c r="H310" s="4" t="b">
        <f t="shared" si="128"/>
        <v>0</v>
      </c>
      <c r="I310" s="4" t="b">
        <f t="shared" si="130"/>
        <v>0</v>
      </c>
      <c r="K310" s="2">
        <v>757678.8</v>
      </c>
      <c r="L310" s="2">
        <v>1036387.5</v>
      </c>
      <c r="M310" s="3">
        <v>0</v>
      </c>
      <c r="N310" s="3">
        <v>0</v>
      </c>
      <c r="O310" s="2">
        <v>110</v>
      </c>
      <c r="Q310" s="2">
        <v>0</v>
      </c>
      <c r="R310" s="2">
        <v>1318652.5</v>
      </c>
      <c r="S310" s="2">
        <v>0</v>
      </c>
      <c r="T310" s="2">
        <v>0</v>
      </c>
      <c r="U310" s="2">
        <v>0</v>
      </c>
      <c r="V310" s="2">
        <f t="shared" si="125"/>
        <v>0</v>
      </c>
      <c r="X310" s="2">
        <f t="shared" si="126"/>
        <v>757788.8</v>
      </c>
      <c r="Y310" s="2">
        <f t="shared" si="127"/>
        <v>-560863.69999999995</v>
      </c>
      <c r="AA310" s="2">
        <f>_xlfn.XLOOKUP($A310,'[1]Cost Forecast'!$A:$A,'[1]Cost Forecast'!S:S)</f>
        <v>0</v>
      </c>
      <c r="AB310" s="2">
        <f>_xlfn.XLOOKUP($A310,'[1]Cost Forecast'!$A:$A,'[1]Cost Forecast'!T:T)</f>
        <v>0</v>
      </c>
      <c r="AC310" s="2">
        <f>_xlfn.XLOOKUP($A310,'[1]Cost Forecast'!$A:$A,'[1]Cost Forecast'!U:U)</f>
        <v>0</v>
      </c>
      <c r="AD310" s="2">
        <f>_xlfn.XLOOKUP($A310,'[1]Cost Forecast'!$A:$A,'[1]Cost Forecast'!V:V)</f>
        <v>0</v>
      </c>
      <c r="AE310" s="2">
        <f>_xlfn.XLOOKUP($A310,'[1]Cost Forecast'!$A:$A,'[1]Cost Forecast'!W:W)</f>
        <v>0</v>
      </c>
      <c r="AF310" s="2">
        <f>_xlfn.XLOOKUP($A310,'[1]Cost Forecast'!$A:$A,'[1]Cost Forecast'!X:X)</f>
        <v>67720.930232558123</v>
      </c>
      <c r="AG310" s="2">
        <f>_xlfn.XLOOKUP($A310,'[1]Cost Forecast'!$A:$A,'[1]Cost Forecast'!Y:Y)</f>
        <v>42461.963824289414</v>
      </c>
      <c r="AH310" s="2">
        <f>_xlfn.XLOOKUP($A310,'[1]Cost Forecast'!$A:$A,'[1]Cost Forecast'!Z:Z)</f>
        <v>23636.485788113692</v>
      </c>
      <c r="AI310" s="2">
        <f>_xlfn.XLOOKUP($A310,'[1]Cost Forecast'!$A:$A,'[1]Cost Forecast'!AA:AA)</f>
        <v>373930.62015503878</v>
      </c>
      <c r="AJ310" s="2">
        <f>_xlfn.XLOOKUP($A310,'[1]Cost Forecast'!$A:$A,'[1]Cost Forecast'!AB:AB)</f>
        <v>189250</v>
      </c>
      <c r="AK310" s="2">
        <f>_xlfn.XLOOKUP($A310,'[1]Cost Forecast'!$A:$A,'[1]Cost Forecast'!AC:AC)</f>
        <v>0</v>
      </c>
      <c r="AL310" s="2">
        <f>_xlfn.XLOOKUP($A310,'[1]Cost Forecast'!$A:$A,'[1]Cost Forecast'!AD:AD)</f>
        <v>0</v>
      </c>
      <c r="AM310" s="8">
        <f t="shared" si="129"/>
        <v>1454678.8</v>
      </c>
      <c r="AN310" s="9" t="s">
        <v>881</v>
      </c>
      <c r="AO310" s="9" t="s">
        <v>879</v>
      </c>
      <c r="AQ310" t="b">
        <f t="shared" si="131"/>
        <v>0</v>
      </c>
      <c r="AR310" s="10"/>
      <c r="AS310"/>
    </row>
    <row r="311" spans="1:46" x14ac:dyDescent="0.35">
      <c r="A311" s="4" t="s">
        <v>634</v>
      </c>
      <c r="B311" s="4" t="s">
        <v>635</v>
      </c>
      <c r="C311" s="3">
        <v>15000</v>
      </c>
      <c r="D311" s="4" t="s">
        <v>43</v>
      </c>
      <c r="E311" s="3">
        <v>871.57</v>
      </c>
      <c r="F311" s="3">
        <f t="shared" si="124"/>
        <v>17.210321603543029</v>
      </c>
      <c r="G311" s="2">
        <v>99496.11</v>
      </c>
      <c r="H311" s="4" t="b">
        <f t="shared" si="128"/>
        <v>0</v>
      </c>
      <c r="I311" s="4" t="b">
        <f t="shared" si="130"/>
        <v>0</v>
      </c>
      <c r="K311" s="2">
        <v>90775.64</v>
      </c>
      <c r="L311" s="2">
        <v>91826.290000000008</v>
      </c>
      <c r="M311" s="3">
        <v>14604.82</v>
      </c>
      <c r="N311" s="3">
        <v>847</v>
      </c>
      <c r="O311" s="2">
        <v>101.50402597402601</v>
      </c>
      <c r="Q311" s="2">
        <v>88394.5</v>
      </c>
      <c r="R311" s="2">
        <v>0</v>
      </c>
      <c r="S311" s="2">
        <v>11101.61</v>
      </c>
      <c r="T311" s="2">
        <v>0</v>
      </c>
      <c r="U311" s="2">
        <v>0</v>
      </c>
      <c r="V311" s="2">
        <f t="shared" si="125"/>
        <v>0</v>
      </c>
      <c r="X311" s="2">
        <f t="shared" si="126"/>
        <v>93106.355364212475</v>
      </c>
      <c r="Y311" s="2">
        <f t="shared" si="127"/>
        <v>-6389.7546357875253</v>
      </c>
      <c r="AA311" s="2">
        <f>_xlfn.XLOOKUP($A311,'[1]Cost Forecast'!$A:$A,'[1]Cost Forecast'!S:S)</f>
        <v>0</v>
      </c>
      <c r="AB311" s="2">
        <f>_xlfn.XLOOKUP($A311,'[1]Cost Forecast'!$A:$A,'[1]Cost Forecast'!T:T)</f>
        <v>1453.4116666666669</v>
      </c>
      <c r="AC311" s="2">
        <f>_xlfn.XLOOKUP($A311,'[1]Cost Forecast'!$A:$A,'[1]Cost Forecast'!U:U)</f>
        <v>1453.4116666666669</v>
      </c>
      <c r="AD311" s="2">
        <f>_xlfn.XLOOKUP($A311,'[1]Cost Forecast'!$A:$A,'[1]Cost Forecast'!V:V)</f>
        <v>1453.4116666666669</v>
      </c>
      <c r="AE311" s="2">
        <f>_xlfn.XLOOKUP($A311,'[1]Cost Forecast'!$A:$A,'[1]Cost Forecast'!W:W)</f>
        <v>1453.4116666666669</v>
      </c>
      <c r="AF311" s="2">
        <f>_xlfn.XLOOKUP($A311,'[1]Cost Forecast'!$A:$A,'[1]Cost Forecast'!X:X)</f>
        <v>1453.4116666666669</v>
      </c>
      <c r="AG311" s="2">
        <f>_xlfn.XLOOKUP($A311,'[1]Cost Forecast'!$A:$A,'[1]Cost Forecast'!Y:Y)</f>
        <v>1453.4116666666669</v>
      </c>
      <c r="AH311" s="2">
        <f>_xlfn.XLOOKUP($A311,'[1]Cost Forecast'!$A:$A,'[1]Cost Forecast'!Z:Z)</f>
        <v>0</v>
      </c>
      <c r="AI311" s="2">
        <f>_xlfn.XLOOKUP($A311,'[1]Cost Forecast'!$A:$A,'[1]Cost Forecast'!AA:AA)</f>
        <v>0</v>
      </c>
      <c r="AJ311" s="2">
        <f>_xlfn.XLOOKUP($A311,'[1]Cost Forecast'!$A:$A,'[1]Cost Forecast'!AB:AB)</f>
        <v>0</v>
      </c>
      <c r="AK311" s="2">
        <f>_xlfn.XLOOKUP($A311,'[1]Cost Forecast'!$A:$A,'[1]Cost Forecast'!AC:AC)</f>
        <v>0</v>
      </c>
      <c r="AL311" s="2">
        <f>_xlfn.XLOOKUP($A311,'[1]Cost Forecast'!$A:$A,'[1]Cost Forecast'!AD:AD)</f>
        <v>0</v>
      </c>
      <c r="AM311" s="8">
        <f t="shared" si="129"/>
        <v>99496.11</v>
      </c>
      <c r="AN311" s="9" t="s">
        <v>884</v>
      </c>
      <c r="AO311" s="9" t="s">
        <v>849</v>
      </c>
      <c r="AP311" t="s">
        <v>894</v>
      </c>
      <c r="AQ311" t="b">
        <f t="shared" si="131"/>
        <v>1</v>
      </c>
      <c r="AT311" s="12"/>
    </row>
    <row r="312" spans="1:46" x14ac:dyDescent="0.35">
      <c r="A312" s="4" t="s">
        <v>636</v>
      </c>
      <c r="B312" s="4" t="s">
        <v>637</v>
      </c>
      <c r="C312" s="3">
        <v>6845.65</v>
      </c>
      <c r="D312" s="4" t="s">
        <v>43</v>
      </c>
      <c r="E312" s="3">
        <v>3984.47</v>
      </c>
      <c r="F312" s="3">
        <f t="shared" si="124"/>
        <v>1.7180829570808664</v>
      </c>
      <c r="G312" s="2">
        <v>507000</v>
      </c>
      <c r="H312" s="4" t="b">
        <f t="shared" si="128"/>
        <v>0</v>
      </c>
      <c r="I312" s="4" t="b">
        <f t="shared" si="130"/>
        <v>0</v>
      </c>
      <c r="K312" s="2">
        <v>337289.32</v>
      </c>
      <c r="L312" s="2">
        <v>360416.61</v>
      </c>
      <c r="M312" s="3">
        <v>6845.65</v>
      </c>
      <c r="N312" s="3">
        <v>2414.5</v>
      </c>
      <c r="O312" s="2">
        <v>104.9678028577345</v>
      </c>
      <c r="Q312" s="2">
        <v>417000</v>
      </c>
      <c r="R312" s="2">
        <v>0</v>
      </c>
      <c r="S312" s="2">
        <v>90000</v>
      </c>
      <c r="T312" s="2">
        <v>0</v>
      </c>
      <c r="U312" s="2">
        <v>0</v>
      </c>
      <c r="V312" s="2">
        <f t="shared" si="125"/>
        <v>0</v>
      </c>
      <c r="X312" s="2">
        <f t="shared" si="126"/>
        <v>337289.32</v>
      </c>
      <c r="Y312" s="2">
        <f t="shared" si="127"/>
        <v>-169710.68</v>
      </c>
      <c r="AA312" s="2">
        <f>_xlfn.XLOOKUP($A312,'[1]Cost Forecast'!$A:$A,'[1]Cost Forecast'!S:S)</f>
        <v>0</v>
      </c>
      <c r="AB312" s="2">
        <f>_xlfn.XLOOKUP($A312,'[1]Cost Forecast'!$A:$A,'[1]Cost Forecast'!T:T)</f>
        <v>24244.382857142857</v>
      </c>
      <c r="AC312" s="2">
        <f>_xlfn.XLOOKUP($A312,'[1]Cost Forecast'!$A:$A,'[1]Cost Forecast'!U:U)</f>
        <v>24244.382857142857</v>
      </c>
      <c r="AD312" s="2">
        <f>_xlfn.XLOOKUP($A312,'[1]Cost Forecast'!$A:$A,'[1]Cost Forecast'!V:V)</f>
        <v>24244.382857142857</v>
      </c>
      <c r="AE312" s="2">
        <f>_xlfn.XLOOKUP($A312,'[1]Cost Forecast'!$A:$A,'[1]Cost Forecast'!W:W)</f>
        <v>24244.382857142857</v>
      </c>
      <c r="AF312" s="2">
        <f>_xlfn.XLOOKUP($A312,'[1]Cost Forecast'!$A:$A,'[1]Cost Forecast'!X:X)</f>
        <v>24244.382857142857</v>
      </c>
      <c r="AG312" s="2">
        <f>_xlfn.XLOOKUP($A312,'[1]Cost Forecast'!$A:$A,'[1]Cost Forecast'!Y:Y)</f>
        <v>24244.382857142857</v>
      </c>
      <c r="AH312" s="2">
        <f>_xlfn.XLOOKUP($A312,'[1]Cost Forecast'!$A:$A,'[1]Cost Forecast'!Z:Z)</f>
        <v>24244.382857142857</v>
      </c>
      <c r="AI312" s="2">
        <f>_xlfn.XLOOKUP($A312,'[1]Cost Forecast'!$A:$A,'[1]Cost Forecast'!AA:AA)</f>
        <v>0</v>
      </c>
      <c r="AJ312" s="2">
        <f>_xlfn.XLOOKUP($A312,'[1]Cost Forecast'!$A:$A,'[1]Cost Forecast'!AB:AB)</f>
        <v>0</v>
      </c>
      <c r="AK312" s="2">
        <f>_xlfn.XLOOKUP($A312,'[1]Cost Forecast'!$A:$A,'[1]Cost Forecast'!AC:AC)</f>
        <v>0</v>
      </c>
      <c r="AL312" s="2">
        <f>_xlfn.XLOOKUP($A312,'[1]Cost Forecast'!$A:$A,'[1]Cost Forecast'!AD:AD)</f>
        <v>0</v>
      </c>
      <c r="AM312" s="8">
        <f t="shared" si="129"/>
        <v>507000</v>
      </c>
      <c r="AN312" s="9" t="s">
        <v>884</v>
      </c>
      <c r="AO312" s="9" t="s">
        <v>849</v>
      </c>
      <c r="AP312" t="s">
        <v>894</v>
      </c>
      <c r="AQ312" t="b">
        <f t="shared" si="131"/>
        <v>1</v>
      </c>
      <c r="AS312"/>
    </row>
    <row r="313" spans="1:46" x14ac:dyDescent="0.35">
      <c r="A313" s="4" t="s">
        <v>638</v>
      </c>
      <c r="B313" s="4" t="s">
        <v>639</v>
      </c>
      <c r="C313" s="3">
        <v>1</v>
      </c>
      <c r="D313" s="4" t="s">
        <v>38</v>
      </c>
      <c r="E313" s="3">
        <v>0</v>
      </c>
      <c r="F313" s="3">
        <f t="shared" si="124"/>
        <v>1</v>
      </c>
      <c r="G313" s="2">
        <v>635225.54</v>
      </c>
      <c r="H313" s="4" t="b">
        <f t="shared" si="128"/>
        <v>0</v>
      </c>
      <c r="I313" s="4" t="b">
        <f t="shared" si="130"/>
        <v>0</v>
      </c>
      <c r="K313" s="2">
        <v>31172.29</v>
      </c>
      <c r="L313" s="2">
        <v>638633.25</v>
      </c>
      <c r="M313" s="3">
        <v>0</v>
      </c>
      <c r="N313" s="3">
        <v>0</v>
      </c>
      <c r="O313" s="2">
        <v>110</v>
      </c>
      <c r="Q313" s="2">
        <v>0</v>
      </c>
      <c r="R313" s="2">
        <v>635225.54</v>
      </c>
      <c r="S313" s="2">
        <v>0</v>
      </c>
      <c r="T313" s="2">
        <v>0</v>
      </c>
      <c r="U313" s="2">
        <v>0</v>
      </c>
      <c r="V313" s="2">
        <f t="shared" si="125"/>
        <v>0</v>
      </c>
      <c r="X313" s="2">
        <f t="shared" si="126"/>
        <v>31282.29</v>
      </c>
      <c r="Y313" s="2">
        <f t="shared" si="127"/>
        <v>-603943.25</v>
      </c>
      <c r="AA313" s="2">
        <f>_xlfn.XLOOKUP($A313,'[1]Cost Forecast'!$A:$A,'[1]Cost Forecast'!S:S)</f>
        <v>1727.7481462125545</v>
      </c>
      <c r="AB313" s="2">
        <f>_xlfn.XLOOKUP($A313,'[1]Cost Forecast'!$A:$A,'[1]Cost Forecast'!T:T)</f>
        <v>11197.247869411103</v>
      </c>
      <c r="AC313" s="2">
        <f>_xlfn.XLOOKUP($A313,'[1]Cost Forecast'!$A:$A,'[1]Cost Forecast'!U:U)</f>
        <v>10715.682249765186</v>
      </c>
      <c r="AD313" s="2">
        <f>_xlfn.XLOOKUP($A313,'[1]Cost Forecast'!$A:$A,'[1]Cost Forecast'!V:V)</f>
        <v>9678.6807417233958</v>
      </c>
      <c r="AE313" s="2">
        <f>_xlfn.XLOOKUP($A313,'[1]Cost Forecast'!$A:$A,'[1]Cost Forecast'!W:W)</f>
        <v>10715.682249765186</v>
      </c>
      <c r="AF313" s="2">
        <f>_xlfn.XLOOKUP($A313,'[1]Cost Forecast'!$A:$A,'[1]Cost Forecast'!X:X)</f>
        <v>50221.708887746317</v>
      </c>
      <c r="AG313" s="2">
        <f>_xlfn.XLOOKUP($A313,'[1]Cost Forecast'!$A:$A,'[1]Cost Forecast'!Y:Y)</f>
        <v>0</v>
      </c>
      <c r="AH313" s="2">
        <f>_xlfn.XLOOKUP($A313,'[1]Cost Forecast'!$A:$A,'[1]Cost Forecast'!Z:Z)</f>
        <v>0</v>
      </c>
      <c r="AI313" s="2">
        <f>_xlfn.XLOOKUP($A313,'[1]Cost Forecast'!$A:$A,'[1]Cost Forecast'!AA:AA)</f>
        <v>0</v>
      </c>
      <c r="AJ313" s="2">
        <f>_xlfn.XLOOKUP($A313,'[1]Cost Forecast'!$A:$A,'[1]Cost Forecast'!AB:AB)</f>
        <v>214669.32854597009</v>
      </c>
      <c r="AK313" s="2">
        <f>_xlfn.XLOOKUP($A313,'[1]Cost Forecast'!$A:$A,'[1]Cost Forecast'!AC:AC)</f>
        <v>295127.17130940617</v>
      </c>
      <c r="AL313" s="2">
        <f>_xlfn.XLOOKUP($A313,'[1]Cost Forecast'!$A:$A,'[1]Cost Forecast'!AD:AD)</f>
        <v>0</v>
      </c>
      <c r="AM313" s="8">
        <f t="shared" si="129"/>
        <v>635225.54</v>
      </c>
      <c r="AN313" s="9" t="s">
        <v>881</v>
      </c>
      <c r="AO313" s="9" t="s">
        <v>879</v>
      </c>
      <c r="AQ313" t="b">
        <f t="shared" si="131"/>
        <v>1</v>
      </c>
      <c r="AR313" s="10"/>
      <c r="AS313"/>
    </row>
    <row r="314" spans="1:46" x14ac:dyDescent="0.35">
      <c r="A314" s="4" t="s">
        <v>640</v>
      </c>
      <c r="B314" s="4" t="s">
        <v>641</v>
      </c>
      <c r="C314" s="3">
        <v>137053</v>
      </c>
      <c r="D314" s="4" t="s">
        <v>133</v>
      </c>
      <c r="E314" s="3">
        <v>754.13</v>
      </c>
      <c r="F314" s="3">
        <f t="shared" si="124"/>
        <v>181.73657061779798</v>
      </c>
      <c r="G314" s="2">
        <v>87764.08</v>
      </c>
      <c r="H314" s="4" t="b">
        <f t="shared" si="128"/>
        <v>1</v>
      </c>
      <c r="I314" s="4" t="b">
        <f t="shared" si="130"/>
        <v>0</v>
      </c>
      <c r="K314" s="2">
        <v>87764.08</v>
      </c>
      <c r="L314" s="2">
        <v>87764.08</v>
      </c>
      <c r="M314" s="3">
        <v>125991.99</v>
      </c>
      <c r="N314" s="3">
        <v>753</v>
      </c>
      <c r="O314" s="2">
        <v>116.5525630810093</v>
      </c>
      <c r="Q314" s="2">
        <v>87764.08</v>
      </c>
      <c r="R314" s="2">
        <v>0</v>
      </c>
      <c r="S314" s="2">
        <v>0</v>
      </c>
      <c r="T314" s="2">
        <v>0</v>
      </c>
      <c r="U314" s="2">
        <v>0</v>
      </c>
      <c r="V314" s="2">
        <f t="shared" si="125"/>
        <v>0</v>
      </c>
      <c r="X314" s="2">
        <f t="shared" si="126"/>
        <v>94857.803962008227</v>
      </c>
      <c r="Y314" s="2">
        <f t="shared" si="127"/>
        <v>7093.7239620082255</v>
      </c>
      <c r="AA314" s="2">
        <f>_xlfn.XLOOKUP($A314,'[1]Cost Forecast'!$A:$A,'[1]Cost Forecast'!S:S)</f>
        <v>0</v>
      </c>
      <c r="AB314" s="2">
        <f>_xlfn.XLOOKUP($A314,'[1]Cost Forecast'!$A:$A,'[1]Cost Forecast'!T:T)</f>
        <v>0</v>
      </c>
      <c r="AC314" s="2">
        <f>_xlfn.XLOOKUP($A314,'[1]Cost Forecast'!$A:$A,'[1]Cost Forecast'!U:U)</f>
        <v>0</v>
      </c>
      <c r="AD314" s="2">
        <f>_xlfn.XLOOKUP($A314,'[1]Cost Forecast'!$A:$A,'[1]Cost Forecast'!V:V)</f>
        <v>0</v>
      </c>
      <c r="AE314" s="2">
        <f>_xlfn.XLOOKUP($A314,'[1]Cost Forecast'!$A:$A,'[1]Cost Forecast'!W:W)</f>
        <v>0</v>
      </c>
      <c r="AF314" s="2">
        <f>_xlfn.XLOOKUP($A314,'[1]Cost Forecast'!$A:$A,'[1]Cost Forecast'!X:X)</f>
        <v>0</v>
      </c>
      <c r="AG314" s="2">
        <f>_xlfn.XLOOKUP($A314,'[1]Cost Forecast'!$A:$A,'[1]Cost Forecast'!Y:Y)</f>
        <v>0</v>
      </c>
      <c r="AH314" s="2">
        <f>_xlfn.XLOOKUP($A314,'[1]Cost Forecast'!$A:$A,'[1]Cost Forecast'!Z:Z)</f>
        <v>0</v>
      </c>
      <c r="AI314" s="2">
        <f>_xlfn.XLOOKUP($A314,'[1]Cost Forecast'!$A:$A,'[1]Cost Forecast'!AA:AA)</f>
        <v>0</v>
      </c>
      <c r="AJ314" s="2">
        <f>_xlfn.XLOOKUP($A314,'[1]Cost Forecast'!$A:$A,'[1]Cost Forecast'!AB:AB)</f>
        <v>0</v>
      </c>
      <c r="AK314" s="2">
        <f>_xlfn.XLOOKUP($A314,'[1]Cost Forecast'!$A:$A,'[1]Cost Forecast'!AC:AC)</f>
        <v>0</v>
      </c>
      <c r="AL314" s="2">
        <f>_xlfn.XLOOKUP($A314,'[1]Cost Forecast'!$A:$A,'[1]Cost Forecast'!AD:AD)</f>
        <v>0</v>
      </c>
      <c r="AM314" s="8">
        <f t="shared" si="129"/>
        <v>87764.08</v>
      </c>
      <c r="AN314" s="9" t="s">
        <v>882</v>
      </c>
      <c r="AO314" s="9" t="s">
        <v>882</v>
      </c>
      <c r="AQ314" t="b">
        <f t="shared" si="131"/>
        <v>1</v>
      </c>
      <c r="AS314"/>
    </row>
    <row r="315" spans="1:46" x14ac:dyDescent="0.35">
      <c r="A315" s="4" t="s">
        <v>642</v>
      </c>
      <c r="B315" s="4" t="s">
        <v>643</v>
      </c>
      <c r="C315" s="3">
        <v>58</v>
      </c>
      <c r="D315" s="4" t="s">
        <v>2</v>
      </c>
      <c r="E315" s="3">
        <v>243.75</v>
      </c>
      <c r="F315" s="3">
        <f t="shared" si="124"/>
        <v>0.23794871794871794</v>
      </c>
      <c r="G315" s="2">
        <v>25000</v>
      </c>
      <c r="H315" s="4" t="b">
        <f t="shared" si="128"/>
        <v>0</v>
      </c>
      <c r="I315" s="4" t="b">
        <f t="shared" si="130"/>
        <v>0</v>
      </c>
      <c r="K315" s="2">
        <v>24373.200000000001</v>
      </c>
      <c r="L315" s="2">
        <v>24373.200000000001</v>
      </c>
      <c r="M315" s="3">
        <v>58</v>
      </c>
      <c r="N315" s="3">
        <v>236.5</v>
      </c>
      <c r="O315" s="2">
        <v>103.05792811839321</v>
      </c>
      <c r="Q315" s="2">
        <v>25000</v>
      </c>
      <c r="R315" s="2">
        <v>0</v>
      </c>
      <c r="S315" s="2">
        <v>0</v>
      </c>
      <c r="T315" s="2">
        <v>0</v>
      </c>
      <c r="U315" s="2">
        <v>0</v>
      </c>
      <c r="V315" s="2">
        <f t="shared" si="125"/>
        <v>0</v>
      </c>
      <c r="X315" s="2">
        <f t="shared" si="126"/>
        <v>24373.200000000001</v>
      </c>
      <c r="Y315" s="2">
        <f t="shared" si="127"/>
        <v>-626.79999999999927</v>
      </c>
      <c r="AA315" s="2">
        <f>_xlfn.XLOOKUP($A315,'[1]Cost Forecast'!$A:$A,'[1]Cost Forecast'!S:S)</f>
        <v>0</v>
      </c>
      <c r="AB315" s="2">
        <f>_xlfn.XLOOKUP($A315,'[1]Cost Forecast'!$A:$A,'[1]Cost Forecast'!T:T)</f>
        <v>125.35999999999986</v>
      </c>
      <c r="AC315" s="2">
        <f>_xlfn.XLOOKUP($A315,'[1]Cost Forecast'!$A:$A,'[1]Cost Forecast'!U:U)</f>
        <v>125.35999999999986</v>
      </c>
      <c r="AD315" s="2">
        <f>_xlfn.XLOOKUP($A315,'[1]Cost Forecast'!$A:$A,'[1]Cost Forecast'!V:V)</f>
        <v>125.35999999999986</v>
      </c>
      <c r="AE315" s="2">
        <f>_xlfn.XLOOKUP($A315,'[1]Cost Forecast'!$A:$A,'[1]Cost Forecast'!W:W)</f>
        <v>125.35999999999986</v>
      </c>
      <c r="AF315" s="2">
        <f>_xlfn.XLOOKUP($A315,'[1]Cost Forecast'!$A:$A,'[1]Cost Forecast'!X:X)</f>
        <v>125.35999999999986</v>
      </c>
      <c r="AG315" s="2">
        <f>_xlfn.XLOOKUP($A315,'[1]Cost Forecast'!$A:$A,'[1]Cost Forecast'!Y:Y)</f>
        <v>0</v>
      </c>
      <c r="AH315" s="2">
        <f>_xlfn.XLOOKUP($A315,'[1]Cost Forecast'!$A:$A,'[1]Cost Forecast'!Z:Z)</f>
        <v>0</v>
      </c>
      <c r="AI315" s="2">
        <f>_xlfn.XLOOKUP($A315,'[1]Cost Forecast'!$A:$A,'[1]Cost Forecast'!AA:AA)</f>
        <v>0</v>
      </c>
      <c r="AJ315" s="2">
        <f>_xlfn.XLOOKUP($A315,'[1]Cost Forecast'!$A:$A,'[1]Cost Forecast'!AB:AB)</f>
        <v>0</v>
      </c>
      <c r="AK315" s="2">
        <f>_xlfn.XLOOKUP($A315,'[1]Cost Forecast'!$A:$A,'[1]Cost Forecast'!AC:AC)</f>
        <v>0</v>
      </c>
      <c r="AL315" s="2">
        <f>_xlfn.XLOOKUP($A315,'[1]Cost Forecast'!$A:$A,'[1]Cost Forecast'!AD:AD)</f>
        <v>0</v>
      </c>
      <c r="AM315" s="8">
        <f t="shared" si="129"/>
        <v>25000</v>
      </c>
      <c r="AN315" s="9" t="s">
        <v>884</v>
      </c>
      <c r="AO315" s="9" t="s">
        <v>849</v>
      </c>
      <c r="AP315" t="s">
        <v>897</v>
      </c>
      <c r="AQ315" t="b">
        <f t="shared" si="131"/>
        <v>1</v>
      </c>
      <c r="AT315" s="12"/>
    </row>
    <row r="316" spans="1:46" x14ac:dyDescent="0.35">
      <c r="A316" s="4" t="s">
        <v>644</v>
      </c>
      <c r="B316" s="4" t="s">
        <v>645</v>
      </c>
      <c r="C316" s="3">
        <v>489.56</v>
      </c>
      <c r="D316" s="4" t="s">
        <v>5</v>
      </c>
      <c r="E316" s="3">
        <v>489.56</v>
      </c>
      <c r="F316" s="3">
        <f t="shared" si="124"/>
        <v>1</v>
      </c>
      <c r="G316" s="2">
        <v>50000</v>
      </c>
      <c r="H316" s="4" t="b">
        <f t="shared" si="128"/>
        <v>0</v>
      </c>
      <c r="I316" s="4" t="b">
        <f t="shared" si="130"/>
        <v>0</v>
      </c>
      <c r="K316" s="2">
        <v>23531.37</v>
      </c>
      <c r="L316" s="2">
        <v>23531.37</v>
      </c>
      <c r="M316" s="3">
        <v>235.5</v>
      </c>
      <c r="N316" s="3">
        <v>235.5</v>
      </c>
      <c r="O316" s="2">
        <v>99.920891719745214</v>
      </c>
      <c r="Q316" s="2">
        <v>50000</v>
      </c>
      <c r="R316" s="2">
        <v>0</v>
      </c>
      <c r="S316" s="2">
        <v>0</v>
      </c>
      <c r="T316" s="2">
        <v>0</v>
      </c>
      <c r="U316" s="2">
        <v>0</v>
      </c>
      <c r="V316" s="2">
        <f t="shared" si="125"/>
        <v>0</v>
      </c>
      <c r="X316" s="2">
        <f t="shared" si="126"/>
        <v>48917.271750318469</v>
      </c>
      <c r="Y316" s="2">
        <f t="shared" si="127"/>
        <v>-1082.7282496815315</v>
      </c>
      <c r="AA316" s="2">
        <f>_xlfn.XLOOKUP($A316,'[1]Cost Forecast'!$A:$A,'[1]Cost Forecast'!S:S)</f>
        <v>0</v>
      </c>
      <c r="AB316" s="2">
        <f>_xlfn.XLOOKUP($A316,'[1]Cost Forecast'!$A:$A,'[1]Cost Forecast'!T:T)</f>
        <v>0</v>
      </c>
      <c r="AC316" s="2">
        <f>_xlfn.XLOOKUP($A316,'[1]Cost Forecast'!$A:$A,'[1]Cost Forecast'!U:U)</f>
        <v>0</v>
      </c>
      <c r="AD316" s="2">
        <f>_xlfn.XLOOKUP($A316,'[1]Cost Forecast'!$A:$A,'[1]Cost Forecast'!V:V)</f>
        <v>0</v>
      </c>
      <c r="AE316" s="2">
        <f>_xlfn.XLOOKUP($A316,'[1]Cost Forecast'!$A:$A,'[1]Cost Forecast'!W:W)</f>
        <v>0</v>
      </c>
      <c r="AF316" s="2">
        <f>_xlfn.XLOOKUP($A316,'[1]Cost Forecast'!$A:$A,'[1]Cost Forecast'!X:X)</f>
        <v>0</v>
      </c>
      <c r="AG316" s="2">
        <f>_xlfn.XLOOKUP($A316,'[1]Cost Forecast'!$A:$A,'[1]Cost Forecast'!Y:Y)</f>
        <v>0</v>
      </c>
      <c r="AH316" s="2">
        <f>_xlfn.XLOOKUP($A316,'[1]Cost Forecast'!$A:$A,'[1]Cost Forecast'!Z:Z)</f>
        <v>0</v>
      </c>
      <c r="AI316" s="2">
        <f>_xlfn.XLOOKUP($A316,'[1]Cost Forecast'!$A:$A,'[1]Cost Forecast'!AA:AA)</f>
        <v>0</v>
      </c>
      <c r="AJ316" s="2">
        <f>_xlfn.XLOOKUP($A316,'[1]Cost Forecast'!$A:$A,'[1]Cost Forecast'!AB:AB)</f>
        <v>0</v>
      </c>
      <c r="AK316" s="2">
        <f>_xlfn.XLOOKUP($A316,'[1]Cost Forecast'!$A:$A,'[1]Cost Forecast'!AC:AC)</f>
        <v>0</v>
      </c>
      <c r="AL316" s="2">
        <f>_xlfn.XLOOKUP($A316,'[1]Cost Forecast'!$A:$A,'[1]Cost Forecast'!AD:AD)</f>
        <v>0</v>
      </c>
      <c r="AM316" s="8">
        <f t="shared" si="129"/>
        <v>23531.37</v>
      </c>
      <c r="AN316" s="9" t="s">
        <v>874</v>
      </c>
      <c r="AO316" s="9" t="s">
        <v>873</v>
      </c>
      <c r="AP316" t="s">
        <v>878</v>
      </c>
      <c r="AQ316" t="b">
        <f t="shared" si="131"/>
        <v>0</v>
      </c>
      <c r="AS316"/>
    </row>
    <row r="317" spans="1:46" x14ac:dyDescent="0.35">
      <c r="A317" s="4" t="s">
        <v>646</v>
      </c>
      <c r="B317" s="4" t="s">
        <v>647</v>
      </c>
      <c r="C317" s="3">
        <v>0</v>
      </c>
      <c r="D317" s="4" t="s">
        <v>5</v>
      </c>
      <c r="E317" s="3">
        <v>0</v>
      </c>
      <c r="F317" s="3">
        <f t="shared" si="124"/>
        <v>1</v>
      </c>
      <c r="G317" s="2">
        <v>960</v>
      </c>
      <c r="H317" s="4" t="b">
        <f t="shared" si="128"/>
        <v>1</v>
      </c>
      <c r="I317" s="4" t="b">
        <f t="shared" si="130"/>
        <v>0</v>
      </c>
      <c r="K317" s="2">
        <v>960</v>
      </c>
      <c r="L317" s="2">
        <v>1134.2</v>
      </c>
      <c r="M317" s="3">
        <v>0</v>
      </c>
      <c r="N317" s="3">
        <v>0</v>
      </c>
      <c r="O317" s="2">
        <v>110</v>
      </c>
      <c r="Q317" s="2">
        <v>0</v>
      </c>
      <c r="R317" s="2">
        <v>960</v>
      </c>
      <c r="S317" s="2">
        <v>0</v>
      </c>
      <c r="T317" s="2">
        <v>0</v>
      </c>
      <c r="U317" s="2">
        <v>0</v>
      </c>
      <c r="V317" s="2">
        <f t="shared" si="125"/>
        <v>0</v>
      </c>
      <c r="X317" s="2">
        <f t="shared" si="126"/>
        <v>960</v>
      </c>
      <c r="Y317" s="2">
        <f t="shared" si="127"/>
        <v>0</v>
      </c>
      <c r="AA317" s="2">
        <f>_xlfn.XLOOKUP($A317,'[1]Cost Forecast'!$A:$A,'[1]Cost Forecast'!S:S)</f>
        <v>0</v>
      </c>
      <c r="AB317" s="2">
        <f>_xlfn.XLOOKUP($A317,'[1]Cost Forecast'!$A:$A,'[1]Cost Forecast'!T:T)</f>
        <v>0</v>
      </c>
      <c r="AC317" s="2">
        <f>_xlfn.XLOOKUP($A317,'[1]Cost Forecast'!$A:$A,'[1]Cost Forecast'!U:U)</f>
        <v>0</v>
      </c>
      <c r="AD317" s="2">
        <f>_xlfn.XLOOKUP($A317,'[1]Cost Forecast'!$A:$A,'[1]Cost Forecast'!V:V)</f>
        <v>0</v>
      </c>
      <c r="AE317" s="2">
        <f>_xlfn.XLOOKUP($A317,'[1]Cost Forecast'!$A:$A,'[1]Cost Forecast'!W:W)</f>
        <v>0</v>
      </c>
      <c r="AF317" s="2">
        <f>_xlfn.XLOOKUP($A317,'[1]Cost Forecast'!$A:$A,'[1]Cost Forecast'!X:X)</f>
        <v>0</v>
      </c>
      <c r="AG317" s="2">
        <f>_xlfn.XLOOKUP($A317,'[1]Cost Forecast'!$A:$A,'[1]Cost Forecast'!Y:Y)</f>
        <v>0</v>
      </c>
      <c r="AH317" s="2">
        <f>_xlfn.XLOOKUP($A317,'[1]Cost Forecast'!$A:$A,'[1]Cost Forecast'!Z:Z)</f>
        <v>0</v>
      </c>
      <c r="AI317" s="2">
        <f>_xlfn.XLOOKUP($A317,'[1]Cost Forecast'!$A:$A,'[1]Cost Forecast'!AA:AA)</f>
        <v>0</v>
      </c>
      <c r="AJ317" s="2">
        <f>_xlfn.XLOOKUP($A317,'[1]Cost Forecast'!$A:$A,'[1]Cost Forecast'!AB:AB)</f>
        <v>0</v>
      </c>
      <c r="AK317" s="2">
        <f>_xlfn.XLOOKUP($A317,'[1]Cost Forecast'!$A:$A,'[1]Cost Forecast'!AC:AC)</f>
        <v>0</v>
      </c>
      <c r="AL317" s="2">
        <f>_xlfn.XLOOKUP($A317,'[1]Cost Forecast'!$A:$A,'[1]Cost Forecast'!AD:AD)</f>
        <v>0</v>
      </c>
      <c r="AM317" s="8">
        <f t="shared" si="129"/>
        <v>960</v>
      </c>
      <c r="AN317" s="9" t="s">
        <v>882</v>
      </c>
      <c r="AO317" s="9" t="s">
        <v>882</v>
      </c>
      <c r="AQ317" t="b">
        <f t="shared" si="131"/>
        <v>1</v>
      </c>
      <c r="AS317"/>
    </row>
    <row r="318" spans="1:46" x14ac:dyDescent="0.35">
      <c r="A318" s="4" t="s">
        <v>648</v>
      </c>
      <c r="B318" s="4" t="s">
        <v>649</v>
      </c>
      <c r="C318" s="3">
        <v>5</v>
      </c>
      <c r="D318" s="4" t="s">
        <v>155</v>
      </c>
      <c r="E318" s="3">
        <v>428.02</v>
      </c>
      <c r="F318" s="3">
        <f t="shared" si="124"/>
        <v>1.1681697116957152E-2</v>
      </c>
      <c r="G318" s="2">
        <v>51626.6</v>
      </c>
      <c r="H318" s="4" t="b">
        <f t="shared" si="128"/>
        <v>0</v>
      </c>
      <c r="I318" s="4" t="b">
        <f t="shared" si="130"/>
        <v>0</v>
      </c>
      <c r="K318" s="2">
        <v>43707.83</v>
      </c>
      <c r="L318" s="2">
        <v>43707.83</v>
      </c>
      <c r="M318" s="3">
        <v>3.8</v>
      </c>
      <c r="N318" s="3">
        <v>378.5</v>
      </c>
      <c r="O318" s="2">
        <v>115.47643328929991</v>
      </c>
      <c r="Q318" s="2">
        <v>51626.6</v>
      </c>
      <c r="R318" s="2">
        <v>0</v>
      </c>
      <c r="S318" s="2">
        <v>0</v>
      </c>
      <c r="T318" s="2">
        <v>0</v>
      </c>
      <c r="U318" s="2">
        <v>0</v>
      </c>
      <c r="V318" s="2">
        <f t="shared" si="125"/>
        <v>0</v>
      </c>
      <c r="X318" s="2">
        <f t="shared" si="126"/>
        <v>55570.123514356681</v>
      </c>
      <c r="Y318" s="2">
        <f t="shared" si="127"/>
        <v>3943.5235143566824</v>
      </c>
      <c r="AA318" s="2">
        <f>_xlfn.XLOOKUP($A318,'[1]Cost Forecast'!$A:$A,'[1]Cost Forecast'!S:S)</f>
        <v>0</v>
      </c>
      <c r="AB318" s="2">
        <f>_xlfn.XLOOKUP($A318,'[1]Cost Forecast'!$A:$A,'[1]Cost Forecast'!T:T)</f>
        <v>1131.2528571428568</v>
      </c>
      <c r="AC318" s="2">
        <f>_xlfn.XLOOKUP($A318,'[1]Cost Forecast'!$A:$A,'[1]Cost Forecast'!U:U)</f>
        <v>1131.2528571428568</v>
      </c>
      <c r="AD318" s="2">
        <f>_xlfn.XLOOKUP($A318,'[1]Cost Forecast'!$A:$A,'[1]Cost Forecast'!V:V)</f>
        <v>1131.2528571428568</v>
      </c>
      <c r="AE318" s="2">
        <f>_xlfn.XLOOKUP($A318,'[1]Cost Forecast'!$A:$A,'[1]Cost Forecast'!W:W)</f>
        <v>1131.2528571428568</v>
      </c>
      <c r="AF318" s="2">
        <f>_xlfn.XLOOKUP($A318,'[1]Cost Forecast'!$A:$A,'[1]Cost Forecast'!X:X)</f>
        <v>1131.2528571428568</v>
      </c>
      <c r="AG318" s="2">
        <f>_xlfn.XLOOKUP($A318,'[1]Cost Forecast'!$A:$A,'[1]Cost Forecast'!Y:Y)</f>
        <v>1131.2528571428568</v>
      </c>
      <c r="AH318" s="2">
        <f>_xlfn.XLOOKUP($A318,'[1]Cost Forecast'!$A:$A,'[1]Cost Forecast'!Z:Z)</f>
        <v>1131.2528571428568</v>
      </c>
      <c r="AI318" s="2">
        <f>_xlfn.XLOOKUP($A318,'[1]Cost Forecast'!$A:$A,'[1]Cost Forecast'!AA:AA)</f>
        <v>0</v>
      </c>
      <c r="AJ318" s="2">
        <f>_xlfn.XLOOKUP($A318,'[1]Cost Forecast'!$A:$A,'[1]Cost Forecast'!AB:AB)</f>
        <v>0</v>
      </c>
      <c r="AK318" s="2">
        <f>_xlfn.XLOOKUP($A318,'[1]Cost Forecast'!$A:$A,'[1]Cost Forecast'!AC:AC)</f>
        <v>0</v>
      </c>
      <c r="AL318" s="2">
        <f>_xlfn.XLOOKUP($A318,'[1]Cost Forecast'!$A:$A,'[1]Cost Forecast'!AD:AD)</f>
        <v>0</v>
      </c>
      <c r="AM318" s="8">
        <f t="shared" si="129"/>
        <v>51626.6</v>
      </c>
      <c r="AN318" s="9" t="s">
        <v>884</v>
      </c>
      <c r="AO318" s="9" t="s">
        <v>849</v>
      </c>
      <c r="AP318" t="s">
        <v>899</v>
      </c>
      <c r="AQ318" t="b">
        <f t="shared" si="131"/>
        <v>1</v>
      </c>
      <c r="AS318"/>
    </row>
    <row r="319" spans="1:46" x14ac:dyDescent="0.35">
      <c r="A319" s="4" t="s">
        <v>650</v>
      </c>
      <c r="B319" s="4" t="s">
        <v>651</v>
      </c>
      <c r="C319" s="3">
        <v>3300</v>
      </c>
      <c r="D319" s="4" t="s">
        <v>43</v>
      </c>
      <c r="E319" s="3">
        <v>527.97</v>
      </c>
      <c r="F319" s="3">
        <f t="shared" ref="F319:F345" si="132">IF(OR(E319=0,C319=0),1,C319/E319)</f>
        <v>6.2503551338144208</v>
      </c>
      <c r="G319" s="2">
        <v>56789.26</v>
      </c>
      <c r="H319" s="4" t="b">
        <f t="shared" si="128"/>
        <v>0</v>
      </c>
      <c r="I319" s="4" t="b">
        <f t="shared" si="130"/>
        <v>0</v>
      </c>
      <c r="K319" s="2">
        <v>13848.58</v>
      </c>
      <c r="L319" s="2">
        <v>13848.58</v>
      </c>
      <c r="M319" s="3">
        <v>595.63</v>
      </c>
      <c r="N319" s="3">
        <v>111</v>
      </c>
      <c r="O319" s="2">
        <v>124.761981981982</v>
      </c>
      <c r="Q319" s="2">
        <v>56789.26</v>
      </c>
      <c r="R319" s="2">
        <v>0</v>
      </c>
      <c r="S319" s="2">
        <v>0</v>
      </c>
      <c r="T319" s="2">
        <v>0</v>
      </c>
      <c r="U319" s="2">
        <v>0</v>
      </c>
      <c r="V319" s="2">
        <f t="shared" ref="V319:V345" si="133">G319-SUM(Q319:U319)</f>
        <v>0</v>
      </c>
      <c r="X319" s="2">
        <f t="shared" ref="X319:X345" si="134">K319 + O319*((C319-M319)/F319)</f>
        <v>67829.922498006999</v>
      </c>
      <c r="Y319" s="2">
        <f t="shared" ref="Y319:Y345" si="135">X319-G319</f>
        <v>11040.662498006997</v>
      </c>
      <c r="AA319" s="2">
        <f>_xlfn.XLOOKUP($A319,'[1]Cost Forecast'!$A:$A,'[1]Cost Forecast'!S:S)</f>
        <v>0</v>
      </c>
      <c r="AB319" s="2">
        <f>_xlfn.XLOOKUP($A319,'[1]Cost Forecast'!$A:$A,'[1]Cost Forecast'!T:T)</f>
        <v>6134.3828571428576</v>
      </c>
      <c r="AC319" s="2">
        <f>_xlfn.XLOOKUP($A319,'[1]Cost Forecast'!$A:$A,'[1]Cost Forecast'!U:U)</f>
        <v>6134.3828571428576</v>
      </c>
      <c r="AD319" s="2">
        <f>_xlfn.XLOOKUP($A319,'[1]Cost Forecast'!$A:$A,'[1]Cost Forecast'!V:V)</f>
        <v>6134.3828571428576</v>
      </c>
      <c r="AE319" s="2">
        <f>_xlfn.XLOOKUP($A319,'[1]Cost Forecast'!$A:$A,'[1]Cost Forecast'!W:W)</f>
        <v>6134.3828571428576</v>
      </c>
      <c r="AF319" s="2">
        <f>_xlfn.XLOOKUP($A319,'[1]Cost Forecast'!$A:$A,'[1]Cost Forecast'!X:X)</f>
        <v>6134.3828571428576</v>
      </c>
      <c r="AG319" s="2">
        <f>_xlfn.XLOOKUP($A319,'[1]Cost Forecast'!$A:$A,'[1]Cost Forecast'!Y:Y)</f>
        <v>6134.3828571428576</v>
      </c>
      <c r="AH319" s="2">
        <f>_xlfn.XLOOKUP($A319,'[1]Cost Forecast'!$A:$A,'[1]Cost Forecast'!Z:Z)</f>
        <v>6134.3828571428576</v>
      </c>
      <c r="AI319" s="2">
        <f>_xlfn.XLOOKUP($A319,'[1]Cost Forecast'!$A:$A,'[1]Cost Forecast'!AA:AA)</f>
        <v>0</v>
      </c>
      <c r="AJ319" s="2">
        <f>_xlfn.XLOOKUP($A319,'[1]Cost Forecast'!$A:$A,'[1]Cost Forecast'!AB:AB)</f>
        <v>0</v>
      </c>
      <c r="AK319" s="2">
        <f>_xlfn.XLOOKUP($A319,'[1]Cost Forecast'!$A:$A,'[1]Cost Forecast'!AC:AC)</f>
        <v>0</v>
      </c>
      <c r="AL319" s="2">
        <f>_xlfn.XLOOKUP($A319,'[1]Cost Forecast'!$A:$A,'[1]Cost Forecast'!AD:AD)</f>
        <v>0</v>
      </c>
      <c r="AM319" s="8">
        <f t="shared" si="129"/>
        <v>56789.260000000009</v>
      </c>
      <c r="AN319" s="9" t="s">
        <v>884</v>
      </c>
      <c r="AO319" s="9" t="s">
        <v>849</v>
      </c>
      <c r="AP319" t="s">
        <v>899</v>
      </c>
      <c r="AQ319" t="b">
        <f t="shared" si="131"/>
        <v>1</v>
      </c>
      <c r="AS319"/>
    </row>
    <row r="320" spans="1:46" x14ac:dyDescent="0.35">
      <c r="A320" s="4" t="s">
        <v>652</v>
      </c>
      <c r="B320" s="4" t="s">
        <v>653</v>
      </c>
      <c r="C320" s="3">
        <v>0</v>
      </c>
      <c r="D320" s="4" t="s">
        <v>43</v>
      </c>
      <c r="E320" s="3">
        <v>0</v>
      </c>
      <c r="F320" s="3">
        <f t="shared" si="132"/>
        <v>1</v>
      </c>
      <c r="G320" s="2">
        <v>0</v>
      </c>
      <c r="H320" s="4" t="b">
        <f t="shared" si="128"/>
        <v>1</v>
      </c>
      <c r="I320" s="4" t="b">
        <f t="shared" si="130"/>
        <v>0</v>
      </c>
      <c r="K320" s="2">
        <v>0</v>
      </c>
      <c r="L320" s="2">
        <v>0</v>
      </c>
      <c r="M320" s="3">
        <v>0</v>
      </c>
      <c r="N320" s="3">
        <v>0</v>
      </c>
      <c r="O320" s="2">
        <v>110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f t="shared" si="133"/>
        <v>0</v>
      </c>
      <c r="X320" s="2">
        <f t="shared" si="134"/>
        <v>0</v>
      </c>
      <c r="Y320" s="2">
        <f t="shared" si="135"/>
        <v>0</v>
      </c>
      <c r="AA320" s="2">
        <f>_xlfn.XLOOKUP($A320,'[1]Cost Forecast'!$A:$A,'[1]Cost Forecast'!S:S)</f>
        <v>0</v>
      </c>
      <c r="AB320" s="2">
        <f>_xlfn.XLOOKUP($A320,'[1]Cost Forecast'!$A:$A,'[1]Cost Forecast'!T:T)</f>
        <v>0</v>
      </c>
      <c r="AC320" s="2">
        <f>_xlfn.XLOOKUP($A320,'[1]Cost Forecast'!$A:$A,'[1]Cost Forecast'!U:U)</f>
        <v>0</v>
      </c>
      <c r="AD320" s="2">
        <f>_xlfn.XLOOKUP($A320,'[1]Cost Forecast'!$A:$A,'[1]Cost Forecast'!V:V)</f>
        <v>0</v>
      </c>
      <c r="AE320" s="2">
        <f>_xlfn.XLOOKUP($A320,'[1]Cost Forecast'!$A:$A,'[1]Cost Forecast'!W:W)</f>
        <v>0</v>
      </c>
      <c r="AF320" s="2">
        <f>_xlfn.XLOOKUP($A320,'[1]Cost Forecast'!$A:$A,'[1]Cost Forecast'!X:X)</f>
        <v>0</v>
      </c>
      <c r="AG320" s="2">
        <f>_xlfn.XLOOKUP($A320,'[1]Cost Forecast'!$A:$A,'[1]Cost Forecast'!Y:Y)</f>
        <v>0</v>
      </c>
      <c r="AH320" s="2">
        <f>_xlfn.XLOOKUP($A320,'[1]Cost Forecast'!$A:$A,'[1]Cost Forecast'!Z:Z)</f>
        <v>0</v>
      </c>
      <c r="AI320" s="2">
        <f>_xlfn.XLOOKUP($A320,'[1]Cost Forecast'!$A:$A,'[1]Cost Forecast'!AA:AA)</f>
        <v>0</v>
      </c>
      <c r="AJ320" s="2">
        <f>_xlfn.XLOOKUP($A320,'[1]Cost Forecast'!$A:$A,'[1]Cost Forecast'!AB:AB)</f>
        <v>0</v>
      </c>
      <c r="AK320" s="2">
        <f>_xlfn.XLOOKUP($A320,'[1]Cost Forecast'!$A:$A,'[1]Cost Forecast'!AC:AC)</f>
        <v>0</v>
      </c>
      <c r="AL320" s="2">
        <f>_xlfn.XLOOKUP($A320,'[1]Cost Forecast'!$A:$A,'[1]Cost Forecast'!AD:AD)</f>
        <v>0</v>
      </c>
      <c r="AM320" s="8">
        <f t="shared" si="129"/>
        <v>0</v>
      </c>
      <c r="AN320" s="9" t="s">
        <v>882</v>
      </c>
      <c r="AO320" s="9" t="s">
        <v>882</v>
      </c>
      <c r="AQ320" t="b">
        <f t="shared" si="131"/>
        <v>1</v>
      </c>
      <c r="AS320"/>
    </row>
    <row r="321" spans="1:46" x14ac:dyDescent="0.35">
      <c r="A321" s="4" t="s">
        <v>654</v>
      </c>
      <c r="B321" s="4" t="s">
        <v>655</v>
      </c>
      <c r="C321" s="3">
        <v>383.28</v>
      </c>
      <c r="D321" s="4" t="s">
        <v>43</v>
      </c>
      <c r="E321" s="3">
        <v>1735.36</v>
      </c>
      <c r="F321" s="3">
        <f t="shared" si="132"/>
        <v>0.22086483496219805</v>
      </c>
      <c r="G321" s="2">
        <v>0</v>
      </c>
      <c r="H321" s="4" t="b">
        <f t="shared" si="128"/>
        <v>1</v>
      </c>
      <c r="I321" s="4" t="b">
        <f t="shared" si="130"/>
        <v>0</v>
      </c>
      <c r="K321" s="2">
        <v>0</v>
      </c>
      <c r="L321" s="2">
        <v>0</v>
      </c>
      <c r="M321" s="3">
        <v>0</v>
      </c>
      <c r="N321" s="3">
        <v>0</v>
      </c>
      <c r="O321" s="2">
        <v>110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f t="shared" si="133"/>
        <v>0</v>
      </c>
      <c r="X321" s="2">
        <f t="shared" si="134"/>
        <v>190889.59999999998</v>
      </c>
      <c r="Y321" s="2">
        <f t="shared" si="135"/>
        <v>190889.59999999998</v>
      </c>
      <c r="AA321" s="2">
        <f>_xlfn.XLOOKUP($A321,'[1]Cost Forecast'!$A:$A,'[1]Cost Forecast'!S:S)</f>
        <v>0</v>
      </c>
      <c r="AB321" s="2">
        <f>_xlfn.XLOOKUP($A321,'[1]Cost Forecast'!$A:$A,'[1]Cost Forecast'!T:T)</f>
        <v>0</v>
      </c>
      <c r="AC321" s="2">
        <f>_xlfn.XLOOKUP($A321,'[1]Cost Forecast'!$A:$A,'[1]Cost Forecast'!U:U)</f>
        <v>0</v>
      </c>
      <c r="AD321" s="2">
        <f>_xlfn.XLOOKUP($A321,'[1]Cost Forecast'!$A:$A,'[1]Cost Forecast'!V:V)</f>
        <v>0</v>
      </c>
      <c r="AE321" s="2">
        <f>_xlfn.XLOOKUP($A321,'[1]Cost Forecast'!$A:$A,'[1]Cost Forecast'!W:W)</f>
        <v>0</v>
      </c>
      <c r="AF321" s="2">
        <f>_xlfn.XLOOKUP($A321,'[1]Cost Forecast'!$A:$A,'[1]Cost Forecast'!X:X)</f>
        <v>0</v>
      </c>
      <c r="AG321" s="2">
        <f>_xlfn.XLOOKUP($A321,'[1]Cost Forecast'!$A:$A,'[1]Cost Forecast'!Y:Y)</f>
        <v>0</v>
      </c>
      <c r="AH321" s="2">
        <f>_xlfn.XLOOKUP($A321,'[1]Cost Forecast'!$A:$A,'[1]Cost Forecast'!Z:Z)</f>
        <v>0</v>
      </c>
      <c r="AI321" s="2">
        <f>_xlfn.XLOOKUP($A321,'[1]Cost Forecast'!$A:$A,'[1]Cost Forecast'!AA:AA)</f>
        <v>0</v>
      </c>
      <c r="AJ321" s="2">
        <f>_xlfn.XLOOKUP($A321,'[1]Cost Forecast'!$A:$A,'[1]Cost Forecast'!AB:AB)</f>
        <v>0</v>
      </c>
      <c r="AK321" s="2">
        <f>_xlfn.XLOOKUP($A321,'[1]Cost Forecast'!$A:$A,'[1]Cost Forecast'!AC:AC)</f>
        <v>0</v>
      </c>
      <c r="AL321" s="2">
        <f>_xlfn.XLOOKUP($A321,'[1]Cost Forecast'!$A:$A,'[1]Cost Forecast'!AD:AD)</f>
        <v>0</v>
      </c>
      <c r="AM321" s="8">
        <f t="shared" si="129"/>
        <v>0</v>
      </c>
      <c r="AN321" s="9" t="s">
        <v>882</v>
      </c>
      <c r="AO321" s="9" t="s">
        <v>882</v>
      </c>
      <c r="AQ321" t="b">
        <f t="shared" si="131"/>
        <v>1</v>
      </c>
      <c r="AS321"/>
    </row>
    <row r="322" spans="1:46" x14ac:dyDescent="0.35">
      <c r="A322" s="4" t="s">
        <v>656</v>
      </c>
      <c r="B322" s="4" t="s">
        <v>657</v>
      </c>
      <c r="C322" s="3">
        <v>0</v>
      </c>
      <c r="D322" s="4" t="s">
        <v>2</v>
      </c>
      <c r="E322" s="3">
        <v>0</v>
      </c>
      <c r="F322" s="3">
        <f t="shared" si="132"/>
        <v>1</v>
      </c>
      <c r="G322" s="2">
        <v>0</v>
      </c>
      <c r="H322" s="4" t="b">
        <f t="shared" si="128"/>
        <v>1</v>
      </c>
      <c r="I322" s="4" t="b">
        <f t="shared" si="130"/>
        <v>0</v>
      </c>
      <c r="K322" s="2">
        <v>0</v>
      </c>
      <c r="L322" s="2">
        <v>0</v>
      </c>
      <c r="M322" s="3">
        <v>0</v>
      </c>
      <c r="N322" s="3">
        <v>0</v>
      </c>
      <c r="O322" s="2">
        <v>110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f t="shared" si="133"/>
        <v>0</v>
      </c>
      <c r="X322" s="2">
        <f t="shared" si="134"/>
        <v>0</v>
      </c>
      <c r="Y322" s="2">
        <f t="shared" si="135"/>
        <v>0</v>
      </c>
      <c r="AA322" s="2">
        <f>_xlfn.XLOOKUP($A322,'[1]Cost Forecast'!$A:$A,'[1]Cost Forecast'!S:S)</f>
        <v>0</v>
      </c>
      <c r="AB322" s="2">
        <f>_xlfn.XLOOKUP($A322,'[1]Cost Forecast'!$A:$A,'[1]Cost Forecast'!T:T)</f>
        <v>0</v>
      </c>
      <c r="AC322" s="2">
        <f>_xlfn.XLOOKUP($A322,'[1]Cost Forecast'!$A:$A,'[1]Cost Forecast'!U:U)</f>
        <v>0</v>
      </c>
      <c r="AD322" s="2">
        <f>_xlfn.XLOOKUP($A322,'[1]Cost Forecast'!$A:$A,'[1]Cost Forecast'!V:V)</f>
        <v>0</v>
      </c>
      <c r="AE322" s="2">
        <f>_xlfn.XLOOKUP($A322,'[1]Cost Forecast'!$A:$A,'[1]Cost Forecast'!W:W)</f>
        <v>0</v>
      </c>
      <c r="AF322" s="2">
        <f>_xlfn.XLOOKUP($A322,'[1]Cost Forecast'!$A:$A,'[1]Cost Forecast'!X:X)</f>
        <v>0</v>
      </c>
      <c r="AG322" s="2">
        <f>_xlfn.XLOOKUP($A322,'[1]Cost Forecast'!$A:$A,'[1]Cost Forecast'!Y:Y)</f>
        <v>0</v>
      </c>
      <c r="AH322" s="2">
        <f>_xlfn.XLOOKUP($A322,'[1]Cost Forecast'!$A:$A,'[1]Cost Forecast'!Z:Z)</f>
        <v>0</v>
      </c>
      <c r="AI322" s="2">
        <f>_xlfn.XLOOKUP($A322,'[1]Cost Forecast'!$A:$A,'[1]Cost Forecast'!AA:AA)</f>
        <v>0</v>
      </c>
      <c r="AJ322" s="2">
        <f>_xlfn.XLOOKUP($A322,'[1]Cost Forecast'!$A:$A,'[1]Cost Forecast'!AB:AB)</f>
        <v>0</v>
      </c>
      <c r="AK322" s="2">
        <f>_xlfn.XLOOKUP($A322,'[1]Cost Forecast'!$A:$A,'[1]Cost Forecast'!AC:AC)</f>
        <v>0</v>
      </c>
      <c r="AL322" s="2">
        <f>_xlfn.XLOOKUP($A322,'[1]Cost Forecast'!$A:$A,'[1]Cost Forecast'!AD:AD)</f>
        <v>0</v>
      </c>
      <c r="AM322" s="8">
        <f t="shared" si="129"/>
        <v>0</v>
      </c>
      <c r="AN322" s="9" t="s">
        <v>882</v>
      </c>
      <c r="AO322" s="9" t="s">
        <v>882</v>
      </c>
      <c r="AQ322" t="b">
        <f t="shared" si="131"/>
        <v>1</v>
      </c>
      <c r="AS322"/>
    </row>
    <row r="323" spans="1:46" x14ac:dyDescent="0.35">
      <c r="A323" s="4" t="s">
        <v>658</v>
      </c>
      <c r="B323" s="4" t="s">
        <v>659</v>
      </c>
      <c r="C323" s="3">
        <v>0</v>
      </c>
      <c r="D323" s="4" t="s">
        <v>2</v>
      </c>
      <c r="E323" s="3">
        <v>0</v>
      </c>
      <c r="F323" s="3">
        <f t="shared" si="132"/>
        <v>1</v>
      </c>
      <c r="G323" s="2">
        <v>0</v>
      </c>
      <c r="H323" s="4" t="b">
        <f t="shared" si="128"/>
        <v>1</v>
      </c>
      <c r="I323" s="4" t="b">
        <f t="shared" si="130"/>
        <v>0</v>
      </c>
      <c r="K323" s="2">
        <v>0</v>
      </c>
      <c r="L323" s="2">
        <v>0</v>
      </c>
      <c r="M323" s="3">
        <v>0</v>
      </c>
      <c r="N323" s="3">
        <v>0</v>
      </c>
      <c r="O323" s="2">
        <v>110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f t="shared" si="133"/>
        <v>0</v>
      </c>
      <c r="X323" s="2">
        <f t="shared" si="134"/>
        <v>0</v>
      </c>
      <c r="Y323" s="2">
        <f t="shared" si="135"/>
        <v>0</v>
      </c>
      <c r="AA323" s="2">
        <f>_xlfn.XLOOKUP($A323,'[1]Cost Forecast'!$A:$A,'[1]Cost Forecast'!S:S)</f>
        <v>0</v>
      </c>
      <c r="AB323" s="2">
        <f>_xlfn.XLOOKUP($A323,'[1]Cost Forecast'!$A:$A,'[1]Cost Forecast'!T:T)</f>
        <v>0</v>
      </c>
      <c r="AC323" s="2">
        <f>_xlfn.XLOOKUP($A323,'[1]Cost Forecast'!$A:$A,'[1]Cost Forecast'!U:U)</f>
        <v>0</v>
      </c>
      <c r="AD323" s="2">
        <f>_xlfn.XLOOKUP($A323,'[1]Cost Forecast'!$A:$A,'[1]Cost Forecast'!V:V)</f>
        <v>0</v>
      </c>
      <c r="AE323" s="2">
        <f>_xlfn.XLOOKUP($A323,'[1]Cost Forecast'!$A:$A,'[1]Cost Forecast'!W:W)</f>
        <v>0</v>
      </c>
      <c r="AF323" s="2">
        <f>_xlfn.XLOOKUP($A323,'[1]Cost Forecast'!$A:$A,'[1]Cost Forecast'!X:X)</f>
        <v>0</v>
      </c>
      <c r="AG323" s="2">
        <f>_xlfn.XLOOKUP($A323,'[1]Cost Forecast'!$A:$A,'[1]Cost Forecast'!Y:Y)</f>
        <v>0</v>
      </c>
      <c r="AH323" s="2">
        <f>_xlfn.XLOOKUP($A323,'[1]Cost Forecast'!$A:$A,'[1]Cost Forecast'!Z:Z)</f>
        <v>0</v>
      </c>
      <c r="AI323" s="2">
        <f>_xlfn.XLOOKUP($A323,'[1]Cost Forecast'!$A:$A,'[1]Cost Forecast'!AA:AA)</f>
        <v>0</v>
      </c>
      <c r="AJ323" s="2">
        <f>_xlfn.XLOOKUP($A323,'[1]Cost Forecast'!$A:$A,'[1]Cost Forecast'!AB:AB)</f>
        <v>0</v>
      </c>
      <c r="AK323" s="2">
        <f>_xlfn.XLOOKUP($A323,'[1]Cost Forecast'!$A:$A,'[1]Cost Forecast'!AC:AC)</f>
        <v>0</v>
      </c>
      <c r="AL323" s="2">
        <f>_xlfn.XLOOKUP($A323,'[1]Cost Forecast'!$A:$A,'[1]Cost Forecast'!AD:AD)</f>
        <v>0</v>
      </c>
      <c r="AM323" s="8">
        <f t="shared" si="129"/>
        <v>0</v>
      </c>
      <c r="AN323" s="9" t="s">
        <v>882</v>
      </c>
      <c r="AO323" s="9" t="s">
        <v>882</v>
      </c>
      <c r="AQ323" t="b">
        <f t="shared" si="131"/>
        <v>1</v>
      </c>
      <c r="AS323"/>
    </row>
    <row r="324" spans="1:46" x14ac:dyDescent="0.35">
      <c r="A324" s="4" t="s">
        <v>660</v>
      </c>
      <c r="B324" s="4" t="s">
        <v>661</v>
      </c>
      <c r="C324" s="3">
        <v>0</v>
      </c>
      <c r="D324" s="4" t="s">
        <v>2</v>
      </c>
      <c r="E324" s="3">
        <v>0</v>
      </c>
      <c r="F324" s="3">
        <f t="shared" si="132"/>
        <v>1</v>
      </c>
      <c r="G324" s="2">
        <v>0</v>
      </c>
      <c r="H324" s="4" t="b">
        <f t="shared" si="128"/>
        <v>1</v>
      </c>
      <c r="I324" s="4" t="b">
        <f t="shared" si="130"/>
        <v>0</v>
      </c>
      <c r="K324" s="2">
        <v>0</v>
      </c>
      <c r="L324" s="2">
        <v>0</v>
      </c>
      <c r="M324" s="3">
        <v>0</v>
      </c>
      <c r="N324" s="3">
        <v>0</v>
      </c>
      <c r="O324" s="2">
        <v>110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f t="shared" si="133"/>
        <v>0</v>
      </c>
      <c r="X324" s="2">
        <f t="shared" si="134"/>
        <v>0</v>
      </c>
      <c r="Y324" s="2">
        <f t="shared" si="135"/>
        <v>0</v>
      </c>
      <c r="AA324" s="2">
        <f>_xlfn.XLOOKUP($A324,'[1]Cost Forecast'!$A:$A,'[1]Cost Forecast'!S:S)</f>
        <v>0</v>
      </c>
      <c r="AB324" s="2">
        <f>_xlfn.XLOOKUP($A324,'[1]Cost Forecast'!$A:$A,'[1]Cost Forecast'!T:T)</f>
        <v>0</v>
      </c>
      <c r="AC324" s="2">
        <f>_xlfn.XLOOKUP($A324,'[1]Cost Forecast'!$A:$A,'[1]Cost Forecast'!U:U)</f>
        <v>0</v>
      </c>
      <c r="AD324" s="2">
        <f>_xlfn.XLOOKUP($A324,'[1]Cost Forecast'!$A:$A,'[1]Cost Forecast'!V:V)</f>
        <v>0</v>
      </c>
      <c r="AE324" s="2">
        <f>_xlfn.XLOOKUP($A324,'[1]Cost Forecast'!$A:$A,'[1]Cost Forecast'!W:W)</f>
        <v>0</v>
      </c>
      <c r="AF324" s="2">
        <f>_xlfn.XLOOKUP($A324,'[1]Cost Forecast'!$A:$A,'[1]Cost Forecast'!X:X)</f>
        <v>0</v>
      </c>
      <c r="AG324" s="2">
        <f>_xlfn.XLOOKUP($A324,'[1]Cost Forecast'!$A:$A,'[1]Cost Forecast'!Y:Y)</f>
        <v>0</v>
      </c>
      <c r="AH324" s="2">
        <f>_xlfn.XLOOKUP($A324,'[1]Cost Forecast'!$A:$A,'[1]Cost Forecast'!Z:Z)</f>
        <v>0</v>
      </c>
      <c r="AI324" s="2">
        <f>_xlfn.XLOOKUP($A324,'[1]Cost Forecast'!$A:$A,'[1]Cost Forecast'!AA:AA)</f>
        <v>0</v>
      </c>
      <c r="AJ324" s="2">
        <f>_xlfn.XLOOKUP($A324,'[1]Cost Forecast'!$A:$A,'[1]Cost Forecast'!AB:AB)</f>
        <v>0</v>
      </c>
      <c r="AK324" s="2">
        <f>_xlfn.XLOOKUP($A324,'[1]Cost Forecast'!$A:$A,'[1]Cost Forecast'!AC:AC)</f>
        <v>0</v>
      </c>
      <c r="AL324" s="2">
        <f>_xlfn.XLOOKUP($A324,'[1]Cost Forecast'!$A:$A,'[1]Cost Forecast'!AD:AD)</f>
        <v>0</v>
      </c>
      <c r="AM324" s="8">
        <f t="shared" si="129"/>
        <v>0</v>
      </c>
      <c r="AN324" s="9" t="s">
        <v>882</v>
      </c>
      <c r="AO324" s="9" t="s">
        <v>882</v>
      </c>
      <c r="AQ324" t="b">
        <f t="shared" si="131"/>
        <v>1</v>
      </c>
      <c r="AS324"/>
    </row>
    <row r="325" spans="1:46" x14ac:dyDescent="0.35">
      <c r="A325" s="4" t="s">
        <v>662</v>
      </c>
      <c r="B325" s="4" t="s">
        <v>663</v>
      </c>
      <c r="C325" s="3">
        <v>0</v>
      </c>
      <c r="D325" s="4" t="s">
        <v>43</v>
      </c>
      <c r="E325" s="3">
        <v>0</v>
      </c>
      <c r="F325" s="3">
        <f t="shared" si="132"/>
        <v>1</v>
      </c>
      <c r="G325" s="2">
        <v>0</v>
      </c>
      <c r="H325" s="4" t="b">
        <f t="shared" si="128"/>
        <v>1</v>
      </c>
      <c r="I325" s="4" t="b">
        <f t="shared" si="130"/>
        <v>0</v>
      </c>
      <c r="K325" s="2">
        <v>0</v>
      </c>
      <c r="L325" s="2">
        <v>0</v>
      </c>
      <c r="M325" s="3">
        <v>0</v>
      </c>
      <c r="N325" s="3">
        <v>0</v>
      </c>
      <c r="O325" s="2">
        <v>110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f t="shared" si="133"/>
        <v>0</v>
      </c>
      <c r="X325" s="2">
        <f t="shared" si="134"/>
        <v>0</v>
      </c>
      <c r="Y325" s="2">
        <f t="shared" si="135"/>
        <v>0</v>
      </c>
      <c r="AA325" s="2">
        <f>_xlfn.XLOOKUP($A325,'[1]Cost Forecast'!$A:$A,'[1]Cost Forecast'!S:S)</f>
        <v>0</v>
      </c>
      <c r="AB325" s="2">
        <f>_xlfn.XLOOKUP($A325,'[1]Cost Forecast'!$A:$A,'[1]Cost Forecast'!T:T)</f>
        <v>0</v>
      </c>
      <c r="AC325" s="2">
        <f>_xlfn.XLOOKUP($A325,'[1]Cost Forecast'!$A:$A,'[1]Cost Forecast'!U:U)</f>
        <v>0</v>
      </c>
      <c r="AD325" s="2">
        <f>_xlfn.XLOOKUP($A325,'[1]Cost Forecast'!$A:$A,'[1]Cost Forecast'!V:V)</f>
        <v>0</v>
      </c>
      <c r="AE325" s="2">
        <f>_xlfn.XLOOKUP($A325,'[1]Cost Forecast'!$A:$A,'[1]Cost Forecast'!W:W)</f>
        <v>0</v>
      </c>
      <c r="AF325" s="2">
        <f>_xlfn.XLOOKUP($A325,'[1]Cost Forecast'!$A:$A,'[1]Cost Forecast'!X:X)</f>
        <v>0</v>
      </c>
      <c r="AG325" s="2">
        <f>_xlfn.XLOOKUP($A325,'[1]Cost Forecast'!$A:$A,'[1]Cost Forecast'!Y:Y)</f>
        <v>0</v>
      </c>
      <c r="AH325" s="2">
        <f>_xlfn.XLOOKUP($A325,'[1]Cost Forecast'!$A:$A,'[1]Cost Forecast'!Z:Z)</f>
        <v>0</v>
      </c>
      <c r="AI325" s="2">
        <f>_xlfn.XLOOKUP($A325,'[1]Cost Forecast'!$A:$A,'[1]Cost Forecast'!AA:AA)</f>
        <v>0</v>
      </c>
      <c r="AJ325" s="2">
        <f>_xlfn.XLOOKUP($A325,'[1]Cost Forecast'!$A:$A,'[1]Cost Forecast'!AB:AB)</f>
        <v>0</v>
      </c>
      <c r="AK325" s="2">
        <f>_xlfn.XLOOKUP($A325,'[1]Cost Forecast'!$A:$A,'[1]Cost Forecast'!AC:AC)</f>
        <v>0</v>
      </c>
      <c r="AL325" s="2">
        <f>_xlfn.XLOOKUP($A325,'[1]Cost Forecast'!$A:$A,'[1]Cost Forecast'!AD:AD)</f>
        <v>0</v>
      </c>
      <c r="AM325" s="8">
        <f t="shared" si="129"/>
        <v>0</v>
      </c>
      <c r="AN325" s="9" t="s">
        <v>882</v>
      </c>
      <c r="AO325" s="9" t="s">
        <v>882</v>
      </c>
      <c r="AQ325" t="b">
        <f t="shared" si="131"/>
        <v>1</v>
      </c>
      <c r="AS325"/>
    </row>
    <row r="326" spans="1:46" x14ac:dyDescent="0.35">
      <c r="A326" s="4" t="s">
        <v>664</v>
      </c>
      <c r="B326" s="4" t="s">
        <v>665</v>
      </c>
      <c r="C326" s="3">
        <v>2</v>
      </c>
      <c r="D326" s="4" t="s">
        <v>2</v>
      </c>
      <c r="E326" s="3">
        <v>25</v>
      </c>
      <c r="F326" s="3">
        <f t="shared" si="132"/>
        <v>0.08</v>
      </c>
      <c r="G326" s="2">
        <v>0</v>
      </c>
      <c r="H326" s="4" t="b">
        <f t="shared" ref="H326:H345" si="136">G326=K326</f>
        <v>1</v>
      </c>
      <c r="I326" s="4" t="b">
        <f t="shared" si="130"/>
        <v>0</v>
      </c>
      <c r="K326" s="2">
        <v>0</v>
      </c>
      <c r="L326" s="2">
        <v>0</v>
      </c>
      <c r="M326" s="3">
        <v>0</v>
      </c>
      <c r="N326" s="3">
        <v>0</v>
      </c>
      <c r="O326" s="2">
        <v>110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f t="shared" si="133"/>
        <v>0</v>
      </c>
      <c r="X326" s="2">
        <f t="shared" si="134"/>
        <v>2750</v>
      </c>
      <c r="Y326" s="2">
        <f t="shared" si="135"/>
        <v>2750</v>
      </c>
      <c r="AA326" s="2">
        <f>_xlfn.XLOOKUP($A326,'[1]Cost Forecast'!$A:$A,'[1]Cost Forecast'!S:S)</f>
        <v>0</v>
      </c>
      <c r="AB326" s="2">
        <f>_xlfn.XLOOKUP($A326,'[1]Cost Forecast'!$A:$A,'[1]Cost Forecast'!T:T)</f>
        <v>0</v>
      </c>
      <c r="AC326" s="2">
        <f>_xlfn.XLOOKUP($A326,'[1]Cost Forecast'!$A:$A,'[1]Cost Forecast'!U:U)</f>
        <v>0</v>
      </c>
      <c r="AD326" s="2">
        <f>_xlfn.XLOOKUP($A326,'[1]Cost Forecast'!$A:$A,'[1]Cost Forecast'!V:V)</f>
        <v>0</v>
      </c>
      <c r="AE326" s="2">
        <f>_xlfn.XLOOKUP($A326,'[1]Cost Forecast'!$A:$A,'[1]Cost Forecast'!W:W)</f>
        <v>0</v>
      </c>
      <c r="AF326" s="2">
        <f>_xlfn.XLOOKUP($A326,'[1]Cost Forecast'!$A:$A,'[1]Cost Forecast'!X:X)</f>
        <v>0</v>
      </c>
      <c r="AG326" s="2">
        <f>_xlfn.XLOOKUP($A326,'[1]Cost Forecast'!$A:$A,'[1]Cost Forecast'!Y:Y)</f>
        <v>0</v>
      </c>
      <c r="AH326" s="2">
        <f>_xlfn.XLOOKUP($A326,'[1]Cost Forecast'!$A:$A,'[1]Cost Forecast'!Z:Z)</f>
        <v>0</v>
      </c>
      <c r="AI326" s="2">
        <f>_xlfn.XLOOKUP($A326,'[1]Cost Forecast'!$A:$A,'[1]Cost Forecast'!AA:AA)</f>
        <v>0</v>
      </c>
      <c r="AJ326" s="2">
        <f>_xlfn.XLOOKUP($A326,'[1]Cost Forecast'!$A:$A,'[1]Cost Forecast'!AB:AB)</f>
        <v>0</v>
      </c>
      <c r="AK326" s="2">
        <f>_xlfn.XLOOKUP($A326,'[1]Cost Forecast'!$A:$A,'[1]Cost Forecast'!AC:AC)</f>
        <v>0</v>
      </c>
      <c r="AL326" s="2">
        <f>_xlfn.XLOOKUP($A326,'[1]Cost Forecast'!$A:$A,'[1]Cost Forecast'!AD:AD)</f>
        <v>0</v>
      </c>
      <c r="AM326" s="8">
        <f t="shared" ref="AM326:AM345" si="137">SUM(AA326:AL326)+K326</f>
        <v>0</v>
      </c>
      <c r="AN326" s="9" t="s">
        <v>882</v>
      </c>
      <c r="AO326" s="9" t="s">
        <v>882</v>
      </c>
      <c r="AQ326" t="b">
        <f t="shared" si="131"/>
        <v>1</v>
      </c>
      <c r="AS326"/>
    </row>
    <row r="327" spans="1:46" x14ac:dyDescent="0.35">
      <c r="A327" s="4" t="s">
        <v>666</v>
      </c>
      <c r="B327" s="4" t="s">
        <v>667</v>
      </c>
      <c r="C327" s="3">
        <v>0</v>
      </c>
      <c r="D327" s="4" t="s">
        <v>43</v>
      </c>
      <c r="E327" s="3">
        <v>0</v>
      </c>
      <c r="F327" s="3">
        <f t="shared" si="132"/>
        <v>1</v>
      </c>
      <c r="G327" s="2">
        <v>0</v>
      </c>
      <c r="H327" s="4" t="b">
        <f t="shared" si="136"/>
        <v>1</v>
      </c>
      <c r="I327" s="4" t="b">
        <f t="shared" ref="I327:I345" si="138">OR(ISBLANK(AA327),ISBLANK(AB327),ISBLANK(AC327),ISBLANK(AD327),ISBLANK(AE327),ISBLANK(AF327),ISBLANK(AG327),ISBLANK(AH327),ISBLANK(AI327),ISBLANK(AJ327),ISBLANK(AK327),ISBLANK(AL327))</f>
        <v>0</v>
      </c>
      <c r="K327" s="2">
        <v>0</v>
      </c>
      <c r="L327" s="2">
        <v>0</v>
      </c>
      <c r="M327" s="3">
        <v>0</v>
      </c>
      <c r="N327" s="3">
        <v>0</v>
      </c>
      <c r="O327" s="2">
        <v>110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f t="shared" si="133"/>
        <v>0</v>
      </c>
      <c r="X327" s="2">
        <f t="shared" si="134"/>
        <v>0</v>
      </c>
      <c r="Y327" s="2">
        <f t="shared" si="135"/>
        <v>0</v>
      </c>
      <c r="AA327" s="2">
        <f>_xlfn.XLOOKUP($A327,'[1]Cost Forecast'!$A:$A,'[1]Cost Forecast'!S:S)</f>
        <v>0</v>
      </c>
      <c r="AB327" s="2">
        <f>_xlfn.XLOOKUP($A327,'[1]Cost Forecast'!$A:$A,'[1]Cost Forecast'!T:T)</f>
        <v>0</v>
      </c>
      <c r="AC327" s="2">
        <f>_xlfn.XLOOKUP($A327,'[1]Cost Forecast'!$A:$A,'[1]Cost Forecast'!U:U)</f>
        <v>0</v>
      </c>
      <c r="AD327" s="2">
        <f>_xlfn.XLOOKUP($A327,'[1]Cost Forecast'!$A:$A,'[1]Cost Forecast'!V:V)</f>
        <v>0</v>
      </c>
      <c r="AE327" s="2">
        <f>_xlfn.XLOOKUP($A327,'[1]Cost Forecast'!$A:$A,'[1]Cost Forecast'!W:W)</f>
        <v>0</v>
      </c>
      <c r="AF327" s="2">
        <f>_xlfn.XLOOKUP($A327,'[1]Cost Forecast'!$A:$A,'[1]Cost Forecast'!X:X)</f>
        <v>0</v>
      </c>
      <c r="AG327" s="2">
        <f>_xlfn.XLOOKUP($A327,'[1]Cost Forecast'!$A:$A,'[1]Cost Forecast'!Y:Y)</f>
        <v>0</v>
      </c>
      <c r="AH327" s="2">
        <f>_xlfn.XLOOKUP($A327,'[1]Cost Forecast'!$A:$A,'[1]Cost Forecast'!Z:Z)</f>
        <v>0</v>
      </c>
      <c r="AI327" s="2">
        <f>_xlfn.XLOOKUP($A327,'[1]Cost Forecast'!$A:$A,'[1]Cost Forecast'!AA:AA)</f>
        <v>0</v>
      </c>
      <c r="AJ327" s="2">
        <f>_xlfn.XLOOKUP($A327,'[1]Cost Forecast'!$A:$A,'[1]Cost Forecast'!AB:AB)</f>
        <v>0</v>
      </c>
      <c r="AK327" s="2">
        <f>_xlfn.XLOOKUP($A327,'[1]Cost Forecast'!$A:$A,'[1]Cost Forecast'!AC:AC)</f>
        <v>0</v>
      </c>
      <c r="AL327" s="2">
        <f>_xlfn.XLOOKUP($A327,'[1]Cost Forecast'!$A:$A,'[1]Cost Forecast'!AD:AD)</f>
        <v>0</v>
      </c>
      <c r="AM327" s="8">
        <f t="shared" si="137"/>
        <v>0</v>
      </c>
      <c r="AN327" s="9" t="s">
        <v>882</v>
      </c>
      <c r="AO327" s="9" t="s">
        <v>882</v>
      </c>
      <c r="AQ327" t="b">
        <f t="shared" si="131"/>
        <v>1</v>
      </c>
      <c r="AS327"/>
    </row>
    <row r="328" spans="1:46" x14ac:dyDescent="0.35">
      <c r="A328" s="4" t="s">
        <v>668</v>
      </c>
      <c r="B328" s="4" t="s">
        <v>669</v>
      </c>
      <c r="C328" s="3">
        <v>0</v>
      </c>
      <c r="D328" s="4" t="s">
        <v>43</v>
      </c>
      <c r="E328" s="3">
        <v>0</v>
      </c>
      <c r="F328" s="3">
        <f t="shared" si="132"/>
        <v>1</v>
      </c>
      <c r="G328" s="2">
        <v>0</v>
      </c>
      <c r="H328" s="4" t="b">
        <f t="shared" si="136"/>
        <v>1</v>
      </c>
      <c r="I328" s="4" t="b">
        <f t="shared" si="138"/>
        <v>0</v>
      </c>
      <c r="K328" s="2">
        <v>0</v>
      </c>
      <c r="L328" s="2">
        <v>0</v>
      </c>
      <c r="M328" s="3">
        <v>0</v>
      </c>
      <c r="N328" s="3">
        <v>0</v>
      </c>
      <c r="O328" s="2">
        <v>110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f t="shared" si="133"/>
        <v>0</v>
      </c>
      <c r="X328" s="2">
        <f t="shared" si="134"/>
        <v>0</v>
      </c>
      <c r="Y328" s="2">
        <f t="shared" si="135"/>
        <v>0</v>
      </c>
      <c r="AA328" s="2">
        <f>_xlfn.XLOOKUP($A328,'[1]Cost Forecast'!$A:$A,'[1]Cost Forecast'!S:S)</f>
        <v>0</v>
      </c>
      <c r="AB328" s="2">
        <f>_xlfn.XLOOKUP($A328,'[1]Cost Forecast'!$A:$A,'[1]Cost Forecast'!T:T)</f>
        <v>0</v>
      </c>
      <c r="AC328" s="2">
        <f>_xlfn.XLOOKUP($A328,'[1]Cost Forecast'!$A:$A,'[1]Cost Forecast'!U:U)</f>
        <v>0</v>
      </c>
      <c r="AD328" s="2">
        <f>_xlfn.XLOOKUP($A328,'[1]Cost Forecast'!$A:$A,'[1]Cost Forecast'!V:V)</f>
        <v>0</v>
      </c>
      <c r="AE328" s="2">
        <f>_xlfn.XLOOKUP($A328,'[1]Cost Forecast'!$A:$A,'[1]Cost Forecast'!W:W)</f>
        <v>0</v>
      </c>
      <c r="AF328" s="2">
        <f>_xlfn.XLOOKUP($A328,'[1]Cost Forecast'!$A:$A,'[1]Cost Forecast'!X:X)</f>
        <v>0</v>
      </c>
      <c r="AG328" s="2">
        <f>_xlfn.XLOOKUP($A328,'[1]Cost Forecast'!$A:$A,'[1]Cost Forecast'!Y:Y)</f>
        <v>0</v>
      </c>
      <c r="AH328" s="2">
        <f>_xlfn.XLOOKUP($A328,'[1]Cost Forecast'!$A:$A,'[1]Cost Forecast'!Z:Z)</f>
        <v>0</v>
      </c>
      <c r="AI328" s="2">
        <f>_xlfn.XLOOKUP($A328,'[1]Cost Forecast'!$A:$A,'[1]Cost Forecast'!AA:AA)</f>
        <v>0</v>
      </c>
      <c r="AJ328" s="2">
        <f>_xlfn.XLOOKUP($A328,'[1]Cost Forecast'!$A:$A,'[1]Cost Forecast'!AB:AB)</f>
        <v>0</v>
      </c>
      <c r="AK328" s="2">
        <f>_xlfn.XLOOKUP($A328,'[1]Cost Forecast'!$A:$A,'[1]Cost Forecast'!AC:AC)</f>
        <v>0</v>
      </c>
      <c r="AL328" s="2">
        <f>_xlfn.XLOOKUP($A328,'[1]Cost Forecast'!$A:$A,'[1]Cost Forecast'!AD:AD)</f>
        <v>0</v>
      </c>
      <c r="AM328" s="8">
        <f t="shared" si="137"/>
        <v>0</v>
      </c>
      <c r="AN328" s="9" t="s">
        <v>882</v>
      </c>
      <c r="AO328" s="9" t="s">
        <v>882</v>
      </c>
      <c r="AQ328" t="b">
        <f t="shared" si="131"/>
        <v>1</v>
      </c>
      <c r="AS328"/>
    </row>
    <row r="329" spans="1:46" x14ac:dyDescent="0.35">
      <c r="A329" s="4" t="s">
        <v>670</v>
      </c>
      <c r="B329" s="4" t="s">
        <v>671</v>
      </c>
      <c r="C329" s="3">
        <v>0</v>
      </c>
      <c r="D329" s="4" t="s">
        <v>2</v>
      </c>
      <c r="E329" s="3">
        <v>0</v>
      </c>
      <c r="F329" s="3">
        <f t="shared" si="132"/>
        <v>1</v>
      </c>
      <c r="G329" s="2">
        <v>0</v>
      </c>
      <c r="H329" s="4" t="b">
        <f t="shared" si="136"/>
        <v>1</v>
      </c>
      <c r="I329" s="4" t="b">
        <f t="shared" si="138"/>
        <v>0</v>
      </c>
      <c r="K329" s="2">
        <v>0</v>
      </c>
      <c r="L329" s="2">
        <v>0</v>
      </c>
      <c r="M329" s="3">
        <v>0</v>
      </c>
      <c r="N329" s="3">
        <v>0</v>
      </c>
      <c r="O329" s="2">
        <v>110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f t="shared" si="133"/>
        <v>0</v>
      </c>
      <c r="X329" s="2">
        <f t="shared" si="134"/>
        <v>0</v>
      </c>
      <c r="Y329" s="2">
        <f t="shared" si="135"/>
        <v>0</v>
      </c>
      <c r="AA329" s="2">
        <f>_xlfn.XLOOKUP($A329,'[1]Cost Forecast'!$A:$A,'[1]Cost Forecast'!S:S)</f>
        <v>0</v>
      </c>
      <c r="AB329" s="2">
        <f>_xlfn.XLOOKUP($A329,'[1]Cost Forecast'!$A:$A,'[1]Cost Forecast'!T:T)</f>
        <v>0</v>
      </c>
      <c r="AC329" s="2">
        <f>_xlfn.XLOOKUP($A329,'[1]Cost Forecast'!$A:$A,'[1]Cost Forecast'!U:U)</f>
        <v>0</v>
      </c>
      <c r="AD329" s="2">
        <f>_xlfn.XLOOKUP($A329,'[1]Cost Forecast'!$A:$A,'[1]Cost Forecast'!V:V)</f>
        <v>0</v>
      </c>
      <c r="AE329" s="2">
        <f>_xlfn.XLOOKUP($A329,'[1]Cost Forecast'!$A:$A,'[1]Cost Forecast'!W:W)</f>
        <v>0</v>
      </c>
      <c r="AF329" s="2">
        <f>_xlfn.XLOOKUP($A329,'[1]Cost Forecast'!$A:$A,'[1]Cost Forecast'!X:X)</f>
        <v>0</v>
      </c>
      <c r="AG329" s="2">
        <f>_xlfn.XLOOKUP($A329,'[1]Cost Forecast'!$A:$A,'[1]Cost Forecast'!Y:Y)</f>
        <v>0</v>
      </c>
      <c r="AH329" s="2">
        <f>_xlfn.XLOOKUP($A329,'[1]Cost Forecast'!$A:$A,'[1]Cost Forecast'!Z:Z)</f>
        <v>0</v>
      </c>
      <c r="AI329" s="2">
        <f>_xlfn.XLOOKUP($A329,'[1]Cost Forecast'!$A:$A,'[1]Cost Forecast'!AA:AA)</f>
        <v>0</v>
      </c>
      <c r="AJ329" s="2">
        <f>_xlfn.XLOOKUP($A329,'[1]Cost Forecast'!$A:$A,'[1]Cost Forecast'!AB:AB)</f>
        <v>0</v>
      </c>
      <c r="AK329" s="2">
        <f>_xlfn.XLOOKUP($A329,'[1]Cost Forecast'!$A:$A,'[1]Cost Forecast'!AC:AC)</f>
        <v>0</v>
      </c>
      <c r="AL329" s="2">
        <f>_xlfn.XLOOKUP($A329,'[1]Cost Forecast'!$A:$A,'[1]Cost Forecast'!AD:AD)</f>
        <v>0</v>
      </c>
      <c r="AM329" s="8">
        <f t="shared" si="137"/>
        <v>0</v>
      </c>
      <c r="AN329" s="9" t="s">
        <v>882</v>
      </c>
      <c r="AO329" s="9" t="s">
        <v>882</v>
      </c>
      <c r="AQ329" t="b">
        <f t="shared" si="131"/>
        <v>1</v>
      </c>
      <c r="AS329"/>
    </row>
    <row r="330" spans="1:46" x14ac:dyDescent="0.35">
      <c r="A330" s="4" t="s">
        <v>672</v>
      </c>
      <c r="B330" s="4" t="s">
        <v>659</v>
      </c>
      <c r="C330" s="3">
        <v>0</v>
      </c>
      <c r="D330" s="4" t="s">
        <v>2</v>
      </c>
      <c r="E330" s="3">
        <v>0</v>
      </c>
      <c r="F330" s="3">
        <f t="shared" si="132"/>
        <v>1</v>
      </c>
      <c r="G330" s="2">
        <v>0</v>
      </c>
      <c r="H330" s="4" t="b">
        <f t="shared" si="136"/>
        <v>1</v>
      </c>
      <c r="I330" s="4" t="b">
        <f t="shared" si="138"/>
        <v>0</v>
      </c>
      <c r="K330" s="2">
        <v>0</v>
      </c>
      <c r="L330" s="2">
        <v>0</v>
      </c>
      <c r="M330" s="3">
        <v>0</v>
      </c>
      <c r="N330" s="3">
        <v>0</v>
      </c>
      <c r="O330" s="2">
        <v>110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f t="shared" si="133"/>
        <v>0</v>
      </c>
      <c r="X330" s="2">
        <f t="shared" si="134"/>
        <v>0</v>
      </c>
      <c r="Y330" s="2">
        <f t="shared" si="135"/>
        <v>0</v>
      </c>
      <c r="AA330" s="2">
        <f>_xlfn.XLOOKUP($A330,'[1]Cost Forecast'!$A:$A,'[1]Cost Forecast'!S:S)</f>
        <v>0</v>
      </c>
      <c r="AB330" s="2">
        <f>_xlfn.XLOOKUP($A330,'[1]Cost Forecast'!$A:$A,'[1]Cost Forecast'!T:T)</f>
        <v>0</v>
      </c>
      <c r="AC330" s="2">
        <f>_xlfn.XLOOKUP($A330,'[1]Cost Forecast'!$A:$A,'[1]Cost Forecast'!U:U)</f>
        <v>0</v>
      </c>
      <c r="AD330" s="2">
        <f>_xlfn.XLOOKUP($A330,'[1]Cost Forecast'!$A:$A,'[1]Cost Forecast'!V:V)</f>
        <v>0</v>
      </c>
      <c r="AE330" s="2">
        <f>_xlfn.XLOOKUP($A330,'[1]Cost Forecast'!$A:$A,'[1]Cost Forecast'!W:W)</f>
        <v>0</v>
      </c>
      <c r="AF330" s="2">
        <f>_xlfn.XLOOKUP($A330,'[1]Cost Forecast'!$A:$A,'[1]Cost Forecast'!X:X)</f>
        <v>0</v>
      </c>
      <c r="AG330" s="2">
        <f>_xlfn.XLOOKUP($A330,'[1]Cost Forecast'!$A:$A,'[1]Cost Forecast'!Y:Y)</f>
        <v>0</v>
      </c>
      <c r="AH330" s="2">
        <f>_xlfn.XLOOKUP($A330,'[1]Cost Forecast'!$A:$A,'[1]Cost Forecast'!Z:Z)</f>
        <v>0</v>
      </c>
      <c r="AI330" s="2">
        <f>_xlfn.XLOOKUP($A330,'[1]Cost Forecast'!$A:$A,'[1]Cost Forecast'!AA:AA)</f>
        <v>0</v>
      </c>
      <c r="AJ330" s="2">
        <f>_xlfn.XLOOKUP($A330,'[1]Cost Forecast'!$A:$A,'[1]Cost Forecast'!AB:AB)</f>
        <v>0</v>
      </c>
      <c r="AK330" s="2">
        <f>_xlfn.XLOOKUP($A330,'[1]Cost Forecast'!$A:$A,'[1]Cost Forecast'!AC:AC)</f>
        <v>0</v>
      </c>
      <c r="AL330" s="2">
        <f>_xlfn.XLOOKUP($A330,'[1]Cost Forecast'!$A:$A,'[1]Cost Forecast'!AD:AD)</f>
        <v>0</v>
      </c>
      <c r="AM330" s="8">
        <f t="shared" si="137"/>
        <v>0</v>
      </c>
      <c r="AN330" s="9" t="s">
        <v>882</v>
      </c>
      <c r="AO330" s="9" t="s">
        <v>882</v>
      </c>
      <c r="AQ330" t="b">
        <f t="shared" si="131"/>
        <v>1</v>
      </c>
      <c r="AS330"/>
    </row>
    <row r="331" spans="1:46" x14ac:dyDescent="0.35">
      <c r="A331" s="4" t="s">
        <v>673</v>
      </c>
      <c r="B331" s="4" t="s">
        <v>661</v>
      </c>
      <c r="C331" s="3">
        <v>0</v>
      </c>
      <c r="D331" s="4" t="s">
        <v>2</v>
      </c>
      <c r="E331" s="3">
        <v>0</v>
      </c>
      <c r="F331" s="3">
        <f t="shared" si="132"/>
        <v>1</v>
      </c>
      <c r="G331" s="2">
        <v>0</v>
      </c>
      <c r="H331" s="4" t="b">
        <f t="shared" si="136"/>
        <v>1</v>
      </c>
      <c r="I331" s="4" t="b">
        <f t="shared" si="138"/>
        <v>0</v>
      </c>
      <c r="K331" s="2">
        <v>0</v>
      </c>
      <c r="L331" s="2">
        <v>0</v>
      </c>
      <c r="M331" s="3">
        <v>0</v>
      </c>
      <c r="N331" s="3">
        <v>0</v>
      </c>
      <c r="O331" s="2">
        <v>110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f t="shared" si="133"/>
        <v>0</v>
      </c>
      <c r="X331" s="2">
        <f t="shared" si="134"/>
        <v>0</v>
      </c>
      <c r="Y331" s="2">
        <f t="shared" si="135"/>
        <v>0</v>
      </c>
      <c r="AA331" s="2">
        <f>_xlfn.XLOOKUP($A331,'[1]Cost Forecast'!$A:$A,'[1]Cost Forecast'!S:S)</f>
        <v>0</v>
      </c>
      <c r="AB331" s="2">
        <f>_xlfn.XLOOKUP($A331,'[1]Cost Forecast'!$A:$A,'[1]Cost Forecast'!T:T)</f>
        <v>0</v>
      </c>
      <c r="AC331" s="2">
        <f>_xlfn.XLOOKUP($A331,'[1]Cost Forecast'!$A:$A,'[1]Cost Forecast'!U:U)</f>
        <v>0</v>
      </c>
      <c r="AD331" s="2">
        <f>_xlfn.XLOOKUP($A331,'[1]Cost Forecast'!$A:$A,'[1]Cost Forecast'!V:V)</f>
        <v>0</v>
      </c>
      <c r="AE331" s="2">
        <f>_xlfn.XLOOKUP($A331,'[1]Cost Forecast'!$A:$A,'[1]Cost Forecast'!W:W)</f>
        <v>0</v>
      </c>
      <c r="AF331" s="2">
        <f>_xlfn.XLOOKUP($A331,'[1]Cost Forecast'!$A:$A,'[1]Cost Forecast'!X:X)</f>
        <v>0</v>
      </c>
      <c r="AG331" s="2">
        <f>_xlfn.XLOOKUP($A331,'[1]Cost Forecast'!$A:$A,'[1]Cost Forecast'!Y:Y)</f>
        <v>0</v>
      </c>
      <c r="AH331" s="2">
        <f>_xlfn.XLOOKUP($A331,'[1]Cost Forecast'!$A:$A,'[1]Cost Forecast'!Z:Z)</f>
        <v>0</v>
      </c>
      <c r="AI331" s="2">
        <f>_xlfn.XLOOKUP($A331,'[1]Cost Forecast'!$A:$A,'[1]Cost Forecast'!AA:AA)</f>
        <v>0</v>
      </c>
      <c r="AJ331" s="2">
        <f>_xlfn.XLOOKUP($A331,'[1]Cost Forecast'!$A:$A,'[1]Cost Forecast'!AB:AB)</f>
        <v>0</v>
      </c>
      <c r="AK331" s="2">
        <f>_xlfn.XLOOKUP($A331,'[1]Cost Forecast'!$A:$A,'[1]Cost Forecast'!AC:AC)</f>
        <v>0</v>
      </c>
      <c r="AL331" s="2">
        <f>_xlfn.XLOOKUP($A331,'[1]Cost Forecast'!$A:$A,'[1]Cost Forecast'!AD:AD)</f>
        <v>0</v>
      </c>
      <c r="AM331" s="8">
        <f t="shared" si="137"/>
        <v>0</v>
      </c>
      <c r="AN331" s="9" t="s">
        <v>882</v>
      </c>
      <c r="AO331" s="9" t="s">
        <v>882</v>
      </c>
      <c r="AQ331" t="b">
        <f t="shared" ref="AQ331:AQ354" si="139">AM331=G331</f>
        <v>1</v>
      </c>
      <c r="AS331"/>
    </row>
    <row r="332" spans="1:46" x14ac:dyDescent="0.35">
      <c r="A332" s="4" t="s">
        <v>674</v>
      </c>
      <c r="B332" s="4" t="s">
        <v>663</v>
      </c>
      <c r="C332" s="3">
        <v>0</v>
      </c>
      <c r="D332" s="4" t="s">
        <v>43</v>
      </c>
      <c r="E332" s="3">
        <v>0</v>
      </c>
      <c r="F332" s="3">
        <f t="shared" si="132"/>
        <v>1</v>
      </c>
      <c r="G332" s="2">
        <v>0</v>
      </c>
      <c r="H332" s="4" t="b">
        <f t="shared" si="136"/>
        <v>1</v>
      </c>
      <c r="I332" s="4" t="b">
        <f t="shared" si="138"/>
        <v>0</v>
      </c>
      <c r="K332" s="2">
        <v>0</v>
      </c>
      <c r="L332" s="2">
        <v>0</v>
      </c>
      <c r="M332" s="3">
        <v>0</v>
      </c>
      <c r="N332" s="3">
        <v>0</v>
      </c>
      <c r="O332" s="2">
        <v>110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f t="shared" si="133"/>
        <v>0</v>
      </c>
      <c r="X332" s="2">
        <f t="shared" si="134"/>
        <v>0</v>
      </c>
      <c r="Y332" s="2">
        <f t="shared" si="135"/>
        <v>0</v>
      </c>
      <c r="AA332" s="2">
        <f>_xlfn.XLOOKUP($A332,'[1]Cost Forecast'!$A:$A,'[1]Cost Forecast'!S:S)</f>
        <v>0</v>
      </c>
      <c r="AB332" s="2">
        <f>_xlfn.XLOOKUP($A332,'[1]Cost Forecast'!$A:$A,'[1]Cost Forecast'!T:T)</f>
        <v>0</v>
      </c>
      <c r="AC332" s="2">
        <f>_xlfn.XLOOKUP($A332,'[1]Cost Forecast'!$A:$A,'[1]Cost Forecast'!U:U)</f>
        <v>0</v>
      </c>
      <c r="AD332" s="2">
        <f>_xlfn.XLOOKUP($A332,'[1]Cost Forecast'!$A:$A,'[1]Cost Forecast'!V:V)</f>
        <v>0</v>
      </c>
      <c r="AE332" s="2">
        <f>_xlfn.XLOOKUP($A332,'[1]Cost Forecast'!$A:$A,'[1]Cost Forecast'!W:W)</f>
        <v>0</v>
      </c>
      <c r="AF332" s="2">
        <f>_xlfn.XLOOKUP($A332,'[1]Cost Forecast'!$A:$A,'[1]Cost Forecast'!X:X)</f>
        <v>0</v>
      </c>
      <c r="AG332" s="2">
        <f>_xlfn.XLOOKUP($A332,'[1]Cost Forecast'!$A:$A,'[1]Cost Forecast'!Y:Y)</f>
        <v>0</v>
      </c>
      <c r="AH332" s="2">
        <f>_xlfn.XLOOKUP($A332,'[1]Cost Forecast'!$A:$A,'[1]Cost Forecast'!Z:Z)</f>
        <v>0</v>
      </c>
      <c r="AI332" s="2">
        <f>_xlfn.XLOOKUP($A332,'[1]Cost Forecast'!$A:$A,'[1]Cost Forecast'!AA:AA)</f>
        <v>0</v>
      </c>
      <c r="AJ332" s="2">
        <f>_xlfn.XLOOKUP($A332,'[1]Cost Forecast'!$A:$A,'[1]Cost Forecast'!AB:AB)</f>
        <v>0</v>
      </c>
      <c r="AK332" s="2">
        <f>_xlfn.XLOOKUP($A332,'[1]Cost Forecast'!$A:$A,'[1]Cost Forecast'!AC:AC)</f>
        <v>0</v>
      </c>
      <c r="AL332" s="2">
        <f>_xlfn.XLOOKUP($A332,'[1]Cost Forecast'!$A:$A,'[1]Cost Forecast'!AD:AD)</f>
        <v>0</v>
      </c>
      <c r="AM332" s="8">
        <f t="shared" si="137"/>
        <v>0</v>
      </c>
      <c r="AN332" s="9" t="s">
        <v>882</v>
      </c>
      <c r="AO332" s="9" t="s">
        <v>882</v>
      </c>
      <c r="AQ332" t="b">
        <f t="shared" si="139"/>
        <v>1</v>
      </c>
      <c r="AS332"/>
    </row>
    <row r="333" spans="1:46" x14ac:dyDescent="0.35">
      <c r="A333" s="4" t="s">
        <v>675</v>
      </c>
      <c r="B333" s="4" t="s">
        <v>676</v>
      </c>
      <c r="C333" s="3">
        <v>8515</v>
      </c>
      <c r="D333" s="4" t="s">
        <v>13</v>
      </c>
      <c r="E333" s="3">
        <v>16</v>
      </c>
      <c r="F333" s="3">
        <f t="shared" si="132"/>
        <v>532.1875</v>
      </c>
      <c r="G333" s="2">
        <v>1849.67</v>
      </c>
      <c r="H333" s="4" t="b">
        <f t="shared" si="136"/>
        <v>1</v>
      </c>
      <c r="I333" s="4" t="b">
        <f t="shared" si="138"/>
        <v>0</v>
      </c>
      <c r="K333" s="2">
        <v>1849.67</v>
      </c>
      <c r="L333" s="2">
        <v>1849.67</v>
      </c>
      <c r="M333" s="3">
        <v>25</v>
      </c>
      <c r="N333" s="3">
        <v>16</v>
      </c>
      <c r="O333" s="2">
        <v>115.604375</v>
      </c>
      <c r="Q333" s="2">
        <v>1849.67</v>
      </c>
      <c r="R333" s="2">
        <v>0</v>
      </c>
      <c r="S333" s="2">
        <v>0</v>
      </c>
      <c r="T333" s="2">
        <v>0</v>
      </c>
      <c r="U333" s="2">
        <v>0</v>
      </c>
      <c r="V333" s="2">
        <f t="shared" si="133"/>
        <v>0</v>
      </c>
      <c r="X333" s="2">
        <f t="shared" si="134"/>
        <v>3693.9093775689962</v>
      </c>
      <c r="Y333" s="2">
        <f t="shared" si="135"/>
        <v>1844.2393775689961</v>
      </c>
      <c r="AA333" s="2">
        <f>_xlfn.XLOOKUP($A333,'[1]Cost Forecast'!$A:$A,'[1]Cost Forecast'!S:S)</f>
        <v>0</v>
      </c>
      <c r="AB333" s="2">
        <f>_xlfn.XLOOKUP($A333,'[1]Cost Forecast'!$A:$A,'[1]Cost Forecast'!T:T)</f>
        <v>0</v>
      </c>
      <c r="AC333" s="2">
        <f>_xlfn.XLOOKUP($A333,'[1]Cost Forecast'!$A:$A,'[1]Cost Forecast'!U:U)</f>
        <v>0</v>
      </c>
      <c r="AD333" s="2">
        <f>_xlfn.XLOOKUP($A333,'[1]Cost Forecast'!$A:$A,'[1]Cost Forecast'!V:V)</f>
        <v>0</v>
      </c>
      <c r="AE333" s="2">
        <f>_xlfn.XLOOKUP($A333,'[1]Cost Forecast'!$A:$A,'[1]Cost Forecast'!W:W)</f>
        <v>0</v>
      </c>
      <c r="AF333" s="2">
        <f>_xlfn.XLOOKUP($A333,'[1]Cost Forecast'!$A:$A,'[1]Cost Forecast'!X:X)</f>
        <v>0</v>
      </c>
      <c r="AG333" s="2">
        <f>_xlfn.XLOOKUP($A333,'[1]Cost Forecast'!$A:$A,'[1]Cost Forecast'!Y:Y)</f>
        <v>0</v>
      </c>
      <c r="AH333" s="2">
        <f>_xlfn.XLOOKUP($A333,'[1]Cost Forecast'!$A:$A,'[1]Cost Forecast'!Z:Z)</f>
        <v>0</v>
      </c>
      <c r="AI333" s="2">
        <f>_xlfn.XLOOKUP($A333,'[1]Cost Forecast'!$A:$A,'[1]Cost Forecast'!AA:AA)</f>
        <v>0</v>
      </c>
      <c r="AJ333" s="2">
        <f>_xlfn.XLOOKUP($A333,'[1]Cost Forecast'!$A:$A,'[1]Cost Forecast'!AB:AB)</f>
        <v>0</v>
      </c>
      <c r="AK333" s="2">
        <f>_xlfn.XLOOKUP($A333,'[1]Cost Forecast'!$A:$A,'[1]Cost Forecast'!AC:AC)</f>
        <v>0</v>
      </c>
      <c r="AL333" s="2">
        <f>_xlfn.XLOOKUP($A333,'[1]Cost Forecast'!$A:$A,'[1]Cost Forecast'!AD:AD)</f>
        <v>0</v>
      </c>
      <c r="AM333" s="8">
        <f t="shared" si="137"/>
        <v>1849.67</v>
      </c>
      <c r="AN333" s="9" t="s">
        <v>882</v>
      </c>
      <c r="AO333" s="9" t="s">
        <v>882</v>
      </c>
      <c r="AQ333" t="b">
        <f t="shared" si="139"/>
        <v>1</v>
      </c>
      <c r="AS333"/>
    </row>
    <row r="334" spans="1:46" x14ac:dyDescent="0.35">
      <c r="A334" s="4" t="s">
        <v>677</v>
      </c>
      <c r="B334" s="4" t="s">
        <v>665</v>
      </c>
      <c r="C334" s="3">
        <v>0</v>
      </c>
      <c r="D334" s="4" t="s">
        <v>2</v>
      </c>
      <c r="E334" s="3">
        <v>0</v>
      </c>
      <c r="F334" s="3">
        <f t="shared" si="132"/>
        <v>1</v>
      </c>
      <c r="G334" s="2">
        <v>0</v>
      </c>
      <c r="H334" s="4" t="b">
        <f t="shared" si="136"/>
        <v>1</v>
      </c>
      <c r="I334" s="4" t="b">
        <f t="shared" si="138"/>
        <v>0</v>
      </c>
      <c r="K334" s="2">
        <v>0</v>
      </c>
      <c r="L334" s="2">
        <v>0</v>
      </c>
      <c r="M334" s="3">
        <v>0</v>
      </c>
      <c r="N334" s="3">
        <v>0</v>
      </c>
      <c r="O334" s="2">
        <v>110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f t="shared" si="133"/>
        <v>0</v>
      </c>
      <c r="X334" s="2">
        <f t="shared" si="134"/>
        <v>0</v>
      </c>
      <c r="Y334" s="2">
        <f t="shared" si="135"/>
        <v>0</v>
      </c>
      <c r="AA334" s="2">
        <f>_xlfn.XLOOKUP($A334,'[1]Cost Forecast'!$A:$A,'[1]Cost Forecast'!S:S)</f>
        <v>0</v>
      </c>
      <c r="AB334" s="2">
        <f>_xlfn.XLOOKUP($A334,'[1]Cost Forecast'!$A:$A,'[1]Cost Forecast'!T:T)</f>
        <v>0</v>
      </c>
      <c r="AC334" s="2">
        <f>_xlfn.XLOOKUP($A334,'[1]Cost Forecast'!$A:$A,'[1]Cost Forecast'!U:U)</f>
        <v>0</v>
      </c>
      <c r="AD334" s="2">
        <f>_xlfn.XLOOKUP($A334,'[1]Cost Forecast'!$A:$A,'[1]Cost Forecast'!V:V)</f>
        <v>0</v>
      </c>
      <c r="AE334" s="2">
        <f>_xlfn.XLOOKUP($A334,'[1]Cost Forecast'!$A:$A,'[1]Cost Forecast'!W:W)</f>
        <v>0</v>
      </c>
      <c r="AF334" s="2">
        <f>_xlfn.XLOOKUP($A334,'[1]Cost Forecast'!$A:$A,'[1]Cost Forecast'!X:X)</f>
        <v>0</v>
      </c>
      <c r="AG334" s="2">
        <f>_xlfn.XLOOKUP($A334,'[1]Cost Forecast'!$A:$A,'[1]Cost Forecast'!Y:Y)</f>
        <v>0</v>
      </c>
      <c r="AH334" s="2">
        <f>_xlfn.XLOOKUP($A334,'[1]Cost Forecast'!$A:$A,'[1]Cost Forecast'!Z:Z)</f>
        <v>0</v>
      </c>
      <c r="AI334" s="2">
        <f>_xlfn.XLOOKUP($A334,'[1]Cost Forecast'!$A:$A,'[1]Cost Forecast'!AA:AA)</f>
        <v>0</v>
      </c>
      <c r="AJ334" s="2">
        <f>_xlfn.XLOOKUP($A334,'[1]Cost Forecast'!$A:$A,'[1]Cost Forecast'!AB:AB)</f>
        <v>0</v>
      </c>
      <c r="AK334" s="2">
        <f>_xlfn.XLOOKUP($A334,'[1]Cost Forecast'!$A:$A,'[1]Cost Forecast'!AC:AC)</f>
        <v>0</v>
      </c>
      <c r="AL334" s="2">
        <f>_xlfn.XLOOKUP($A334,'[1]Cost Forecast'!$A:$A,'[1]Cost Forecast'!AD:AD)</f>
        <v>0</v>
      </c>
      <c r="AM334" s="8">
        <f t="shared" si="137"/>
        <v>0</v>
      </c>
      <c r="AN334" s="9" t="s">
        <v>882</v>
      </c>
      <c r="AO334" s="9" t="s">
        <v>882</v>
      </c>
      <c r="AQ334" t="b">
        <f t="shared" si="139"/>
        <v>1</v>
      </c>
      <c r="AS334"/>
    </row>
    <row r="335" spans="1:46" x14ac:dyDescent="0.35">
      <c r="A335" s="4" t="s">
        <v>678</v>
      </c>
      <c r="B335" s="4" t="s">
        <v>679</v>
      </c>
      <c r="C335" s="3">
        <v>3.08</v>
      </c>
      <c r="D335" s="4" t="s">
        <v>128</v>
      </c>
      <c r="E335" s="3">
        <v>341.17</v>
      </c>
      <c r="F335" s="3">
        <f t="shared" si="132"/>
        <v>9.0277574229856074E-3</v>
      </c>
      <c r="G335" s="2">
        <v>55000</v>
      </c>
      <c r="H335" s="4" t="b">
        <f t="shared" si="136"/>
        <v>0</v>
      </c>
      <c r="I335" s="4" t="b">
        <f t="shared" si="138"/>
        <v>0</v>
      </c>
      <c r="K335" s="2">
        <v>53037.69</v>
      </c>
      <c r="L335" s="2">
        <v>53037.69</v>
      </c>
      <c r="M335" s="3">
        <v>1.38</v>
      </c>
      <c r="N335" s="3">
        <v>329</v>
      </c>
      <c r="O335" s="2">
        <v>161.2087841945289</v>
      </c>
      <c r="Q335" s="2">
        <v>55000</v>
      </c>
      <c r="R335" s="2">
        <v>0</v>
      </c>
      <c r="S335" s="2">
        <v>0</v>
      </c>
      <c r="T335" s="2">
        <v>0</v>
      </c>
      <c r="U335" s="2">
        <v>0</v>
      </c>
      <c r="V335" s="2">
        <f t="shared" si="133"/>
        <v>0</v>
      </c>
      <c r="X335" s="2">
        <f t="shared" si="134"/>
        <v>83394.612576688523</v>
      </c>
      <c r="Y335" s="2">
        <f t="shared" si="135"/>
        <v>28394.612576688523</v>
      </c>
      <c r="AA335" s="2">
        <f>_xlfn.XLOOKUP($A335,'[1]Cost Forecast'!$A:$A,'[1]Cost Forecast'!S:S)</f>
        <v>0</v>
      </c>
      <c r="AB335" s="2">
        <f>_xlfn.XLOOKUP($A335,'[1]Cost Forecast'!$A:$A,'[1]Cost Forecast'!T:T)</f>
        <v>280.32999999999964</v>
      </c>
      <c r="AC335" s="2">
        <f>_xlfn.XLOOKUP($A335,'[1]Cost Forecast'!$A:$A,'[1]Cost Forecast'!U:U)</f>
        <v>280.32999999999964</v>
      </c>
      <c r="AD335" s="2">
        <f>_xlfn.XLOOKUP($A335,'[1]Cost Forecast'!$A:$A,'[1]Cost Forecast'!V:V)</f>
        <v>280.32999999999964</v>
      </c>
      <c r="AE335" s="2">
        <f>_xlfn.XLOOKUP($A335,'[1]Cost Forecast'!$A:$A,'[1]Cost Forecast'!W:W)</f>
        <v>280.32999999999964</v>
      </c>
      <c r="AF335" s="2">
        <f>_xlfn.XLOOKUP($A335,'[1]Cost Forecast'!$A:$A,'[1]Cost Forecast'!X:X)</f>
        <v>280.32999999999964</v>
      </c>
      <c r="AG335" s="2">
        <f>_xlfn.XLOOKUP($A335,'[1]Cost Forecast'!$A:$A,'[1]Cost Forecast'!Y:Y)</f>
        <v>280.32999999999964</v>
      </c>
      <c r="AH335" s="2">
        <f>_xlfn.XLOOKUP($A335,'[1]Cost Forecast'!$A:$A,'[1]Cost Forecast'!Z:Z)</f>
        <v>280.32999999999964</v>
      </c>
      <c r="AI335" s="2">
        <f>_xlfn.XLOOKUP($A335,'[1]Cost Forecast'!$A:$A,'[1]Cost Forecast'!AA:AA)</f>
        <v>0</v>
      </c>
      <c r="AJ335" s="2">
        <f>_xlfn.XLOOKUP($A335,'[1]Cost Forecast'!$A:$A,'[1]Cost Forecast'!AB:AB)</f>
        <v>0</v>
      </c>
      <c r="AK335" s="2">
        <f>_xlfn.XLOOKUP($A335,'[1]Cost Forecast'!$A:$A,'[1]Cost Forecast'!AC:AC)</f>
        <v>0</v>
      </c>
      <c r="AL335" s="2">
        <f>_xlfn.XLOOKUP($A335,'[1]Cost Forecast'!$A:$A,'[1]Cost Forecast'!AD:AD)</f>
        <v>0</v>
      </c>
      <c r="AM335" s="8">
        <f t="shared" si="137"/>
        <v>55000</v>
      </c>
      <c r="AN335" s="9" t="s">
        <v>884</v>
      </c>
      <c r="AO335" s="9" t="s">
        <v>849</v>
      </c>
      <c r="AP335" t="s">
        <v>899</v>
      </c>
      <c r="AQ335" t="b">
        <f t="shared" si="139"/>
        <v>1</v>
      </c>
      <c r="AS335"/>
    </row>
    <row r="336" spans="1:46" x14ac:dyDescent="0.35">
      <c r="A336" s="4" t="s">
        <v>680</v>
      </c>
      <c r="B336" s="4" t="s">
        <v>681</v>
      </c>
      <c r="C336" s="3">
        <v>4768</v>
      </c>
      <c r="D336" s="4" t="s">
        <v>43</v>
      </c>
      <c r="E336" s="3">
        <v>2328.8200000000002</v>
      </c>
      <c r="F336" s="3">
        <f t="shared" si="132"/>
        <v>2.047388806348279</v>
      </c>
      <c r="G336" s="2">
        <v>276988.13</v>
      </c>
      <c r="H336" s="4" t="b">
        <f t="shared" si="136"/>
        <v>0</v>
      </c>
      <c r="I336" s="4" t="b">
        <f t="shared" si="138"/>
        <v>0</v>
      </c>
      <c r="K336" s="2">
        <v>179784.77</v>
      </c>
      <c r="L336" s="2">
        <v>179784.77</v>
      </c>
      <c r="M336" s="3">
        <v>3013</v>
      </c>
      <c r="N336" s="3">
        <v>1524</v>
      </c>
      <c r="O336" s="2">
        <v>117.9690091863517</v>
      </c>
      <c r="Q336" s="2">
        <v>276988.13</v>
      </c>
      <c r="R336" s="2">
        <v>0</v>
      </c>
      <c r="S336" s="2">
        <v>0</v>
      </c>
      <c r="T336" s="2">
        <v>0</v>
      </c>
      <c r="U336" s="2">
        <v>0</v>
      </c>
      <c r="V336" s="2">
        <f t="shared" si="133"/>
        <v>0</v>
      </c>
      <c r="X336" s="2">
        <f t="shared" si="134"/>
        <v>280906.55521250964</v>
      </c>
      <c r="Y336" s="2">
        <f t="shared" si="135"/>
        <v>3918.4252125096391</v>
      </c>
      <c r="AA336" s="2">
        <f>_xlfn.XLOOKUP($A336,'[1]Cost Forecast'!$A:$A,'[1]Cost Forecast'!S:S)</f>
        <v>0</v>
      </c>
      <c r="AB336" s="2">
        <f>_xlfn.XLOOKUP($A336,'[1]Cost Forecast'!$A:$A,'[1]Cost Forecast'!T:T)</f>
        <v>18158.716000000004</v>
      </c>
      <c r="AC336" s="2">
        <f>_xlfn.XLOOKUP($A336,'[1]Cost Forecast'!$A:$A,'[1]Cost Forecast'!U:U)</f>
        <v>18158.716000000004</v>
      </c>
      <c r="AD336" s="2">
        <f>_xlfn.XLOOKUP($A336,'[1]Cost Forecast'!$A:$A,'[1]Cost Forecast'!V:V)</f>
        <v>18158.716000000004</v>
      </c>
      <c r="AE336" s="2">
        <f>_xlfn.XLOOKUP($A336,'[1]Cost Forecast'!$A:$A,'[1]Cost Forecast'!W:W)</f>
        <v>18158.716000000004</v>
      </c>
      <c r="AF336" s="2">
        <f>_xlfn.XLOOKUP($A336,'[1]Cost Forecast'!$A:$A,'[1]Cost Forecast'!X:X)</f>
        <v>18158.716000000004</v>
      </c>
      <c r="AG336" s="2">
        <f>_xlfn.XLOOKUP($A336,'[1]Cost Forecast'!$A:$A,'[1]Cost Forecast'!Y:Y)</f>
        <v>0</v>
      </c>
      <c r="AH336" s="2">
        <f>_xlfn.XLOOKUP($A336,'[1]Cost Forecast'!$A:$A,'[1]Cost Forecast'!Z:Z)</f>
        <v>0</v>
      </c>
      <c r="AI336" s="2">
        <f>_xlfn.XLOOKUP($A336,'[1]Cost Forecast'!$A:$A,'[1]Cost Forecast'!AA:AA)</f>
        <v>0</v>
      </c>
      <c r="AJ336" s="2">
        <f>_xlfn.XLOOKUP($A336,'[1]Cost Forecast'!$A:$A,'[1]Cost Forecast'!AB:AB)</f>
        <v>0</v>
      </c>
      <c r="AK336" s="2">
        <f>_xlfn.XLOOKUP($A336,'[1]Cost Forecast'!$A:$A,'[1]Cost Forecast'!AC:AC)</f>
        <v>0</v>
      </c>
      <c r="AL336" s="2">
        <f>_xlfn.XLOOKUP($A336,'[1]Cost Forecast'!$A:$A,'[1]Cost Forecast'!AD:AD)</f>
        <v>0</v>
      </c>
      <c r="AM336" s="8">
        <f t="shared" si="137"/>
        <v>270578.34999999998</v>
      </c>
      <c r="AN336" s="9" t="s">
        <v>884</v>
      </c>
      <c r="AO336" s="9" t="s">
        <v>849</v>
      </c>
      <c r="AP336" t="s">
        <v>899</v>
      </c>
      <c r="AQ336" t="b">
        <f t="shared" si="139"/>
        <v>0</v>
      </c>
      <c r="AT336" s="12"/>
    </row>
    <row r="337" spans="1:46" x14ac:dyDescent="0.35">
      <c r="A337" s="4" t="s">
        <v>682</v>
      </c>
      <c r="B337" s="4" t="s">
        <v>683</v>
      </c>
      <c r="C337" s="3">
        <v>200</v>
      </c>
      <c r="D337" s="4" t="s">
        <v>43</v>
      </c>
      <c r="E337" s="3">
        <v>1680.85</v>
      </c>
      <c r="F337" s="3">
        <f t="shared" si="132"/>
        <v>0.11898741708064373</v>
      </c>
      <c r="G337" s="2">
        <v>200000</v>
      </c>
      <c r="H337" s="4" t="b">
        <f t="shared" si="136"/>
        <v>0</v>
      </c>
      <c r="I337" s="4" t="b">
        <f t="shared" si="138"/>
        <v>0</v>
      </c>
      <c r="K337" s="2">
        <v>55983.71</v>
      </c>
      <c r="L337" s="2">
        <v>55983.71</v>
      </c>
      <c r="M337" s="3">
        <v>30</v>
      </c>
      <c r="N337" s="3">
        <v>470.5</v>
      </c>
      <c r="O337" s="2">
        <v>118.9876939426142</v>
      </c>
      <c r="Q337" s="2">
        <v>200000</v>
      </c>
      <c r="R337" s="2">
        <v>0</v>
      </c>
      <c r="S337" s="2">
        <v>0</v>
      </c>
      <c r="T337" s="2">
        <v>0</v>
      </c>
      <c r="U337" s="2">
        <v>0</v>
      </c>
      <c r="V337" s="2">
        <f t="shared" si="133"/>
        <v>0</v>
      </c>
      <c r="X337" s="2">
        <f t="shared" si="134"/>
        <v>225984.10555892659</v>
      </c>
      <c r="Y337" s="2">
        <f t="shared" si="135"/>
        <v>25984.105558926589</v>
      </c>
      <c r="AA337" s="2">
        <f>_xlfn.XLOOKUP($A337,'[1]Cost Forecast'!$A:$A,'[1]Cost Forecast'!S:S)</f>
        <v>0</v>
      </c>
      <c r="AB337" s="2">
        <f>_xlfn.XLOOKUP($A337,'[1]Cost Forecast'!$A:$A,'[1]Cost Forecast'!T:T)</f>
        <v>28803.258000000002</v>
      </c>
      <c r="AC337" s="2">
        <f>_xlfn.XLOOKUP($A337,'[1]Cost Forecast'!$A:$A,'[1]Cost Forecast'!U:U)</f>
        <v>28803.258000000002</v>
      </c>
      <c r="AD337" s="2">
        <f>_xlfn.XLOOKUP($A337,'[1]Cost Forecast'!$A:$A,'[1]Cost Forecast'!V:V)</f>
        <v>28803.258000000002</v>
      </c>
      <c r="AE337" s="2">
        <f>_xlfn.XLOOKUP($A337,'[1]Cost Forecast'!$A:$A,'[1]Cost Forecast'!W:W)</f>
        <v>28803.258000000002</v>
      </c>
      <c r="AF337" s="2">
        <f>_xlfn.XLOOKUP($A337,'[1]Cost Forecast'!$A:$A,'[1]Cost Forecast'!X:X)</f>
        <v>28803.258000000002</v>
      </c>
      <c r="AG337" s="2">
        <f>_xlfn.XLOOKUP($A337,'[1]Cost Forecast'!$A:$A,'[1]Cost Forecast'!Y:Y)</f>
        <v>0</v>
      </c>
      <c r="AH337" s="2">
        <f>_xlfn.XLOOKUP($A337,'[1]Cost Forecast'!$A:$A,'[1]Cost Forecast'!Z:Z)</f>
        <v>0</v>
      </c>
      <c r="AI337" s="2">
        <f>_xlfn.XLOOKUP($A337,'[1]Cost Forecast'!$A:$A,'[1]Cost Forecast'!AA:AA)</f>
        <v>0</v>
      </c>
      <c r="AJ337" s="2">
        <f>_xlfn.XLOOKUP($A337,'[1]Cost Forecast'!$A:$A,'[1]Cost Forecast'!AB:AB)</f>
        <v>0</v>
      </c>
      <c r="AK337" s="2">
        <f>_xlfn.XLOOKUP($A337,'[1]Cost Forecast'!$A:$A,'[1]Cost Forecast'!AC:AC)</f>
        <v>0</v>
      </c>
      <c r="AL337" s="2">
        <f>_xlfn.XLOOKUP($A337,'[1]Cost Forecast'!$A:$A,'[1]Cost Forecast'!AD:AD)</f>
        <v>0</v>
      </c>
      <c r="AM337" s="8">
        <f t="shared" si="137"/>
        <v>200000</v>
      </c>
      <c r="AN337" s="9" t="s">
        <v>884</v>
      </c>
      <c r="AO337" s="9" t="s">
        <v>849</v>
      </c>
      <c r="AP337" t="s">
        <v>899</v>
      </c>
      <c r="AQ337" t="b">
        <f t="shared" si="139"/>
        <v>1</v>
      </c>
      <c r="AT337" s="12"/>
    </row>
    <row r="338" spans="1:46" x14ac:dyDescent="0.35">
      <c r="A338" s="4" t="s">
        <v>684</v>
      </c>
      <c r="B338" s="4" t="s">
        <v>685</v>
      </c>
      <c r="C338" s="3">
        <v>180</v>
      </c>
      <c r="D338" s="4" t="s">
        <v>2</v>
      </c>
      <c r="E338" s="3">
        <v>2824.51</v>
      </c>
      <c r="F338" s="3">
        <f t="shared" si="132"/>
        <v>6.3727867842563832E-2</v>
      </c>
      <c r="G338" s="2">
        <v>313516.44</v>
      </c>
      <c r="H338" s="4" t="b">
        <f t="shared" si="136"/>
        <v>0</v>
      </c>
      <c r="I338" s="4" t="b">
        <f t="shared" si="138"/>
        <v>0</v>
      </c>
      <c r="K338" s="2">
        <v>152601.14000000001</v>
      </c>
      <c r="L338" s="2">
        <v>152601.14000000001</v>
      </c>
      <c r="M338" s="3">
        <v>94.7</v>
      </c>
      <c r="N338" s="3">
        <v>1282.5</v>
      </c>
      <c r="O338" s="2">
        <v>118.9872436647174</v>
      </c>
      <c r="Q338" s="2">
        <v>313516.44</v>
      </c>
      <c r="R338" s="2">
        <v>0</v>
      </c>
      <c r="S338" s="2">
        <v>0</v>
      </c>
      <c r="T338" s="2">
        <v>0</v>
      </c>
      <c r="U338" s="2">
        <v>0</v>
      </c>
      <c r="V338" s="2">
        <f t="shared" si="133"/>
        <v>0</v>
      </c>
      <c r="X338" s="2">
        <f t="shared" si="134"/>
        <v>311866.03035651485</v>
      </c>
      <c r="Y338" s="2">
        <f t="shared" si="135"/>
        <v>-1650.4096434851526</v>
      </c>
      <c r="AA338" s="2">
        <f>_xlfn.XLOOKUP($A338,'[1]Cost Forecast'!$A:$A,'[1]Cost Forecast'!S:S)</f>
        <v>0</v>
      </c>
      <c r="AB338" s="2">
        <f>_xlfn.XLOOKUP($A338,'[1]Cost Forecast'!$A:$A,'[1]Cost Forecast'!T:T)</f>
        <v>31159</v>
      </c>
      <c r="AC338" s="2">
        <f>_xlfn.XLOOKUP($A338,'[1]Cost Forecast'!$A:$A,'[1]Cost Forecast'!U:U)</f>
        <v>31159</v>
      </c>
      <c r="AD338" s="2">
        <f>_xlfn.XLOOKUP($A338,'[1]Cost Forecast'!$A:$A,'[1]Cost Forecast'!V:V)</f>
        <v>31159</v>
      </c>
      <c r="AE338" s="2">
        <f>_xlfn.XLOOKUP($A338,'[1]Cost Forecast'!$A:$A,'[1]Cost Forecast'!W:W)</f>
        <v>31159</v>
      </c>
      <c r="AF338" s="2">
        <f>_xlfn.XLOOKUP($A338,'[1]Cost Forecast'!$A:$A,'[1]Cost Forecast'!X:X)</f>
        <v>31159</v>
      </c>
      <c r="AG338" s="2">
        <f>_xlfn.XLOOKUP($A338,'[1]Cost Forecast'!$A:$A,'[1]Cost Forecast'!Y:Y)</f>
        <v>0</v>
      </c>
      <c r="AH338" s="2">
        <f>_xlfn.XLOOKUP($A338,'[1]Cost Forecast'!$A:$A,'[1]Cost Forecast'!Z:Z)</f>
        <v>0</v>
      </c>
      <c r="AI338" s="2">
        <f>_xlfn.XLOOKUP($A338,'[1]Cost Forecast'!$A:$A,'[1]Cost Forecast'!AA:AA)</f>
        <v>0</v>
      </c>
      <c r="AJ338" s="2">
        <f>_xlfn.XLOOKUP($A338,'[1]Cost Forecast'!$A:$A,'[1]Cost Forecast'!AB:AB)</f>
        <v>0</v>
      </c>
      <c r="AK338" s="2">
        <f>_xlfn.XLOOKUP($A338,'[1]Cost Forecast'!$A:$A,'[1]Cost Forecast'!AC:AC)</f>
        <v>0</v>
      </c>
      <c r="AL338" s="2">
        <f>_xlfn.XLOOKUP($A338,'[1]Cost Forecast'!$A:$A,'[1]Cost Forecast'!AD:AD)</f>
        <v>0</v>
      </c>
      <c r="AM338" s="8">
        <f t="shared" si="137"/>
        <v>308396.14</v>
      </c>
      <c r="AN338" s="9" t="s">
        <v>884</v>
      </c>
      <c r="AO338" s="9" t="s">
        <v>849</v>
      </c>
      <c r="AP338" t="s">
        <v>899</v>
      </c>
      <c r="AQ338" t="b">
        <f t="shared" si="139"/>
        <v>0</v>
      </c>
      <c r="AT338" s="12"/>
    </row>
    <row r="339" spans="1:46" x14ac:dyDescent="0.35">
      <c r="A339" s="4" t="s">
        <v>686</v>
      </c>
      <c r="B339" s="4" t="s">
        <v>687</v>
      </c>
      <c r="C339" s="3">
        <v>1</v>
      </c>
      <c r="D339" s="4" t="s">
        <v>2</v>
      </c>
      <c r="E339" s="3">
        <v>64</v>
      </c>
      <c r="F339" s="3">
        <f t="shared" si="132"/>
        <v>1.5625E-2</v>
      </c>
      <c r="G339" s="2">
        <v>0</v>
      </c>
      <c r="H339" s="4" t="b">
        <f t="shared" si="136"/>
        <v>1</v>
      </c>
      <c r="I339" s="4" t="b">
        <f t="shared" si="138"/>
        <v>0</v>
      </c>
      <c r="K339" s="2">
        <v>0</v>
      </c>
      <c r="L339" s="2">
        <v>0</v>
      </c>
      <c r="M339" s="3">
        <v>0</v>
      </c>
      <c r="N339" s="3">
        <v>0</v>
      </c>
      <c r="O339" s="2">
        <v>110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f t="shared" si="133"/>
        <v>0</v>
      </c>
      <c r="X339" s="2">
        <f t="shared" si="134"/>
        <v>7040</v>
      </c>
      <c r="Y339" s="2">
        <f t="shared" si="135"/>
        <v>7040</v>
      </c>
      <c r="AA339" s="2">
        <f>_xlfn.XLOOKUP($A339,'[1]Cost Forecast'!$A:$A,'[1]Cost Forecast'!S:S)</f>
        <v>0</v>
      </c>
      <c r="AB339" s="2">
        <f>_xlfn.XLOOKUP($A339,'[1]Cost Forecast'!$A:$A,'[1]Cost Forecast'!T:T)</f>
        <v>0</v>
      </c>
      <c r="AC339" s="2">
        <f>_xlfn.XLOOKUP($A339,'[1]Cost Forecast'!$A:$A,'[1]Cost Forecast'!U:U)</f>
        <v>0</v>
      </c>
      <c r="AD339" s="2">
        <f>_xlfn.XLOOKUP($A339,'[1]Cost Forecast'!$A:$A,'[1]Cost Forecast'!V:V)</f>
        <v>0</v>
      </c>
      <c r="AE339" s="2">
        <f>_xlfn.XLOOKUP($A339,'[1]Cost Forecast'!$A:$A,'[1]Cost Forecast'!W:W)</f>
        <v>0</v>
      </c>
      <c r="AF339" s="2">
        <f>_xlfn.XLOOKUP($A339,'[1]Cost Forecast'!$A:$A,'[1]Cost Forecast'!X:X)</f>
        <v>0</v>
      </c>
      <c r="AG339" s="2">
        <f>_xlfn.XLOOKUP($A339,'[1]Cost Forecast'!$A:$A,'[1]Cost Forecast'!Y:Y)</f>
        <v>0</v>
      </c>
      <c r="AH339" s="2">
        <f>_xlfn.XLOOKUP($A339,'[1]Cost Forecast'!$A:$A,'[1]Cost Forecast'!Z:Z)</f>
        <v>0</v>
      </c>
      <c r="AI339" s="2">
        <f>_xlfn.XLOOKUP($A339,'[1]Cost Forecast'!$A:$A,'[1]Cost Forecast'!AA:AA)</f>
        <v>0</v>
      </c>
      <c r="AJ339" s="2">
        <f>_xlfn.XLOOKUP($A339,'[1]Cost Forecast'!$A:$A,'[1]Cost Forecast'!AB:AB)</f>
        <v>0</v>
      </c>
      <c r="AK339" s="2">
        <f>_xlfn.XLOOKUP($A339,'[1]Cost Forecast'!$A:$A,'[1]Cost Forecast'!AC:AC)</f>
        <v>0</v>
      </c>
      <c r="AL339" s="2">
        <f>_xlfn.XLOOKUP($A339,'[1]Cost Forecast'!$A:$A,'[1]Cost Forecast'!AD:AD)</f>
        <v>0</v>
      </c>
      <c r="AM339" s="8">
        <f t="shared" si="137"/>
        <v>0</v>
      </c>
      <c r="AN339" s="9" t="s">
        <v>882</v>
      </c>
      <c r="AO339" s="9" t="s">
        <v>882</v>
      </c>
      <c r="AQ339" t="b">
        <f t="shared" si="139"/>
        <v>1</v>
      </c>
      <c r="AS339"/>
    </row>
    <row r="340" spans="1:46" x14ac:dyDescent="0.35">
      <c r="A340" s="4" t="s">
        <v>688</v>
      </c>
      <c r="B340" s="4" t="s">
        <v>689</v>
      </c>
      <c r="C340" s="3">
        <v>3</v>
      </c>
      <c r="D340" s="4" t="s">
        <v>2</v>
      </c>
      <c r="E340" s="3">
        <v>192</v>
      </c>
      <c r="F340" s="3">
        <f t="shared" si="132"/>
        <v>1.5625E-2</v>
      </c>
      <c r="G340" s="2">
        <v>21873.24</v>
      </c>
      <c r="H340" s="4" t="b">
        <f t="shared" si="136"/>
        <v>0</v>
      </c>
      <c r="I340" s="4" t="b">
        <f t="shared" si="138"/>
        <v>0</v>
      </c>
      <c r="K340" s="2">
        <v>552.53</v>
      </c>
      <c r="L340" s="2">
        <v>552.53</v>
      </c>
      <c r="M340" s="3">
        <v>0.3</v>
      </c>
      <c r="N340" s="3">
        <v>5</v>
      </c>
      <c r="O340" s="2">
        <v>110.506</v>
      </c>
      <c r="Q340" s="2">
        <v>21873.24</v>
      </c>
      <c r="R340" s="2">
        <v>0</v>
      </c>
      <c r="S340" s="2">
        <v>0</v>
      </c>
      <c r="T340" s="2">
        <v>0</v>
      </c>
      <c r="U340" s="2">
        <v>0</v>
      </c>
      <c r="V340" s="2">
        <f t="shared" si="133"/>
        <v>0</v>
      </c>
      <c r="X340" s="2">
        <f t="shared" si="134"/>
        <v>19647.966799999998</v>
      </c>
      <c r="Y340" s="2">
        <f t="shared" si="135"/>
        <v>-2225.2732000000033</v>
      </c>
      <c r="AA340" s="2">
        <f>_xlfn.XLOOKUP($A340,'[1]Cost Forecast'!$A:$A,'[1]Cost Forecast'!S:S)</f>
        <v>0</v>
      </c>
      <c r="AB340" s="2">
        <f>_xlfn.XLOOKUP($A340,'[1]Cost Forecast'!$A:$A,'[1]Cost Forecast'!T:T)</f>
        <v>4264.1420000000007</v>
      </c>
      <c r="AC340" s="2">
        <f>_xlfn.XLOOKUP($A340,'[1]Cost Forecast'!$A:$A,'[1]Cost Forecast'!U:U)</f>
        <v>4264.1420000000007</v>
      </c>
      <c r="AD340" s="2">
        <f>_xlfn.XLOOKUP($A340,'[1]Cost Forecast'!$A:$A,'[1]Cost Forecast'!V:V)</f>
        <v>4264.1420000000007</v>
      </c>
      <c r="AE340" s="2">
        <f>_xlfn.XLOOKUP($A340,'[1]Cost Forecast'!$A:$A,'[1]Cost Forecast'!W:W)</f>
        <v>4264.1420000000007</v>
      </c>
      <c r="AF340" s="2">
        <f>_xlfn.XLOOKUP($A340,'[1]Cost Forecast'!$A:$A,'[1]Cost Forecast'!X:X)</f>
        <v>4264.1420000000007</v>
      </c>
      <c r="AG340" s="2">
        <f>_xlfn.XLOOKUP($A340,'[1]Cost Forecast'!$A:$A,'[1]Cost Forecast'!Y:Y)</f>
        <v>0</v>
      </c>
      <c r="AH340" s="2">
        <f>_xlfn.XLOOKUP($A340,'[1]Cost Forecast'!$A:$A,'[1]Cost Forecast'!Z:Z)</f>
        <v>0</v>
      </c>
      <c r="AI340" s="2">
        <f>_xlfn.XLOOKUP($A340,'[1]Cost Forecast'!$A:$A,'[1]Cost Forecast'!AA:AA)</f>
        <v>0</v>
      </c>
      <c r="AJ340" s="2">
        <f>_xlfn.XLOOKUP($A340,'[1]Cost Forecast'!$A:$A,'[1]Cost Forecast'!AB:AB)</f>
        <v>0</v>
      </c>
      <c r="AK340" s="2">
        <f>_xlfn.XLOOKUP($A340,'[1]Cost Forecast'!$A:$A,'[1]Cost Forecast'!AC:AC)</f>
        <v>0</v>
      </c>
      <c r="AL340" s="2">
        <f>_xlfn.XLOOKUP($A340,'[1]Cost Forecast'!$A:$A,'[1]Cost Forecast'!AD:AD)</f>
        <v>0</v>
      </c>
      <c r="AM340" s="8">
        <f t="shared" si="137"/>
        <v>21873.24</v>
      </c>
      <c r="AN340" s="9" t="s">
        <v>884</v>
      </c>
      <c r="AO340" s="9" t="s">
        <v>849</v>
      </c>
      <c r="AP340" t="s">
        <v>899</v>
      </c>
      <c r="AQ340" t="b">
        <f t="shared" si="139"/>
        <v>1</v>
      </c>
      <c r="AT340" s="12"/>
    </row>
    <row r="341" spans="1:46" x14ac:dyDescent="0.35">
      <c r="A341" s="4" t="s">
        <v>690</v>
      </c>
      <c r="B341" s="4" t="s">
        <v>691</v>
      </c>
      <c r="C341" s="3">
        <v>22</v>
      </c>
      <c r="D341" s="4" t="s">
        <v>2</v>
      </c>
      <c r="E341" s="3">
        <v>262.89999999999998</v>
      </c>
      <c r="F341" s="3">
        <f t="shared" si="132"/>
        <v>8.3682008368200847E-2</v>
      </c>
      <c r="G341" s="2">
        <v>32809.86</v>
      </c>
      <c r="H341" s="4" t="b">
        <f t="shared" si="136"/>
        <v>0</v>
      </c>
      <c r="I341" s="4" t="b">
        <f t="shared" si="138"/>
        <v>0</v>
      </c>
      <c r="K341" s="2">
        <v>25193.4</v>
      </c>
      <c r="L341" s="2">
        <v>25193.4</v>
      </c>
      <c r="M341" s="3">
        <v>18</v>
      </c>
      <c r="N341" s="3">
        <v>206.5</v>
      </c>
      <c r="O341" s="2">
        <v>122.0019370460049</v>
      </c>
      <c r="Q341" s="2">
        <v>32809.86</v>
      </c>
      <c r="R341" s="2">
        <v>0</v>
      </c>
      <c r="S341" s="2">
        <v>0</v>
      </c>
      <c r="T341" s="2">
        <v>0</v>
      </c>
      <c r="U341" s="2">
        <v>0</v>
      </c>
      <c r="V341" s="2">
        <f t="shared" si="133"/>
        <v>0</v>
      </c>
      <c r="X341" s="2">
        <f t="shared" si="134"/>
        <v>31025.092590799035</v>
      </c>
      <c r="Y341" s="2">
        <f t="shared" si="135"/>
        <v>-1784.7674092009656</v>
      </c>
      <c r="AA341" s="2">
        <f>_xlfn.XLOOKUP($A341,'[1]Cost Forecast'!$A:$A,'[1]Cost Forecast'!S:S)</f>
        <v>0</v>
      </c>
      <c r="AB341" s="2">
        <f>_xlfn.XLOOKUP($A341,'[1]Cost Forecast'!$A:$A,'[1]Cost Forecast'!T:T)</f>
        <v>1357.0840000000003</v>
      </c>
      <c r="AC341" s="2">
        <f>_xlfn.XLOOKUP($A341,'[1]Cost Forecast'!$A:$A,'[1]Cost Forecast'!U:U)</f>
        <v>1357.0840000000003</v>
      </c>
      <c r="AD341" s="2">
        <f>_xlfn.XLOOKUP($A341,'[1]Cost Forecast'!$A:$A,'[1]Cost Forecast'!V:V)</f>
        <v>1357.0840000000003</v>
      </c>
      <c r="AE341" s="2">
        <f>_xlfn.XLOOKUP($A341,'[1]Cost Forecast'!$A:$A,'[1]Cost Forecast'!W:W)</f>
        <v>1357.0840000000003</v>
      </c>
      <c r="AF341" s="2">
        <f>_xlfn.XLOOKUP($A341,'[1]Cost Forecast'!$A:$A,'[1]Cost Forecast'!X:X)</f>
        <v>1357.0840000000003</v>
      </c>
      <c r="AG341" s="2">
        <f>_xlfn.XLOOKUP($A341,'[1]Cost Forecast'!$A:$A,'[1]Cost Forecast'!Y:Y)</f>
        <v>0</v>
      </c>
      <c r="AH341" s="2">
        <f>_xlfn.XLOOKUP($A341,'[1]Cost Forecast'!$A:$A,'[1]Cost Forecast'!Z:Z)</f>
        <v>0</v>
      </c>
      <c r="AI341" s="2">
        <f>_xlfn.XLOOKUP($A341,'[1]Cost Forecast'!$A:$A,'[1]Cost Forecast'!AA:AA)</f>
        <v>0</v>
      </c>
      <c r="AJ341" s="2">
        <f>_xlfn.XLOOKUP($A341,'[1]Cost Forecast'!$A:$A,'[1]Cost Forecast'!AB:AB)</f>
        <v>0</v>
      </c>
      <c r="AK341" s="2">
        <f>_xlfn.XLOOKUP($A341,'[1]Cost Forecast'!$A:$A,'[1]Cost Forecast'!AC:AC)</f>
        <v>0</v>
      </c>
      <c r="AL341" s="2">
        <f>_xlfn.XLOOKUP($A341,'[1]Cost Forecast'!$A:$A,'[1]Cost Forecast'!AD:AD)</f>
        <v>0</v>
      </c>
      <c r="AM341" s="8">
        <f t="shared" si="137"/>
        <v>31978.820000000003</v>
      </c>
      <c r="AN341" s="9" t="s">
        <v>884</v>
      </c>
      <c r="AO341" s="9" t="s">
        <v>849</v>
      </c>
      <c r="AP341" t="s">
        <v>899</v>
      </c>
      <c r="AQ341" t="b">
        <f t="shared" si="139"/>
        <v>0</v>
      </c>
      <c r="AT341" s="12"/>
    </row>
    <row r="342" spans="1:46" x14ac:dyDescent="0.35">
      <c r="A342" s="4" t="s">
        <v>692</v>
      </c>
      <c r="B342" s="4" t="s">
        <v>693</v>
      </c>
      <c r="C342" s="3">
        <v>0</v>
      </c>
      <c r="D342" s="4" t="s">
        <v>2</v>
      </c>
      <c r="E342" s="3">
        <v>0</v>
      </c>
      <c r="F342" s="3">
        <f t="shared" si="132"/>
        <v>1</v>
      </c>
      <c r="G342" s="2">
        <v>0</v>
      </c>
      <c r="H342" s="4" t="b">
        <f t="shared" si="136"/>
        <v>1</v>
      </c>
      <c r="I342" s="4" t="b">
        <f t="shared" si="138"/>
        <v>0</v>
      </c>
      <c r="K342" s="2">
        <v>0</v>
      </c>
      <c r="L342" s="2">
        <v>0</v>
      </c>
      <c r="M342" s="3">
        <v>0</v>
      </c>
      <c r="N342" s="3">
        <v>0</v>
      </c>
      <c r="O342" s="2">
        <v>110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f t="shared" si="133"/>
        <v>0</v>
      </c>
      <c r="X342" s="2">
        <f t="shared" si="134"/>
        <v>0</v>
      </c>
      <c r="Y342" s="2">
        <f t="shared" si="135"/>
        <v>0</v>
      </c>
      <c r="AA342" s="2">
        <f>_xlfn.XLOOKUP($A342,'[1]Cost Forecast'!$A:$A,'[1]Cost Forecast'!S:S)</f>
        <v>0</v>
      </c>
      <c r="AB342" s="2">
        <f>_xlfn.XLOOKUP($A342,'[1]Cost Forecast'!$A:$A,'[1]Cost Forecast'!T:T)</f>
        <v>0</v>
      </c>
      <c r="AC342" s="2">
        <f>_xlfn.XLOOKUP($A342,'[1]Cost Forecast'!$A:$A,'[1]Cost Forecast'!U:U)</f>
        <v>0</v>
      </c>
      <c r="AD342" s="2">
        <f>_xlfn.XLOOKUP($A342,'[1]Cost Forecast'!$A:$A,'[1]Cost Forecast'!V:V)</f>
        <v>0</v>
      </c>
      <c r="AE342" s="2">
        <f>_xlfn.XLOOKUP($A342,'[1]Cost Forecast'!$A:$A,'[1]Cost Forecast'!W:W)</f>
        <v>0</v>
      </c>
      <c r="AF342" s="2">
        <f>_xlfn.XLOOKUP($A342,'[1]Cost Forecast'!$A:$A,'[1]Cost Forecast'!X:X)</f>
        <v>0</v>
      </c>
      <c r="AG342" s="2">
        <f>_xlfn.XLOOKUP($A342,'[1]Cost Forecast'!$A:$A,'[1]Cost Forecast'!Y:Y)</f>
        <v>0</v>
      </c>
      <c r="AH342" s="2">
        <f>_xlfn.XLOOKUP($A342,'[1]Cost Forecast'!$A:$A,'[1]Cost Forecast'!Z:Z)</f>
        <v>0</v>
      </c>
      <c r="AI342" s="2">
        <f>_xlfn.XLOOKUP($A342,'[1]Cost Forecast'!$A:$A,'[1]Cost Forecast'!AA:AA)</f>
        <v>0</v>
      </c>
      <c r="AJ342" s="2">
        <f>_xlfn.XLOOKUP($A342,'[1]Cost Forecast'!$A:$A,'[1]Cost Forecast'!AB:AB)</f>
        <v>0</v>
      </c>
      <c r="AK342" s="2">
        <f>_xlfn.XLOOKUP($A342,'[1]Cost Forecast'!$A:$A,'[1]Cost Forecast'!AC:AC)</f>
        <v>0</v>
      </c>
      <c r="AL342" s="2">
        <f>_xlfn.XLOOKUP($A342,'[1]Cost Forecast'!$A:$A,'[1]Cost Forecast'!AD:AD)</f>
        <v>0</v>
      </c>
      <c r="AM342" s="8">
        <f t="shared" si="137"/>
        <v>0</v>
      </c>
      <c r="AN342" s="9" t="s">
        <v>882</v>
      </c>
      <c r="AO342" s="9" t="s">
        <v>882</v>
      </c>
      <c r="AQ342" t="b">
        <f t="shared" si="139"/>
        <v>1</v>
      </c>
      <c r="AS342"/>
    </row>
    <row r="343" spans="1:46" x14ac:dyDescent="0.35">
      <c r="A343" s="4" t="s">
        <v>694</v>
      </c>
      <c r="B343" s="4" t="s">
        <v>695</v>
      </c>
      <c r="C343" s="3">
        <v>28875</v>
      </c>
      <c r="D343" s="4" t="s">
        <v>13</v>
      </c>
      <c r="E343" s="3">
        <v>6345.51</v>
      </c>
      <c r="F343" s="3">
        <f t="shared" si="132"/>
        <v>4.5504616650198324</v>
      </c>
      <c r="G343" s="2">
        <v>717840.82</v>
      </c>
      <c r="H343" s="4" t="b">
        <f t="shared" si="136"/>
        <v>0</v>
      </c>
      <c r="I343" s="4" t="b">
        <f t="shared" si="138"/>
        <v>0</v>
      </c>
      <c r="K343" s="2">
        <v>670161.71</v>
      </c>
      <c r="L343" s="2">
        <v>670161.71</v>
      </c>
      <c r="M343" s="3">
        <v>24889</v>
      </c>
      <c r="N343" s="3">
        <v>5898</v>
      </c>
      <c r="O343" s="2">
        <v>113.62524754153949</v>
      </c>
      <c r="Q343" s="2">
        <v>717840.82</v>
      </c>
      <c r="R343" s="2">
        <v>0</v>
      </c>
      <c r="S343" s="2">
        <v>0</v>
      </c>
      <c r="T343" s="2">
        <v>0</v>
      </c>
      <c r="U343" s="2">
        <v>0</v>
      </c>
      <c r="V343" s="2">
        <f t="shared" si="133"/>
        <v>0</v>
      </c>
      <c r="X343" s="2">
        <f t="shared" si="134"/>
        <v>769692.32250513847</v>
      </c>
      <c r="Y343" s="2">
        <f t="shared" si="135"/>
        <v>51851.502505138516</v>
      </c>
      <c r="AA343" s="2">
        <f>_xlfn.XLOOKUP($A343,'[1]Cost Forecast'!$A:$A,'[1]Cost Forecast'!S:S)</f>
        <v>0</v>
      </c>
      <c r="AB343" s="2">
        <f>_xlfn.XLOOKUP($A343,'[1]Cost Forecast'!$A:$A,'[1]Cost Forecast'!T:T)</f>
        <v>8955.5019999999786</v>
      </c>
      <c r="AC343" s="2">
        <f>_xlfn.XLOOKUP($A343,'[1]Cost Forecast'!$A:$A,'[1]Cost Forecast'!U:U)</f>
        <v>8955.5019999999786</v>
      </c>
      <c r="AD343" s="2">
        <f>_xlfn.XLOOKUP($A343,'[1]Cost Forecast'!$A:$A,'[1]Cost Forecast'!V:V)</f>
        <v>8955.5019999999786</v>
      </c>
      <c r="AE343" s="2">
        <f>_xlfn.XLOOKUP($A343,'[1]Cost Forecast'!$A:$A,'[1]Cost Forecast'!W:W)</f>
        <v>8955.5019999999786</v>
      </c>
      <c r="AF343" s="2">
        <f>_xlfn.XLOOKUP($A343,'[1]Cost Forecast'!$A:$A,'[1]Cost Forecast'!X:X)</f>
        <v>8955.5019999999786</v>
      </c>
      <c r="AG343" s="2">
        <f>_xlfn.XLOOKUP($A343,'[1]Cost Forecast'!$A:$A,'[1]Cost Forecast'!Y:Y)</f>
        <v>0</v>
      </c>
      <c r="AH343" s="2">
        <f>_xlfn.XLOOKUP($A343,'[1]Cost Forecast'!$A:$A,'[1]Cost Forecast'!Z:Z)</f>
        <v>0</v>
      </c>
      <c r="AI343" s="2">
        <f>_xlfn.XLOOKUP($A343,'[1]Cost Forecast'!$A:$A,'[1]Cost Forecast'!AA:AA)</f>
        <v>0</v>
      </c>
      <c r="AJ343" s="2">
        <f>_xlfn.XLOOKUP($A343,'[1]Cost Forecast'!$A:$A,'[1]Cost Forecast'!AB:AB)</f>
        <v>0</v>
      </c>
      <c r="AK343" s="2">
        <f>_xlfn.XLOOKUP($A343,'[1]Cost Forecast'!$A:$A,'[1]Cost Forecast'!AC:AC)</f>
        <v>0</v>
      </c>
      <c r="AL343" s="2">
        <f>_xlfn.XLOOKUP($A343,'[1]Cost Forecast'!$A:$A,'[1]Cost Forecast'!AD:AD)</f>
        <v>0</v>
      </c>
      <c r="AM343" s="8">
        <f t="shared" si="137"/>
        <v>714939.21999999986</v>
      </c>
      <c r="AN343" s="9" t="s">
        <v>884</v>
      </c>
      <c r="AO343" s="9" t="s">
        <v>849</v>
      </c>
      <c r="AP343" t="s">
        <v>899</v>
      </c>
      <c r="AQ343" t="b">
        <f t="shared" si="139"/>
        <v>0</v>
      </c>
      <c r="AT343" s="12"/>
    </row>
    <row r="344" spans="1:46" x14ac:dyDescent="0.35">
      <c r="A344" s="4" t="s">
        <v>696</v>
      </c>
      <c r="B344" s="4" t="s">
        <v>697</v>
      </c>
      <c r="C344" s="3">
        <v>0</v>
      </c>
      <c r="D344" s="4" t="s">
        <v>2</v>
      </c>
      <c r="E344" s="3">
        <v>0</v>
      </c>
      <c r="F344" s="3">
        <f t="shared" si="132"/>
        <v>1</v>
      </c>
      <c r="G344" s="2">
        <v>0</v>
      </c>
      <c r="H344" s="4" t="b">
        <f t="shared" si="136"/>
        <v>1</v>
      </c>
      <c r="I344" s="4" t="b">
        <f t="shared" si="138"/>
        <v>0</v>
      </c>
      <c r="K344" s="2">
        <v>0</v>
      </c>
      <c r="L344" s="2">
        <v>0</v>
      </c>
      <c r="M344" s="3">
        <v>0</v>
      </c>
      <c r="N344" s="3">
        <v>0</v>
      </c>
      <c r="O344" s="2">
        <v>110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f t="shared" si="133"/>
        <v>0</v>
      </c>
      <c r="X344" s="2">
        <f t="shared" si="134"/>
        <v>0</v>
      </c>
      <c r="Y344" s="2">
        <f t="shared" si="135"/>
        <v>0</v>
      </c>
      <c r="AA344" s="2">
        <f>_xlfn.XLOOKUP($A344,'[1]Cost Forecast'!$A:$A,'[1]Cost Forecast'!S:S)</f>
        <v>0</v>
      </c>
      <c r="AB344" s="2">
        <f>_xlfn.XLOOKUP($A344,'[1]Cost Forecast'!$A:$A,'[1]Cost Forecast'!T:T)</f>
        <v>0</v>
      </c>
      <c r="AC344" s="2">
        <f>_xlfn.XLOOKUP($A344,'[1]Cost Forecast'!$A:$A,'[1]Cost Forecast'!U:U)</f>
        <v>0</v>
      </c>
      <c r="AD344" s="2">
        <f>_xlfn.XLOOKUP($A344,'[1]Cost Forecast'!$A:$A,'[1]Cost Forecast'!V:V)</f>
        <v>0</v>
      </c>
      <c r="AE344" s="2">
        <f>_xlfn.XLOOKUP($A344,'[1]Cost Forecast'!$A:$A,'[1]Cost Forecast'!W:W)</f>
        <v>0</v>
      </c>
      <c r="AF344" s="2">
        <f>_xlfn.XLOOKUP($A344,'[1]Cost Forecast'!$A:$A,'[1]Cost Forecast'!X:X)</f>
        <v>0</v>
      </c>
      <c r="AG344" s="2">
        <f>_xlfn.XLOOKUP($A344,'[1]Cost Forecast'!$A:$A,'[1]Cost Forecast'!Y:Y)</f>
        <v>0</v>
      </c>
      <c r="AH344" s="2">
        <f>_xlfn.XLOOKUP($A344,'[1]Cost Forecast'!$A:$A,'[1]Cost Forecast'!Z:Z)</f>
        <v>0</v>
      </c>
      <c r="AI344" s="2">
        <f>_xlfn.XLOOKUP($A344,'[1]Cost Forecast'!$A:$A,'[1]Cost Forecast'!AA:AA)</f>
        <v>0</v>
      </c>
      <c r="AJ344" s="2">
        <f>_xlfn.XLOOKUP($A344,'[1]Cost Forecast'!$A:$A,'[1]Cost Forecast'!AB:AB)</f>
        <v>0</v>
      </c>
      <c r="AK344" s="2">
        <f>_xlfn.XLOOKUP($A344,'[1]Cost Forecast'!$A:$A,'[1]Cost Forecast'!AC:AC)</f>
        <v>0</v>
      </c>
      <c r="AL344" s="2">
        <f>_xlfn.XLOOKUP($A344,'[1]Cost Forecast'!$A:$A,'[1]Cost Forecast'!AD:AD)</f>
        <v>0</v>
      </c>
      <c r="AM344" s="8">
        <f t="shared" si="137"/>
        <v>0</v>
      </c>
      <c r="AN344" s="9" t="s">
        <v>882</v>
      </c>
      <c r="AO344" s="9" t="s">
        <v>882</v>
      </c>
      <c r="AQ344" t="b">
        <f t="shared" si="139"/>
        <v>1</v>
      </c>
      <c r="AS344"/>
    </row>
    <row r="345" spans="1:46" x14ac:dyDescent="0.35">
      <c r="A345" s="4" t="s">
        <v>698</v>
      </c>
      <c r="B345" s="4" t="s">
        <v>699</v>
      </c>
      <c r="C345" s="3">
        <v>12</v>
      </c>
      <c r="D345" s="4" t="s">
        <v>128</v>
      </c>
      <c r="E345" s="3">
        <v>2112</v>
      </c>
      <c r="F345" s="3">
        <f t="shared" si="132"/>
        <v>5.681818181818182E-3</v>
      </c>
      <c r="G345" s="2">
        <v>0</v>
      </c>
      <c r="H345" s="4" t="b">
        <f t="shared" si="136"/>
        <v>1</v>
      </c>
      <c r="I345" s="4" t="b">
        <f t="shared" si="138"/>
        <v>0</v>
      </c>
      <c r="K345" s="2">
        <v>0</v>
      </c>
      <c r="L345" s="2">
        <v>0</v>
      </c>
      <c r="M345" s="3">
        <v>0</v>
      </c>
      <c r="N345" s="3">
        <v>0</v>
      </c>
      <c r="O345" s="2">
        <v>110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f t="shared" si="133"/>
        <v>0</v>
      </c>
      <c r="X345" s="2">
        <f t="shared" si="134"/>
        <v>232320</v>
      </c>
      <c r="Y345" s="2">
        <f t="shared" si="135"/>
        <v>232320</v>
      </c>
      <c r="AA345" s="2">
        <f>_xlfn.XLOOKUP($A345,'[1]Cost Forecast'!$A:$A,'[1]Cost Forecast'!S:S)</f>
        <v>0</v>
      </c>
      <c r="AB345" s="2">
        <f>_xlfn.XLOOKUP($A345,'[1]Cost Forecast'!$A:$A,'[1]Cost Forecast'!T:T)</f>
        <v>0</v>
      </c>
      <c r="AC345" s="2">
        <f>_xlfn.XLOOKUP($A345,'[1]Cost Forecast'!$A:$A,'[1]Cost Forecast'!U:U)</f>
        <v>0</v>
      </c>
      <c r="AD345" s="2">
        <f>_xlfn.XLOOKUP($A345,'[1]Cost Forecast'!$A:$A,'[1]Cost Forecast'!V:V)</f>
        <v>0</v>
      </c>
      <c r="AE345" s="2">
        <f>_xlfn.XLOOKUP($A345,'[1]Cost Forecast'!$A:$A,'[1]Cost Forecast'!W:W)</f>
        <v>0</v>
      </c>
      <c r="AF345" s="2">
        <f>_xlfn.XLOOKUP($A345,'[1]Cost Forecast'!$A:$A,'[1]Cost Forecast'!X:X)</f>
        <v>0</v>
      </c>
      <c r="AG345" s="2">
        <f>_xlfn.XLOOKUP($A345,'[1]Cost Forecast'!$A:$A,'[1]Cost Forecast'!Y:Y)</f>
        <v>0</v>
      </c>
      <c r="AH345" s="2">
        <f>_xlfn.XLOOKUP($A345,'[1]Cost Forecast'!$A:$A,'[1]Cost Forecast'!Z:Z)</f>
        <v>0</v>
      </c>
      <c r="AI345" s="2">
        <f>_xlfn.XLOOKUP($A345,'[1]Cost Forecast'!$A:$A,'[1]Cost Forecast'!AA:AA)</f>
        <v>0</v>
      </c>
      <c r="AJ345" s="2">
        <f>_xlfn.XLOOKUP($A345,'[1]Cost Forecast'!$A:$A,'[1]Cost Forecast'!AB:AB)</f>
        <v>0</v>
      </c>
      <c r="AK345" s="2">
        <f>_xlfn.XLOOKUP($A345,'[1]Cost Forecast'!$A:$A,'[1]Cost Forecast'!AC:AC)</f>
        <v>0</v>
      </c>
      <c r="AL345" s="2">
        <f>_xlfn.XLOOKUP($A345,'[1]Cost Forecast'!$A:$A,'[1]Cost Forecast'!AD:AD)</f>
        <v>0</v>
      </c>
      <c r="AM345" s="8">
        <f t="shared" si="137"/>
        <v>0</v>
      </c>
      <c r="AN345" s="9" t="s">
        <v>882</v>
      </c>
      <c r="AO345" s="9" t="s">
        <v>882</v>
      </c>
      <c r="AQ345" t="b">
        <f t="shared" si="139"/>
        <v>1</v>
      </c>
      <c r="AS345"/>
    </row>
    <row r="346" spans="1:46" x14ac:dyDescent="0.35">
      <c r="A346" s="4" t="s">
        <v>700</v>
      </c>
      <c r="B346" s="4" t="s">
        <v>701</v>
      </c>
      <c r="C346" s="3">
        <v>7796</v>
      </c>
      <c r="D346" s="4" t="s">
        <v>43</v>
      </c>
      <c r="E346" s="3">
        <v>19.5</v>
      </c>
      <c r="F346" s="3">
        <f t="shared" ref="F346:F377" si="140">IF(OR(E346=0,C346=0),1,C346/E346)</f>
        <v>399.79487179487177</v>
      </c>
      <c r="G346" s="2">
        <v>881653.58000000007</v>
      </c>
      <c r="H346" s="4" t="b">
        <f t="shared" ref="H346:H404" si="141">G346=K346</f>
        <v>0</v>
      </c>
      <c r="I346" s="4" t="b">
        <f t="shared" ref="I346:I407" si="142">OR(ISBLANK(AA346),ISBLANK(AB346),ISBLANK(AC346),ISBLANK(AD346),ISBLANK(AE346),ISBLANK(AF346),ISBLANK(AG346),ISBLANK(AH346),ISBLANK(AI346),ISBLANK(AJ346),ISBLANK(AK346),ISBLANK(AL346))</f>
        <v>0</v>
      </c>
      <c r="K346" s="2">
        <v>717720.89</v>
      </c>
      <c r="L346" s="2">
        <v>915894.53</v>
      </c>
      <c r="M346" s="3">
        <v>0</v>
      </c>
      <c r="N346" s="3">
        <v>19.5</v>
      </c>
      <c r="O346" s="2">
        <v>116.4497435897436</v>
      </c>
      <c r="Q346" s="2">
        <v>2270.77</v>
      </c>
      <c r="R346" s="2">
        <v>0</v>
      </c>
      <c r="S346" s="2">
        <v>0</v>
      </c>
      <c r="T346" s="2">
        <v>879382.81</v>
      </c>
      <c r="U346" s="2">
        <v>0</v>
      </c>
      <c r="V346" s="2">
        <f t="shared" ref="V346:V377" si="143">G346-SUM(Q346:U346)</f>
        <v>0</v>
      </c>
      <c r="X346" s="2">
        <f t="shared" ref="X346:X377" si="144">K346 + O346*((C346-M346)/F346)</f>
        <v>719991.66</v>
      </c>
      <c r="Y346" s="2">
        <f t="shared" ref="Y346:Y377" si="145">X346-G346</f>
        <v>-161661.92000000004</v>
      </c>
      <c r="AA346" s="2">
        <f>_xlfn.XLOOKUP($A346,'[1]Cost Forecast'!$A:$A,'[1]Cost Forecast'!S:S)</f>
        <v>0</v>
      </c>
      <c r="AB346" s="2">
        <f>_xlfn.XLOOKUP($A346,'[1]Cost Forecast'!$A:$A,'[1]Cost Forecast'!T:T)</f>
        <v>0</v>
      </c>
      <c r="AC346" s="2">
        <f>_xlfn.XLOOKUP($A346,'[1]Cost Forecast'!$A:$A,'[1]Cost Forecast'!U:U)</f>
        <v>40767.885000000009</v>
      </c>
      <c r="AD346" s="2">
        <f>_xlfn.XLOOKUP($A346,'[1]Cost Forecast'!$A:$A,'[1]Cost Forecast'!V:V)</f>
        <v>40767.885000000009</v>
      </c>
      <c r="AE346" s="2">
        <f>_xlfn.XLOOKUP($A346,'[1]Cost Forecast'!$A:$A,'[1]Cost Forecast'!W:W)</f>
        <v>40767.885000000009</v>
      </c>
      <c r="AF346" s="2">
        <f>_xlfn.XLOOKUP($A346,'[1]Cost Forecast'!$A:$A,'[1]Cost Forecast'!X:X)</f>
        <v>40767.885000000009</v>
      </c>
      <c r="AG346" s="2">
        <f>_xlfn.XLOOKUP($A346,'[1]Cost Forecast'!$A:$A,'[1]Cost Forecast'!Y:Y)</f>
        <v>0</v>
      </c>
      <c r="AH346" s="2">
        <f>_xlfn.XLOOKUP($A346,'[1]Cost Forecast'!$A:$A,'[1]Cost Forecast'!Z:Z)</f>
        <v>0</v>
      </c>
      <c r="AI346" s="2">
        <f>_xlfn.XLOOKUP($A346,'[1]Cost Forecast'!$A:$A,'[1]Cost Forecast'!AA:AA)</f>
        <v>0</v>
      </c>
      <c r="AJ346" s="2">
        <f>_xlfn.XLOOKUP($A346,'[1]Cost Forecast'!$A:$A,'[1]Cost Forecast'!AB:AB)</f>
        <v>0</v>
      </c>
      <c r="AK346" s="2">
        <f>_xlfn.XLOOKUP($A346,'[1]Cost Forecast'!$A:$A,'[1]Cost Forecast'!AC:AC)</f>
        <v>0</v>
      </c>
      <c r="AL346" s="2">
        <f>_xlfn.XLOOKUP($A346,'[1]Cost Forecast'!$A:$A,'[1]Cost Forecast'!AD:AD)</f>
        <v>0</v>
      </c>
      <c r="AM346" s="8">
        <f t="shared" ref="AM346:AM404" si="146">SUM(AA346:AL346)+K346</f>
        <v>880792.43</v>
      </c>
      <c r="AN346" s="9" t="s">
        <v>877</v>
      </c>
      <c r="AO346" s="9" t="s">
        <v>886</v>
      </c>
      <c r="AQ346" t="b">
        <f t="shared" si="139"/>
        <v>0</v>
      </c>
      <c r="AS346"/>
    </row>
    <row r="347" spans="1:46" x14ac:dyDescent="0.35">
      <c r="A347" s="4" t="s">
        <v>702</v>
      </c>
      <c r="B347" s="4" t="s">
        <v>703</v>
      </c>
      <c r="C347" s="3">
        <v>675</v>
      </c>
      <c r="D347" s="4" t="s">
        <v>43</v>
      </c>
      <c r="E347" s="3">
        <v>0</v>
      </c>
      <c r="F347" s="3">
        <f t="shared" si="140"/>
        <v>1</v>
      </c>
      <c r="G347" s="2">
        <v>115654.5</v>
      </c>
      <c r="H347" s="4" t="b">
        <f t="shared" si="141"/>
        <v>0</v>
      </c>
      <c r="I347" s="4" t="b">
        <f t="shared" si="142"/>
        <v>0</v>
      </c>
      <c r="K347" s="2">
        <v>0</v>
      </c>
      <c r="L347" s="2">
        <v>0</v>
      </c>
      <c r="M347" s="3">
        <v>0</v>
      </c>
      <c r="N347" s="3">
        <v>0</v>
      </c>
      <c r="O347" s="2">
        <v>110</v>
      </c>
      <c r="Q347" s="2">
        <v>0</v>
      </c>
      <c r="R347" s="2">
        <v>0</v>
      </c>
      <c r="S347" s="2">
        <v>0</v>
      </c>
      <c r="T347" s="2">
        <v>115654.5</v>
      </c>
      <c r="U347" s="2">
        <v>0</v>
      </c>
      <c r="V347" s="2">
        <f t="shared" si="143"/>
        <v>0</v>
      </c>
      <c r="X347" s="2">
        <f t="shared" si="144"/>
        <v>74250</v>
      </c>
      <c r="Y347" s="2">
        <f t="shared" si="145"/>
        <v>-41404.5</v>
      </c>
      <c r="AA347" s="2">
        <f>_xlfn.XLOOKUP($A347,'[1]Cost Forecast'!$A:$A,'[1]Cost Forecast'!S:S)</f>
        <v>0</v>
      </c>
      <c r="AB347" s="2">
        <f>_xlfn.XLOOKUP($A347,'[1]Cost Forecast'!$A:$A,'[1]Cost Forecast'!T:T)</f>
        <v>0</v>
      </c>
      <c r="AC347" s="2">
        <f>_xlfn.XLOOKUP($A347,'[1]Cost Forecast'!$A:$A,'[1]Cost Forecast'!U:U)</f>
        <v>0</v>
      </c>
      <c r="AD347" s="2">
        <f>_xlfn.XLOOKUP($A347,'[1]Cost Forecast'!$A:$A,'[1]Cost Forecast'!V:V)</f>
        <v>0</v>
      </c>
      <c r="AE347" s="2">
        <f>_xlfn.XLOOKUP($A347,'[1]Cost Forecast'!$A:$A,'[1]Cost Forecast'!W:W)</f>
        <v>0</v>
      </c>
      <c r="AF347" s="2">
        <f>_xlfn.XLOOKUP($A347,'[1]Cost Forecast'!$A:$A,'[1]Cost Forecast'!X:X)</f>
        <v>0</v>
      </c>
      <c r="AG347" s="2">
        <f>_xlfn.XLOOKUP($A347,'[1]Cost Forecast'!$A:$A,'[1]Cost Forecast'!Y:Y)</f>
        <v>0</v>
      </c>
      <c r="AH347" s="2">
        <f>_xlfn.XLOOKUP($A347,'[1]Cost Forecast'!$A:$A,'[1]Cost Forecast'!Z:Z)</f>
        <v>0</v>
      </c>
      <c r="AI347" s="2">
        <f>_xlfn.XLOOKUP($A347,'[1]Cost Forecast'!$A:$A,'[1]Cost Forecast'!AA:AA)</f>
        <v>0</v>
      </c>
      <c r="AJ347" s="2">
        <f>_xlfn.XLOOKUP($A347,'[1]Cost Forecast'!$A:$A,'[1]Cost Forecast'!AB:AB)</f>
        <v>0</v>
      </c>
      <c r="AK347" s="2">
        <f>_xlfn.XLOOKUP($A347,'[1]Cost Forecast'!$A:$A,'[1]Cost Forecast'!AC:AC)</f>
        <v>0</v>
      </c>
      <c r="AL347" s="2">
        <f>_xlfn.XLOOKUP($A347,'[1]Cost Forecast'!$A:$A,'[1]Cost Forecast'!AD:AD)</f>
        <v>0</v>
      </c>
      <c r="AM347" s="8">
        <f t="shared" si="146"/>
        <v>0</v>
      </c>
      <c r="AN347" s="9" t="s">
        <v>877</v>
      </c>
      <c r="AO347" s="9" t="s">
        <v>886</v>
      </c>
      <c r="AQ347" t="b">
        <f t="shared" si="139"/>
        <v>0</v>
      </c>
      <c r="AS347"/>
    </row>
    <row r="348" spans="1:46" x14ac:dyDescent="0.35">
      <c r="A348" s="4" t="s">
        <v>704</v>
      </c>
      <c r="B348" s="4" t="s">
        <v>705</v>
      </c>
      <c r="C348" s="3">
        <v>3799</v>
      </c>
      <c r="D348" s="4" t="s">
        <v>43</v>
      </c>
      <c r="E348" s="3">
        <v>0</v>
      </c>
      <c r="F348" s="3">
        <f t="shared" si="140"/>
        <v>1</v>
      </c>
      <c r="G348" s="2">
        <v>264282</v>
      </c>
      <c r="H348" s="4" t="b">
        <f t="shared" si="141"/>
        <v>1</v>
      </c>
      <c r="I348" s="4" t="b">
        <f t="shared" si="142"/>
        <v>0</v>
      </c>
      <c r="K348" s="2">
        <v>264282</v>
      </c>
      <c r="L348" s="2">
        <v>286251.61</v>
      </c>
      <c r="M348" s="3">
        <v>0</v>
      </c>
      <c r="N348" s="3">
        <v>0</v>
      </c>
      <c r="O348" s="2">
        <v>110</v>
      </c>
      <c r="Q348" s="2">
        <v>0</v>
      </c>
      <c r="R348" s="2">
        <v>0</v>
      </c>
      <c r="S348" s="2">
        <v>0</v>
      </c>
      <c r="T348" s="2">
        <v>264282</v>
      </c>
      <c r="U348" s="2">
        <v>0</v>
      </c>
      <c r="V348" s="2">
        <f t="shared" si="143"/>
        <v>0</v>
      </c>
      <c r="X348" s="2">
        <f t="shared" si="144"/>
        <v>682172</v>
      </c>
      <c r="Y348" s="2">
        <f t="shared" si="145"/>
        <v>417890</v>
      </c>
      <c r="AA348" s="2">
        <f>_xlfn.XLOOKUP($A348,'[1]Cost Forecast'!$A:$A,'[1]Cost Forecast'!S:S)</f>
        <v>0</v>
      </c>
      <c r="AB348" s="2">
        <f>_xlfn.XLOOKUP($A348,'[1]Cost Forecast'!$A:$A,'[1]Cost Forecast'!T:T)</f>
        <v>0</v>
      </c>
      <c r="AC348" s="2">
        <f>_xlfn.XLOOKUP($A348,'[1]Cost Forecast'!$A:$A,'[1]Cost Forecast'!U:U)</f>
        <v>0</v>
      </c>
      <c r="AD348" s="2">
        <f>_xlfn.XLOOKUP($A348,'[1]Cost Forecast'!$A:$A,'[1]Cost Forecast'!V:V)</f>
        <v>0</v>
      </c>
      <c r="AE348" s="2">
        <f>_xlfn.XLOOKUP($A348,'[1]Cost Forecast'!$A:$A,'[1]Cost Forecast'!W:W)</f>
        <v>0</v>
      </c>
      <c r="AF348" s="2">
        <f>_xlfn.XLOOKUP($A348,'[1]Cost Forecast'!$A:$A,'[1]Cost Forecast'!X:X)</f>
        <v>0</v>
      </c>
      <c r="AG348" s="2">
        <f>_xlfn.XLOOKUP($A348,'[1]Cost Forecast'!$A:$A,'[1]Cost Forecast'!Y:Y)</f>
        <v>0</v>
      </c>
      <c r="AH348" s="2">
        <f>_xlfn.XLOOKUP($A348,'[1]Cost Forecast'!$A:$A,'[1]Cost Forecast'!Z:Z)</f>
        <v>0</v>
      </c>
      <c r="AI348" s="2">
        <f>_xlfn.XLOOKUP($A348,'[1]Cost Forecast'!$A:$A,'[1]Cost Forecast'!AA:AA)</f>
        <v>0</v>
      </c>
      <c r="AJ348" s="2">
        <f>_xlfn.XLOOKUP($A348,'[1]Cost Forecast'!$A:$A,'[1]Cost Forecast'!AB:AB)</f>
        <v>0</v>
      </c>
      <c r="AK348" s="2">
        <f>_xlfn.XLOOKUP($A348,'[1]Cost Forecast'!$A:$A,'[1]Cost Forecast'!AC:AC)</f>
        <v>0</v>
      </c>
      <c r="AL348" s="2">
        <f>_xlfn.XLOOKUP($A348,'[1]Cost Forecast'!$A:$A,'[1]Cost Forecast'!AD:AD)</f>
        <v>0</v>
      </c>
      <c r="AM348" s="8">
        <f t="shared" si="146"/>
        <v>264282</v>
      </c>
      <c r="AN348" s="9" t="s">
        <v>882</v>
      </c>
      <c r="AO348" s="9" t="s">
        <v>882</v>
      </c>
      <c r="AQ348" t="b">
        <f t="shared" si="139"/>
        <v>1</v>
      </c>
      <c r="AS348"/>
    </row>
    <row r="349" spans="1:46" x14ac:dyDescent="0.35">
      <c r="A349" s="4" t="s">
        <v>706</v>
      </c>
      <c r="B349" s="4" t="s">
        <v>707</v>
      </c>
      <c r="C349" s="3">
        <v>89</v>
      </c>
      <c r="D349" s="4" t="s">
        <v>2</v>
      </c>
      <c r="E349" s="3">
        <v>0</v>
      </c>
      <c r="F349" s="3">
        <f t="shared" si="140"/>
        <v>1</v>
      </c>
      <c r="G349" s="2">
        <v>126016</v>
      </c>
      <c r="H349" s="4" t="b">
        <f t="shared" si="141"/>
        <v>0</v>
      </c>
      <c r="I349" s="4" t="b">
        <f t="shared" si="142"/>
        <v>0</v>
      </c>
      <c r="K349" s="2">
        <v>74171.81</v>
      </c>
      <c r="L349" s="2">
        <v>97977.83</v>
      </c>
      <c r="M349" s="3">
        <v>0</v>
      </c>
      <c r="N349" s="3">
        <v>0</v>
      </c>
      <c r="O349" s="2">
        <v>110</v>
      </c>
      <c r="Q349" s="2">
        <v>0</v>
      </c>
      <c r="R349" s="2">
        <v>0</v>
      </c>
      <c r="S349" s="2">
        <v>0</v>
      </c>
      <c r="T349" s="2">
        <v>126016</v>
      </c>
      <c r="U349" s="2">
        <v>0</v>
      </c>
      <c r="V349" s="2">
        <f t="shared" si="143"/>
        <v>0</v>
      </c>
      <c r="X349" s="2">
        <f t="shared" si="144"/>
        <v>83961.81</v>
      </c>
      <c r="Y349" s="2">
        <f t="shared" si="145"/>
        <v>-42054.19</v>
      </c>
      <c r="AA349" s="2">
        <f>_xlfn.XLOOKUP($A349,'[1]Cost Forecast'!$A:$A,'[1]Cost Forecast'!S:S)</f>
        <v>0</v>
      </c>
      <c r="AB349" s="2">
        <f>_xlfn.XLOOKUP($A349,'[1]Cost Forecast'!$A:$A,'[1]Cost Forecast'!T:T)</f>
        <v>0</v>
      </c>
      <c r="AC349" s="2">
        <f>_xlfn.XLOOKUP($A349,'[1]Cost Forecast'!$A:$A,'[1]Cost Forecast'!U:U)</f>
        <v>12961.047500000001</v>
      </c>
      <c r="AD349" s="2">
        <f>_xlfn.XLOOKUP($A349,'[1]Cost Forecast'!$A:$A,'[1]Cost Forecast'!V:V)</f>
        <v>12961.047500000001</v>
      </c>
      <c r="AE349" s="2">
        <f>_xlfn.XLOOKUP($A349,'[1]Cost Forecast'!$A:$A,'[1]Cost Forecast'!W:W)</f>
        <v>12961.047500000001</v>
      </c>
      <c r="AF349" s="2">
        <f>_xlfn.XLOOKUP($A349,'[1]Cost Forecast'!$A:$A,'[1]Cost Forecast'!X:X)</f>
        <v>12961.047500000001</v>
      </c>
      <c r="AG349" s="2">
        <f>_xlfn.XLOOKUP($A349,'[1]Cost Forecast'!$A:$A,'[1]Cost Forecast'!Y:Y)</f>
        <v>0</v>
      </c>
      <c r="AH349" s="2">
        <f>_xlfn.XLOOKUP($A349,'[1]Cost Forecast'!$A:$A,'[1]Cost Forecast'!Z:Z)</f>
        <v>0</v>
      </c>
      <c r="AI349" s="2">
        <f>_xlfn.XLOOKUP($A349,'[1]Cost Forecast'!$A:$A,'[1]Cost Forecast'!AA:AA)</f>
        <v>0</v>
      </c>
      <c r="AJ349" s="2">
        <f>_xlfn.XLOOKUP($A349,'[1]Cost Forecast'!$A:$A,'[1]Cost Forecast'!AB:AB)</f>
        <v>0</v>
      </c>
      <c r="AK349" s="2">
        <f>_xlfn.XLOOKUP($A349,'[1]Cost Forecast'!$A:$A,'[1]Cost Forecast'!AC:AC)</f>
        <v>0</v>
      </c>
      <c r="AL349" s="2">
        <f>_xlfn.XLOOKUP($A349,'[1]Cost Forecast'!$A:$A,'[1]Cost Forecast'!AD:AD)</f>
        <v>0</v>
      </c>
      <c r="AM349" s="8">
        <f t="shared" si="146"/>
        <v>126016</v>
      </c>
      <c r="AN349" s="9" t="s">
        <v>877</v>
      </c>
      <c r="AO349" s="9" t="s">
        <v>886</v>
      </c>
      <c r="AQ349" t="b">
        <f t="shared" si="139"/>
        <v>1</v>
      </c>
      <c r="AS349"/>
    </row>
    <row r="350" spans="1:46" x14ac:dyDescent="0.35">
      <c r="A350" s="4" t="s">
        <v>708</v>
      </c>
      <c r="B350" s="4" t="s">
        <v>709</v>
      </c>
      <c r="C350" s="3">
        <v>6</v>
      </c>
      <c r="D350" s="4" t="s">
        <v>2</v>
      </c>
      <c r="E350" s="3">
        <v>0</v>
      </c>
      <c r="F350" s="3">
        <f t="shared" si="140"/>
        <v>1</v>
      </c>
      <c r="G350" s="2">
        <v>0</v>
      </c>
      <c r="H350" s="4" t="b">
        <f t="shared" si="141"/>
        <v>1</v>
      </c>
      <c r="I350" s="4" t="b">
        <f t="shared" si="142"/>
        <v>0</v>
      </c>
      <c r="K350" s="2">
        <v>0</v>
      </c>
      <c r="L350" s="2">
        <v>0</v>
      </c>
      <c r="M350" s="3">
        <v>0</v>
      </c>
      <c r="N350" s="3">
        <v>0</v>
      </c>
      <c r="O350" s="2">
        <v>110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f t="shared" si="143"/>
        <v>0</v>
      </c>
      <c r="X350" s="2">
        <f t="shared" si="144"/>
        <v>660</v>
      </c>
      <c r="Y350" s="2">
        <f t="shared" si="145"/>
        <v>660</v>
      </c>
      <c r="AA350" s="2">
        <f>_xlfn.XLOOKUP($A350,'[1]Cost Forecast'!$A:$A,'[1]Cost Forecast'!S:S)</f>
        <v>0</v>
      </c>
      <c r="AB350" s="2">
        <f>_xlfn.XLOOKUP($A350,'[1]Cost Forecast'!$A:$A,'[1]Cost Forecast'!T:T)</f>
        <v>0</v>
      </c>
      <c r="AC350" s="2">
        <f>_xlfn.XLOOKUP($A350,'[1]Cost Forecast'!$A:$A,'[1]Cost Forecast'!U:U)</f>
        <v>0</v>
      </c>
      <c r="AD350" s="2">
        <f>_xlfn.XLOOKUP($A350,'[1]Cost Forecast'!$A:$A,'[1]Cost Forecast'!V:V)</f>
        <v>0</v>
      </c>
      <c r="AE350" s="2">
        <f>_xlfn.XLOOKUP($A350,'[1]Cost Forecast'!$A:$A,'[1]Cost Forecast'!W:W)</f>
        <v>0</v>
      </c>
      <c r="AF350" s="2">
        <f>_xlfn.XLOOKUP($A350,'[1]Cost Forecast'!$A:$A,'[1]Cost Forecast'!X:X)</f>
        <v>0</v>
      </c>
      <c r="AG350" s="2">
        <f>_xlfn.XLOOKUP($A350,'[1]Cost Forecast'!$A:$A,'[1]Cost Forecast'!Y:Y)</f>
        <v>0</v>
      </c>
      <c r="AH350" s="2">
        <f>_xlfn.XLOOKUP($A350,'[1]Cost Forecast'!$A:$A,'[1]Cost Forecast'!Z:Z)</f>
        <v>0</v>
      </c>
      <c r="AI350" s="2">
        <f>_xlfn.XLOOKUP($A350,'[1]Cost Forecast'!$A:$A,'[1]Cost Forecast'!AA:AA)</f>
        <v>0</v>
      </c>
      <c r="AJ350" s="2">
        <f>_xlfn.XLOOKUP($A350,'[1]Cost Forecast'!$A:$A,'[1]Cost Forecast'!AB:AB)</f>
        <v>0</v>
      </c>
      <c r="AK350" s="2">
        <f>_xlfn.XLOOKUP($A350,'[1]Cost Forecast'!$A:$A,'[1]Cost Forecast'!AC:AC)</f>
        <v>0</v>
      </c>
      <c r="AL350" s="2">
        <f>_xlfn.XLOOKUP($A350,'[1]Cost Forecast'!$A:$A,'[1]Cost Forecast'!AD:AD)</f>
        <v>0</v>
      </c>
      <c r="AM350" s="8">
        <f t="shared" si="146"/>
        <v>0</v>
      </c>
      <c r="AN350" s="9" t="s">
        <v>882</v>
      </c>
      <c r="AO350" s="9" t="s">
        <v>882</v>
      </c>
      <c r="AQ350" t="b">
        <f t="shared" si="139"/>
        <v>1</v>
      </c>
      <c r="AS350"/>
    </row>
    <row r="351" spans="1:46" x14ac:dyDescent="0.35">
      <c r="A351" s="4" t="s">
        <v>710</v>
      </c>
      <c r="B351" s="4" t="s">
        <v>711</v>
      </c>
      <c r="C351" s="3">
        <v>1</v>
      </c>
      <c r="D351" s="4" t="s">
        <v>2</v>
      </c>
      <c r="E351" s="3">
        <v>0</v>
      </c>
      <c r="F351" s="3">
        <f t="shared" si="140"/>
        <v>1</v>
      </c>
      <c r="G351" s="2">
        <v>0</v>
      </c>
      <c r="H351" s="4" t="b">
        <f t="shared" si="141"/>
        <v>1</v>
      </c>
      <c r="I351" s="4" t="b">
        <f t="shared" si="142"/>
        <v>0</v>
      </c>
      <c r="K351" s="2">
        <v>0</v>
      </c>
      <c r="L351" s="2">
        <v>0</v>
      </c>
      <c r="M351" s="3">
        <v>0</v>
      </c>
      <c r="N351" s="3">
        <v>0</v>
      </c>
      <c r="O351" s="2">
        <v>110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f t="shared" si="143"/>
        <v>0</v>
      </c>
      <c r="X351" s="2">
        <f t="shared" si="144"/>
        <v>110</v>
      </c>
      <c r="Y351" s="2">
        <f t="shared" si="145"/>
        <v>110</v>
      </c>
      <c r="AA351" s="2">
        <f>_xlfn.XLOOKUP($A351,'[1]Cost Forecast'!$A:$A,'[1]Cost Forecast'!S:S)</f>
        <v>0</v>
      </c>
      <c r="AB351" s="2">
        <f>_xlfn.XLOOKUP($A351,'[1]Cost Forecast'!$A:$A,'[1]Cost Forecast'!T:T)</f>
        <v>0</v>
      </c>
      <c r="AC351" s="2">
        <f>_xlfn.XLOOKUP($A351,'[1]Cost Forecast'!$A:$A,'[1]Cost Forecast'!U:U)</f>
        <v>0</v>
      </c>
      <c r="AD351" s="2">
        <f>_xlfn.XLOOKUP($A351,'[1]Cost Forecast'!$A:$A,'[1]Cost Forecast'!V:V)</f>
        <v>0</v>
      </c>
      <c r="AE351" s="2">
        <f>_xlfn.XLOOKUP($A351,'[1]Cost Forecast'!$A:$A,'[1]Cost Forecast'!W:W)</f>
        <v>0</v>
      </c>
      <c r="AF351" s="2">
        <f>_xlfn.XLOOKUP($A351,'[1]Cost Forecast'!$A:$A,'[1]Cost Forecast'!X:X)</f>
        <v>0</v>
      </c>
      <c r="AG351" s="2">
        <f>_xlfn.XLOOKUP($A351,'[1]Cost Forecast'!$A:$A,'[1]Cost Forecast'!Y:Y)</f>
        <v>0</v>
      </c>
      <c r="AH351" s="2">
        <f>_xlfn.XLOOKUP($A351,'[1]Cost Forecast'!$A:$A,'[1]Cost Forecast'!Z:Z)</f>
        <v>0</v>
      </c>
      <c r="AI351" s="2">
        <f>_xlfn.XLOOKUP($A351,'[1]Cost Forecast'!$A:$A,'[1]Cost Forecast'!AA:AA)</f>
        <v>0</v>
      </c>
      <c r="AJ351" s="2">
        <f>_xlfn.XLOOKUP($A351,'[1]Cost Forecast'!$A:$A,'[1]Cost Forecast'!AB:AB)</f>
        <v>0</v>
      </c>
      <c r="AK351" s="2">
        <f>_xlfn.XLOOKUP($A351,'[1]Cost Forecast'!$A:$A,'[1]Cost Forecast'!AC:AC)</f>
        <v>0</v>
      </c>
      <c r="AL351" s="2">
        <f>_xlfn.XLOOKUP($A351,'[1]Cost Forecast'!$A:$A,'[1]Cost Forecast'!AD:AD)</f>
        <v>0</v>
      </c>
      <c r="AM351" s="8">
        <f t="shared" si="146"/>
        <v>0</v>
      </c>
      <c r="AN351" s="9" t="s">
        <v>882</v>
      </c>
      <c r="AO351" s="9" t="s">
        <v>882</v>
      </c>
      <c r="AQ351" t="b">
        <f t="shared" si="139"/>
        <v>1</v>
      </c>
      <c r="AS351"/>
    </row>
    <row r="352" spans="1:46" x14ac:dyDescent="0.35">
      <c r="A352" s="4" t="s">
        <v>712</v>
      </c>
      <c r="B352" s="4" t="s">
        <v>713</v>
      </c>
      <c r="C352" s="3">
        <v>0</v>
      </c>
      <c r="D352" s="4" t="s">
        <v>38</v>
      </c>
      <c r="E352" s="3">
        <v>0</v>
      </c>
      <c r="F352" s="3">
        <f t="shared" si="140"/>
        <v>1</v>
      </c>
      <c r="G352" s="2">
        <v>100000</v>
      </c>
      <c r="H352" s="4" t="b">
        <f t="shared" si="141"/>
        <v>0</v>
      </c>
      <c r="I352" s="4" t="b">
        <f t="shared" si="142"/>
        <v>0</v>
      </c>
      <c r="K352" s="2">
        <v>0</v>
      </c>
      <c r="L352" s="2">
        <v>0</v>
      </c>
      <c r="M352" s="3">
        <v>0</v>
      </c>
      <c r="N352" s="3">
        <v>0</v>
      </c>
      <c r="O352" s="2">
        <v>110</v>
      </c>
      <c r="Q352" s="2">
        <v>0</v>
      </c>
      <c r="R352" s="2">
        <v>0</v>
      </c>
      <c r="S352" s="2">
        <v>100000</v>
      </c>
      <c r="T352" s="2">
        <v>0</v>
      </c>
      <c r="U352" s="2">
        <v>0</v>
      </c>
      <c r="V352" s="2">
        <f t="shared" si="143"/>
        <v>0</v>
      </c>
      <c r="X352" s="2">
        <f t="shared" si="144"/>
        <v>0</v>
      </c>
      <c r="Y352" s="2">
        <f t="shared" si="145"/>
        <v>-100000</v>
      </c>
      <c r="AA352" s="2">
        <f>_xlfn.XLOOKUP($A352,'[1]Cost Forecast'!$A:$A,'[1]Cost Forecast'!S:S)</f>
        <v>0</v>
      </c>
      <c r="AB352" s="2">
        <f>_xlfn.XLOOKUP($A352,'[1]Cost Forecast'!$A:$A,'[1]Cost Forecast'!T:T)</f>
        <v>0</v>
      </c>
      <c r="AC352" s="2">
        <f>_xlfn.XLOOKUP($A352,'[1]Cost Forecast'!$A:$A,'[1]Cost Forecast'!U:U)</f>
        <v>0</v>
      </c>
      <c r="AD352" s="2">
        <f>_xlfn.XLOOKUP($A352,'[1]Cost Forecast'!$A:$A,'[1]Cost Forecast'!V:V)</f>
        <v>0</v>
      </c>
      <c r="AE352" s="2">
        <f>_xlfn.XLOOKUP($A352,'[1]Cost Forecast'!$A:$A,'[1]Cost Forecast'!W:W)</f>
        <v>0</v>
      </c>
      <c r="AF352" s="2">
        <f>_xlfn.XLOOKUP($A352,'[1]Cost Forecast'!$A:$A,'[1]Cost Forecast'!X:X)</f>
        <v>0</v>
      </c>
      <c r="AG352" s="2">
        <f>_xlfn.XLOOKUP($A352,'[1]Cost Forecast'!$A:$A,'[1]Cost Forecast'!Y:Y)</f>
        <v>50000</v>
      </c>
      <c r="AH352" s="2">
        <f>_xlfn.XLOOKUP($A352,'[1]Cost Forecast'!$A:$A,'[1]Cost Forecast'!Z:Z)</f>
        <v>50000</v>
      </c>
      <c r="AI352" s="2">
        <f>_xlfn.XLOOKUP($A352,'[1]Cost Forecast'!$A:$A,'[1]Cost Forecast'!AA:AA)</f>
        <v>0</v>
      </c>
      <c r="AJ352" s="2">
        <f>_xlfn.XLOOKUP($A352,'[1]Cost Forecast'!$A:$A,'[1]Cost Forecast'!AB:AB)</f>
        <v>0</v>
      </c>
      <c r="AK352" s="2">
        <f>_xlfn.XLOOKUP($A352,'[1]Cost Forecast'!$A:$A,'[1]Cost Forecast'!AC:AC)</f>
        <v>0</v>
      </c>
      <c r="AL352" s="2">
        <f>_xlfn.XLOOKUP($A352,'[1]Cost Forecast'!$A:$A,'[1]Cost Forecast'!AD:AD)</f>
        <v>0</v>
      </c>
      <c r="AM352" s="8">
        <f t="shared" si="146"/>
        <v>100000</v>
      </c>
      <c r="AN352" s="9" t="s">
        <v>884</v>
      </c>
      <c r="AO352" s="9" t="s">
        <v>849</v>
      </c>
      <c r="AP352" t="s">
        <v>899</v>
      </c>
      <c r="AQ352" t="b">
        <f t="shared" si="139"/>
        <v>1</v>
      </c>
      <c r="AS352"/>
    </row>
    <row r="353" spans="1:45" x14ac:dyDescent="0.35">
      <c r="A353" s="4" t="s">
        <v>714</v>
      </c>
      <c r="B353" s="4" t="s">
        <v>715</v>
      </c>
      <c r="C353" s="3">
        <v>8000</v>
      </c>
      <c r="D353" s="4" t="s">
        <v>43</v>
      </c>
      <c r="E353" s="3">
        <v>214.98</v>
      </c>
      <c r="F353" s="3">
        <f t="shared" si="140"/>
        <v>37.212763978044471</v>
      </c>
      <c r="G353" s="2">
        <v>25000</v>
      </c>
      <c r="H353" s="4" t="b">
        <f t="shared" si="141"/>
        <v>0</v>
      </c>
      <c r="I353" s="4" t="b">
        <f t="shared" si="142"/>
        <v>0</v>
      </c>
      <c r="K353" s="2">
        <v>20750.650000000001</v>
      </c>
      <c r="L353" s="2">
        <v>20750.650000000001</v>
      </c>
      <c r="M353" s="3">
        <v>7300.5</v>
      </c>
      <c r="N353" s="3">
        <v>182</v>
      </c>
      <c r="O353" s="2">
        <v>114.0145604395604</v>
      </c>
      <c r="Q353" s="2">
        <v>25000</v>
      </c>
      <c r="R353" s="2">
        <v>0</v>
      </c>
      <c r="S353" s="2">
        <v>0</v>
      </c>
      <c r="T353" s="2">
        <v>0</v>
      </c>
      <c r="U353" s="2">
        <v>0</v>
      </c>
      <c r="V353" s="2">
        <f t="shared" si="143"/>
        <v>0</v>
      </c>
      <c r="X353" s="2">
        <f t="shared" si="144"/>
        <v>22893.817464650758</v>
      </c>
      <c r="Y353" s="2">
        <f t="shared" si="145"/>
        <v>-2106.1825353492422</v>
      </c>
      <c r="AA353" s="2">
        <f>_xlfn.XLOOKUP($A353,'[1]Cost Forecast'!$A:$A,'[1]Cost Forecast'!S:S)</f>
        <v>0</v>
      </c>
      <c r="AB353" s="2">
        <f>_xlfn.XLOOKUP($A353,'[1]Cost Forecast'!$A:$A,'[1]Cost Forecast'!T:T)</f>
        <v>607.04999999999984</v>
      </c>
      <c r="AC353" s="2">
        <f>_xlfn.XLOOKUP($A353,'[1]Cost Forecast'!$A:$A,'[1]Cost Forecast'!U:U)</f>
        <v>607.04999999999984</v>
      </c>
      <c r="AD353" s="2">
        <f>_xlfn.XLOOKUP($A353,'[1]Cost Forecast'!$A:$A,'[1]Cost Forecast'!V:V)</f>
        <v>607.04999999999984</v>
      </c>
      <c r="AE353" s="2">
        <f>_xlfn.XLOOKUP($A353,'[1]Cost Forecast'!$A:$A,'[1]Cost Forecast'!W:W)</f>
        <v>607.04999999999984</v>
      </c>
      <c r="AF353" s="2">
        <f>_xlfn.XLOOKUP($A353,'[1]Cost Forecast'!$A:$A,'[1]Cost Forecast'!X:X)</f>
        <v>607.04999999999984</v>
      </c>
      <c r="AG353" s="2">
        <f>_xlfn.XLOOKUP($A353,'[1]Cost Forecast'!$A:$A,'[1]Cost Forecast'!Y:Y)</f>
        <v>607.04999999999984</v>
      </c>
      <c r="AH353" s="2">
        <f>_xlfn.XLOOKUP($A353,'[1]Cost Forecast'!$A:$A,'[1]Cost Forecast'!Z:Z)</f>
        <v>607.04999999999984</v>
      </c>
      <c r="AI353" s="2">
        <f>_xlfn.XLOOKUP($A353,'[1]Cost Forecast'!$A:$A,'[1]Cost Forecast'!AA:AA)</f>
        <v>0</v>
      </c>
      <c r="AJ353" s="2">
        <f>_xlfn.XLOOKUP($A353,'[1]Cost Forecast'!$A:$A,'[1]Cost Forecast'!AB:AB)</f>
        <v>0</v>
      </c>
      <c r="AK353" s="2">
        <f>_xlfn.XLOOKUP($A353,'[1]Cost Forecast'!$A:$A,'[1]Cost Forecast'!AC:AC)</f>
        <v>0</v>
      </c>
      <c r="AL353" s="2">
        <f>_xlfn.XLOOKUP($A353,'[1]Cost Forecast'!$A:$A,'[1]Cost Forecast'!AD:AD)</f>
        <v>0</v>
      </c>
      <c r="AM353" s="8">
        <f t="shared" si="146"/>
        <v>25000</v>
      </c>
      <c r="AN353" s="9" t="s">
        <v>884</v>
      </c>
      <c r="AO353" s="9" t="s">
        <v>849</v>
      </c>
      <c r="AP353" t="s">
        <v>899</v>
      </c>
      <c r="AQ353" t="b">
        <f t="shared" si="139"/>
        <v>1</v>
      </c>
      <c r="AS353"/>
    </row>
    <row r="354" spans="1:45" x14ac:dyDescent="0.35">
      <c r="A354" s="4" t="s">
        <v>716</v>
      </c>
      <c r="B354" s="4" t="s">
        <v>717</v>
      </c>
      <c r="C354" s="3">
        <v>8000</v>
      </c>
      <c r="D354" s="4" t="s">
        <v>43</v>
      </c>
      <c r="E354" s="3">
        <v>905.83</v>
      </c>
      <c r="F354" s="3">
        <f t="shared" si="140"/>
        <v>8.8316792334102416</v>
      </c>
      <c r="G354" s="2">
        <v>115000</v>
      </c>
      <c r="H354" s="4" t="b">
        <f t="shared" si="141"/>
        <v>0</v>
      </c>
      <c r="I354" s="4" t="b">
        <f t="shared" si="142"/>
        <v>0</v>
      </c>
      <c r="K354" s="2">
        <v>104182.59</v>
      </c>
      <c r="L354" s="2">
        <v>104182.59</v>
      </c>
      <c r="M354" s="3">
        <v>6104</v>
      </c>
      <c r="N354" s="3">
        <v>818</v>
      </c>
      <c r="O354" s="2">
        <v>127.3625794621027</v>
      </c>
      <c r="Q354" s="2">
        <v>115000</v>
      </c>
      <c r="R354" s="2">
        <v>0</v>
      </c>
      <c r="S354" s="2">
        <v>0</v>
      </c>
      <c r="T354" s="2">
        <v>0</v>
      </c>
      <c r="U354" s="2">
        <v>0</v>
      </c>
      <c r="V354" s="2">
        <f t="shared" si="143"/>
        <v>0</v>
      </c>
      <c r="X354" s="2">
        <f t="shared" si="144"/>
        <v>131525.00634893507</v>
      </c>
      <c r="Y354" s="2">
        <f t="shared" si="145"/>
        <v>16525.006348935072</v>
      </c>
      <c r="AA354" s="2">
        <f>_xlfn.XLOOKUP($A354,'[1]Cost Forecast'!$A:$A,'[1]Cost Forecast'!S:S)</f>
        <v>0</v>
      </c>
      <c r="AB354" s="2">
        <f>_xlfn.XLOOKUP($A354,'[1]Cost Forecast'!$A:$A,'[1]Cost Forecast'!T:T)</f>
        <v>1545.3442857142861</v>
      </c>
      <c r="AC354" s="2">
        <f>_xlfn.XLOOKUP($A354,'[1]Cost Forecast'!$A:$A,'[1]Cost Forecast'!U:U)</f>
        <v>1545.3442857142861</v>
      </c>
      <c r="AD354" s="2">
        <f>_xlfn.XLOOKUP($A354,'[1]Cost Forecast'!$A:$A,'[1]Cost Forecast'!V:V)</f>
        <v>1545.3442857142861</v>
      </c>
      <c r="AE354" s="2">
        <f>_xlfn.XLOOKUP($A354,'[1]Cost Forecast'!$A:$A,'[1]Cost Forecast'!W:W)</f>
        <v>1545.3442857142861</v>
      </c>
      <c r="AF354" s="2">
        <f>_xlfn.XLOOKUP($A354,'[1]Cost Forecast'!$A:$A,'[1]Cost Forecast'!X:X)</f>
        <v>1545.3442857142861</v>
      </c>
      <c r="AG354" s="2">
        <f>_xlfn.XLOOKUP($A354,'[1]Cost Forecast'!$A:$A,'[1]Cost Forecast'!Y:Y)</f>
        <v>1545.3442857142861</v>
      </c>
      <c r="AH354" s="2">
        <f>_xlfn.XLOOKUP($A354,'[1]Cost Forecast'!$A:$A,'[1]Cost Forecast'!Z:Z)</f>
        <v>1545.3442857142861</v>
      </c>
      <c r="AI354" s="2">
        <f>_xlfn.XLOOKUP($A354,'[1]Cost Forecast'!$A:$A,'[1]Cost Forecast'!AA:AA)</f>
        <v>0</v>
      </c>
      <c r="AJ354" s="2">
        <f>_xlfn.XLOOKUP($A354,'[1]Cost Forecast'!$A:$A,'[1]Cost Forecast'!AB:AB)</f>
        <v>0</v>
      </c>
      <c r="AK354" s="2">
        <f>_xlfn.XLOOKUP($A354,'[1]Cost Forecast'!$A:$A,'[1]Cost Forecast'!AC:AC)</f>
        <v>0</v>
      </c>
      <c r="AL354" s="2">
        <f>_xlfn.XLOOKUP($A354,'[1]Cost Forecast'!$A:$A,'[1]Cost Forecast'!AD:AD)</f>
        <v>0</v>
      </c>
      <c r="AM354" s="8">
        <f t="shared" si="146"/>
        <v>115000</v>
      </c>
      <c r="AN354" s="9" t="s">
        <v>884</v>
      </c>
      <c r="AO354" s="9" t="s">
        <v>849</v>
      </c>
      <c r="AP354" t="s">
        <v>899</v>
      </c>
      <c r="AQ354" t="b">
        <f t="shared" si="139"/>
        <v>1</v>
      </c>
      <c r="AS354"/>
    </row>
    <row r="355" spans="1:45" x14ac:dyDescent="0.35">
      <c r="A355" s="4" t="s">
        <v>718</v>
      </c>
      <c r="B355" s="4" t="s">
        <v>719</v>
      </c>
      <c r="C355" s="3">
        <v>1</v>
      </c>
      <c r="D355" s="4" t="s">
        <v>38</v>
      </c>
      <c r="E355" s="3">
        <v>0</v>
      </c>
      <c r="F355" s="3">
        <f t="shared" si="140"/>
        <v>1</v>
      </c>
      <c r="G355" s="2">
        <v>32664</v>
      </c>
      <c r="H355" s="4" t="b">
        <f t="shared" si="141"/>
        <v>0</v>
      </c>
      <c r="I355" s="4" t="b">
        <f t="shared" si="142"/>
        <v>0</v>
      </c>
      <c r="K355" s="2">
        <v>13246.13</v>
      </c>
      <c r="L355" s="2">
        <v>24753.89</v>
      </c>
      <c r="M355" s="3">
        <v>0.28999999999999998</v>
      </c>
      <c r="N355" s="3">
        <v>0</v>
      </c>
      <c r="O355" s="2">
        <v>110</v>
      </c>
      <c r="Q355" s="2">
        <v>0</v>
      </c>
      <c r="R355" s="2">
        <v>0</v>
      </c>
      <c r="S355" s="2">
        <v>32664</v>
      </c>
      <c r="T355" s="2">
        <v>0</v>
      </c>
      <c r="U355" s="2">
        <v>0</v>
      </c>
      <c r="V355" s="2">
        <f t="shared" si="143"/>
        <v>0</v>
      </c>
      <c r="X355" s="2">
        <f t="shared" si="144"/>
        <v>13324.23</v>
      </c>
      <c r="Y355" s="2">
        <f t="shared" si="145"/>
        <v>-19339.77</v>
      </c>
      <c r="AA355" s="2">
        <f>_xlfn.XLOOKUP($A355,'[1]Cost Forecast'!$A:$A,'[1]Cost Forecast'!S:S)</f>
        <v>0</v>
      </c>
      <c r="AB355" s="2">
        <f>_xlfn.XLOOKUP($A355,'[1]Cost Forecast'!$A:$A,'[1]Cost Forecast'!T:T)</f>
        <v>2758.8171428571432</v>
      </c>
      <c r="AC355" s="2">
        <f>_xlfn.XLOOKUP($A355,'[1]Cost Forecast'!$A:$A,'[1]Cost Forecast'!U:U)</f>
        <v>2758.8171428571432</v>
      </c>
      <c r="AD355" s="2">
        <f>_xlfn.XLOOKUP($A355,'[1]Cost Forecast'!$A:$A,'[1]Cost Forecast'!V:V)</f>
        <v>2758.8171428571432</v>
      </c>
      <c r="AE355" s="2">
        <f>_xlfn.XLOOKUP($A355,'[1]Cost Forecast'!$A:$A,'[1]Cost Forecast'!W:W)</f>
        <v>2758.8171428571432</v>
      </c>
      <c r="AF355" s="2">
        <f>_xlfn.XLOOKUP($A355,'[1]Cost Forecast'!$A:$A,'[1]Cost Forecast'!X:X)</f>
        <v>2758.8171428571432</v>
      </c>
      <c r="AG355" s="2">
        <f>_xlfn.XLOOKUP($A355,'[1]Cost Forecast'!$A:$A,'[1]Cost Forecast'!Y:Y)</f>
        <v>2758.8171428571432</v>
      </c>
      <c r="AH355" s="2">
        <f>_xlfn.XLOOKUP($A355,'[1]Cost Forecast'!$A:$A,'[1]Cost Forecast'!Z:Z)</f>
        <v>2758.8171428571432</v>
      </c>
      <c r="AI355" s="2">
        <f>_xlfn.XLOOKUP($A355,'[1]Cost Forecast'!$A:$A,'[1]Cost Forecast'!AA:AA)</f>
        <v>0</v>
      </c>
      <c r="AJ355" s="2">
        <f>_xlfn.XLOOKUP($A355,'[1]Cost Forecast'!$A:$A,'[1]Cost Forecast'!AB:AB)</f>
        <v>0</v>
      </c>
      <c r="AK355" s="2">
        <f>_xlfn.XLOOKUP($A355,'[1]Cost Forecast'!$A:$A,'[1]Cost Forecast'!AC:AC)</f>
        <v>0</v>
      </c>
      <c r="AL355" s="2">
        <f>_xlfn.XLOOKUP($A355,'[1]Cost Forecast'!$A:$A,'[1]Cost Forecast'!AD:AD)</f>
        <v>0</v>
      </c>
      <c r="AM355" s="8">
        <f t="shared" si="146"/>
        <v>32557.850000000006</v>
      </c>
      <c r="AN355" s="9" t="s">
        <v>884</v>
      </c>
      <c r="AO355" s="9" t="s">
        <v>849</v>
      </c>
      <c r="AP355" t="s">
        <v>899</v>
      </c>
      <c r="AQ355" t="b">
        <f t="shared" ref="AQ355:AQ414" si="147">AM355=G355</f>
        <v>0</v>
      </c>
      <c r="AS355"/>
    </row>
    <row r="356" spans="1:45" x14ac:dyDescent="0.35">
      <c r="A356" s="4" t="s">
        <v>720</v>
      </c>
      <c r="B356" s="4" t="s">
        <v>721</v>
      </c>
      <c r="C356" s="3">
        <v>14</v>
      </c>
      <c r="D356" s="4" t="s">
        <v>5</v>
      </c>
      <c r="E356" s="3">
        <v>14</v>
      </c>
      <c r="F356" s="3">
        <f t="shared" si="140"/>
        <v>1</v>
      </c>
      <c r="G356" s="2">
        <v>110287.72</v>
      </c>
      <c r="H356" s="4" t="b">
        <f t="shared" si="141"/>
        <v>0</v>
      </c>
      <c r="I356" s="4" t="b">
        <f t="shared" si="142"/>
        <v>0</v>
      </c>
      <c r="K356" s="2">
        <v>83073.26999999999</v>
      </c>
      <c r="L356" s="2">
        <v>115156.02</v>
      </c>
      <c r="M356" s="3">
        <v>14</v>
      </c>
      <c r="N356" s="3">
        <v>14</v>
      </c>
      <c r="O356" s="2">
        <v>114.85</v>
      </c>
      <c r="Q356" s="2">
        <v>1607.9</v>
      </c>
      <c r="R356" s="2">
        <v>27214.45</v>
      </c>
      <c r="S356" s="2">
        <v>81465.37</v>
      </c>
      <c r="T356" s="2">
        <v>0</v>
      </c>
      <c r="U356" s="2">
        <v>0</v>
      </c>
      <c r="V356" s="2">
        <f t="shared" si="143"/>
        <v>0</v>
      </c>
      <c r="X356" s="2">
        <f t="shared" si="144"/>
        <v>83073.26999999999</v>
      </c>
      <c r="Y356" s="2">
        <f t="shared" si="145"/>
        <v>-27214.450000000012</v>
      </c>
      <c r="AA356" s="2">
        <f>_xlfn.XLOOKUP($A356,'[1]Cost Forecast'!$A:$A,'[1]Cost Forecast'!S:S)</f>
        <v>0</v>
      </c>
      <c r="AB356" s="2">
        <f>_xlfn.XLOOKUP($A356,'[1]Cost Forecast'!$A:$A,'[1]Cost Forecast'!T:T)</f>
        <v>0</v>
      </c>
      <c r="AC356" s="2">
        <f>_xlfn.XLOOKUP($A356,'[1]Cost Forecast'!$A:$A,'[1]Cost Forecast'!U:U)</f>
        <v>27214.45</v>
      </c>
      <c r="AD356" s="2">
        <f>_xlfn.XLOOKUP($A356,'[1]Cost Forecast'!$A:$A,'[1]Cost Forecast'!V:V)</f>
        <v>0</v>
      </c>
      <c r="AE356" s="2">
        <f>_xlfn.XLOOKUP($A356,'[1]Cost Forecast'!$A:$A,'[1]Cost Forecast'!W:W)</f>
        <v>0</v>
      </c>
      <c r="AF356" s="2">
        <f>_xlfn.XLOOKUP($A356,'[1]Cost Forecast'!$A:$A,'[1]Cost Forecast'!X:X)</f>
        <v>0</v>
      </c>
      <c r="AG356" s="2">
        <f>_xlfn.XLOOKUP($A356,'[1]Cost Forecast'!$A:$A,'[1]Cost Forecast'!Y:Y)</f>
        <v>0</v>
      </c>
      <c r="AH356" s="2">
        <f>_xlfn.XLOOKUP($A356,'[1]Cost Forecast'!$A:$A,'[1]Cost Forecast'!Z:Z)</f>
        <v>0</v>
      </c>
      <c r="AI356" s="2">
        <f>_xlfn.XLOOKUP($A356,'[1]Cost Forecast'!$A:$A,'[1]Cost Forecast'!AA:AA)</f>
        <v>0</v>
      </c>
      <c r="AJ356" s="2">
        <f>_xlfn.XLOOKUP($A356,'[1]Cost Forecast'!$A:$A,'[1]Cost Forecast'!AB:AB)</f>
        <v>0</v>
      </c>
      <c r="AK356" s="2">
        <f>_xlfn.XLOOKUP($A356,'[1]Cost Forecast'!$A:$A,'[1]Cost Forecast'!AC:AC)</f>
        <v>0</v>
      </c>
      <c r="AL356" s="2">
        <f>_xlfn.XLOOKUP($A356,'[1]Cost Forecast'!$A:$A,'[1]Cost Forecast'!AD:AD)</f>
        <v>0</v>
      </c>
      <c r="AM356" s="8">
        <f t="shared" si="146"/>
        <v>110287.71999999999</v>
      </c>
      <c r="AN356" s="9" t="s">
        <v>884</v>
      </c>
      <c r="AO356" s="9" t="s">
        <v>849</v>
      </c>
      <c r="AP356" t="s">
        <v>899</v>
      </c>
      <c r="AQ356" t="b">
        <f t="shared" si="147"/>
        <v>1</v>
      </c>
      <c r="AS356"/>
    </row>
    <row r="357" spans="1:45" x14ac:dyDescent="0.35">
      <c r="A357" s="4" t="s">
        <v>722</v>
      </c>
      <c r="B357" s="4" t="s">
        <v>723</v>
      </c>
      <c r="C357" s="3">
        <v>1</v>
      </c>
      <c r="D357" s="4" t="s">
        <v>43</v>
      </c>
      <c r="E357" s="3">
        <v>0</v>
      </c>
      <c r="F357" s="3">
        <f t="shared" si="140"/>
        <v>1</v>
      </c>
      <c r="G357" s="2">
        <v>25</v>
      </c>
      <c r="H357" s="4" t="b">
        <f t="shared" si="141"/>
        <v>0</v>
      </c>
      <c r="I357" s="4" t="b">
        <f t="shared" si="142"/>
        <v>0</v>
      </c>
      <c r="K357" s="2">
        <v>0</v>
      </c>
      <c r="L357" s="2">
        <v>0</v>
      </c>
      <c r="M357" s="3">
        <v>0</v>
      </c>
      <c r="N357" s="3">
        <v>0</v>
      </c>
      <c r="O357" s="2">
        <v>110</v>
      </c>
      <c r="Q357" s="2">
        <v>0</v>
      </c>
      <c r="R357" s="2">
        <v>25</v>
      </c>
      <c r="S357" s="2">
        <v>0</v>
      </c>
      <c r="T357" s="2">
        <v>0</v>
      </c>
      <c r="U357" s="2">
        <v>0</v>
      </c>
      <c r="V357" s="2">
        <f t="shared" si="143"/>
        <v>0</v>
      </c>
      <c r="X357" s="2">
        <f t="shared" si="144"/>
        <v>110</v>
      </c>
      <c r="Y357" s="2">
        <f t="shared" si="145"/>
        <v>85</v>
      </c>
      <c r="AA357" s="2">
        <f>_xlfn.XLOOKUP($A357,'[1]Cost Forecast'!$A:$A,'[1]Cost Forecast'!S:S)</f>
        <v>0</v>
      </c>
      <c r="AB357" s="2">
        <f>_xlfn.XLOOKUP($A357,'[1]Cost Forecast'!$A:$A,'[1]Cost Forecast'!T:T)</f>
        <v>0</v>
      </c>
      <c r="AC357" s="2">
        <f>_xlfn.XLOOKUP($A357,'[1]Cost Forecast'!$A:$A,'[1]Cost Forecast'!U:U)</f>
        <v>0</v>
      </c>
      <c r="AD357" s="2">
        <f>_xlfn.XLOOKUP($A357,'[1]Cost Forecast'!$A:$A,'[1]Cost Forecast'!V:V)</f>
        <v>0</v>
      </c>
      <c r="AE357" s="2">
        <f>_xlfn.XLOOKUP($A357,'[1]Cost Forecast'!$A:$A,'[1]Cost Forecast'!W:W)</f>
        <v>0</v>
      </c>
      <c r="AF357" s="2">
        <f>_xlfn.XLOOKUP($A357,'[1]Cost Forecast'!$A:$A,'[1]Cost Forecast'!X:X)</f>
        <v>0</v>
      </c>
      <c r="AG357" s="2">
        <f>_xlfn.XLOOKUP($A357,'[1]Cost Forecast'!$A:$A,'[1]Cost Forecast'!Y:Y)</f>
        <v>0</v>
      </c>
      <c r="AH357" s="2">
        <f>_xlfn.XLOOKUP($A357,'[1]Cost Forecast'!$A:$A,'[1]Cost Forecast'!Z:Z)</f>
        <v>0</v>
      </c>
      <c r="AI357" s="2">
        <f>_xlfn.XLOOKUP($A357,'[1]Cost Forecast'!$A:$A,'[1]Cost Forecast'!AA:AA)</f>
        <v>0</v>
      </c>
      <c r="AJ357" s="2">
        <f>_xlfn.XLOOKUP($A357,'[1]Cost Forecast'!$A:$A,'[1]Cost Forecast'!AB:AB)</f>
        <v>0</v>
      </c>
      <c r="AK357" s="2">
        <f>_xlfn.XLOOKUP($A357,'[1]Cost Forecast'!$A:$A,'[1]Cost Forecast'!AC:AC)</f>
        <v>0</v>
      </c>
      <c r="AL357" s="2">
        <f>_xlfn.XLOOKUP($A357,'[1]Cost Forecast'!$A:$A,'[1]Cost Forecast'!AD:AD)</f>
        <v>25</v>
      </c>
      <c r="AM357" s="8">
        <f t="shared" si="146"/>
        <v>25</v>
      </c>
      <c r="AN357" s="9" t="s">
        <v>874</v>
      </c>
      <c r="AO357" s="9" t="s">
        <v>849</v>
      </c>
      <c r="AP357" t="s">
        <v>900</v>
      </c>
      <c r="AQ357" t="b">
        <f t="shared" si="147"/>
        <v>1</v>
      </c>
      <c r="AS357"/>
    </row>
    <row r="358" spans="1:45" x14ac:dyDescent="0.35">
      <c r="A358" s="4" t="s">
        <v>724</v>
      </c>
      <c r="B358" s="4" t="s">
        <v>725</v>
      </c>
      <c r="C358" s="3">
        <v>1</v>
      </c>
      <c r="D358" s="4" t="s">
        <v>43</v>
      </c>
      <c r="E358" s="3">
        <v>0</v>
      </c>
      <c r="F358" s="3">
        <f t="shared" si="140"/>
        <v>1</v>
      </c>
      <c r="G358" s="2">
        <v>74</v>
      </c>
      <c r="H358" s="4" t="b">
        <f t="shared" si="141"/>
        <v>0</v>
      </c>
      <c r="I358" s="4" t="b">
        <f t="shared" si="142"/>
        <v>0</v>
      </c>
      <c r="K358" s="2">
        <v>0</v>
      </c>
      <c r="L358" s="2">
        <v>0</v>
      </c>
      <c r="M358" s="3">
        <v>0</v>
      </c>
      <c r="N358" s="3">
        <v>0</v>
      </c>
      <c r="O358" s="2">
        <v>110</v>
      </c>
      <c r="Q358" s="2">
        <v>0</v>
      </c>
      <c r="R358" s="2">
        <v>74</v>
      </c>
      <c r="S358" s="2">
        <v>0</v>
      </c>
      <c r="T358" s="2">
        <v>0</v>
      </c>
      <c r="U358" s="2">
        <v>0</v>
      </c>
      <c r="V358" s="2">
        <f t="shared" si="143"/>
        <v>0</v>
      </c>
      <c r="X358" s="2">
        <f t="shared" si="144"/>
        <v>110</v>
      </c>
      <c r="Y358" s="2">
        <f t="shared" si="145"/>
        <v>36</v>
      </c>
      <c r="AA358" s="2">
        <f>_xlfn.XLOOKUP($A358,'[1]Cost Forecast'!$A:$A,'[1]Cost Forecast'!S:S)</f>
        <v>0</v>
      </c>
      <c r="AB358" s="2">
        <f>_xlfn.XLOOKUP($A358,'[1]Cost Forecast'!$A:$A,'[1]Cost Forecast'!T:T)</f>
        <v>0</v>
      </c>
      <c r="AC358" s="2">
        <f>_xlfn.XLOOKUP($A358,'[1]Cost Forecast'!$A:$A,'[1]Cost Forecast'!U:U)</f>
        <v>0</v>
      </c>
      <c r="AD358" s="2">
        <f>_xlfn.XLOOKUP($A358,'[1]Cost Forecast'!$A:$A,'[1]Cost Forecast'!V:V)</f>
        <v>0</v>
      </c>
      <c r="AE358" s="2">
        <f>_xlfn.XLOOKUP($A358,'[1]Cost Forecast'!$A:$A,'[1]Cost Forecast'!W:W)</f>
        <v>0</v>
      </c>
      <c r="AF358" s="2">
        <f>_xlfn.XLOOKUP($A358,'[1]Cost Forecast'!$A:$A,'[1]Cost Forecast'!X:X)</f>
        <v>0</v>
      </c>
      <c r="AG358" s="2">
        <f>_xlfn.XLOOKUP($A358,'[1]Cost Forecast'!$A:$A,'[1]Cost Forecast'!Y:Y)</f>
        <v>0</v>
      </c>
      <c r="AH358" s="2">
        <f>_xlfn.XLOOKUP($A358,'[1]Cost Forecast'!$A:$A,'[1]Cost Forecast'!Z:Z)</f>
        <v>0</v>
      </c>
      <c r="AI358" s="2">
        <f>_xlfn.XLOOKUP($A358,'[1]Cost Forecast'!$A:$A,'[1]Cost Forecast'!AA:AA)</f>
        <v>0</v>
      </c>
      <c r="AJ358" s="2">
        <f>_xlfn.XLOOKUP($A358,'[1]Cost Forecast'!$A:$A,'[1]Cost Forecast'!AB:AB)</f>
        <v>0</v>
      </c>
      <c r="AK358" s="2">
        <f>_xlfn.XLOOKUP($A358,'[1]Cost Forecast'!$A:$A,'[1]Cost Forecast'!AC:AC)</f>
        <v>0</v>
      </c>
      <c r="AL358" s="2">
        <f>_xlfn.XLOOKUP($A358,'[1]Cost Forecast'!$A:$A,'[1]Cost Forecast'!AD:AD)</f>
        <v>74</v>
      </c>
      <c r="AM358" s="8">
        <f t="shared" si="146"/>
        <v>74</v>
      </c>
      <c r="AN358" s="9" t="s">
        <v>874</v>
      </c>
      <c r="AO358" s="9" t="s">
        <v>849</v>
      </c>
      <c r="AP358" t="s">
        <v>900</v>
      </c>
      <c r="AQ358" t="b">
        <f t="shared" si="147"/>
        <v>1</v>
      </c>
      <c r="AS358"/>
    </row>
    <row r="359" spans="1:45" x14ac:dyDescent="0.35">
      <c r="A359" s="4" t="s">
        <v>726</v>
      </c>
      <c r="B359" s="4" t="s">
        <v>727</v>
      </c>
      <c r="C359" s="3">
        <v>1</v>
      </c>
      <c r="D359" s="4" t="s">
        <v>43</v>
      </c>
      <c r="E359" s="3">
        <v>0</v>
      </c>
      <c r="F359" s="3">
        <f t="shared" si="140"/>
        <v>1</v>
      </c>
      <c r="G359" s="2">
        <v>42</v>
      </c>
      <c r="H359" s="4" t="b">
        <f t="shared" si="141"/>
        <v>0</v>
      </c>
      <c r="I359" s="4" t="b">
        <f t="shared" si="142"/>
        <v>0</v>
      </c>
      <c r="K359" s="2">
        <v>0</v>
      </c>
      <c r="L359" s="2">
        <v>0</v>
      </c>
      <c r="M359" s="3">
        <v>0</v>
      </c>
      <c r="N359" s="3">
        <v>0</v>
      </c>
      <c r="O359" s="2">
        <v>110</v>
      </c>
      <c r="Q359" s="2">
        <v>0</v>
      </c>
      <c r="R359" s="2">
        <v>42</v>
      </c>
      <c r="S359" s="2">
        <v>0</v>
      </c>
      <c r="T359" s="2">
        <v>0</v>
      </c>
      <c r="U359" s="2">
        <v>0</v>
      </c>
      <c r="V359" s="2">
        <f t="shared" si="143"/>
        <v>0</v>
      </c>
      <c r="X359" s="2">
        <f t="shared" si="144"/>
        <v>110</v>
      </c>
      <c r="Y359" s="2">
        <f t="shared" si="145"/>
        <v>68</v>
      </c>
      <c r="AA359" s="2">
        <f>_xlfn.XLOOKUP($A359,'[1]Cost Forecast'!$A:$A,'[1]Cost Forecast'!S:S)</f>
        <v>0</v>
      </c>
      <c r="AB359" s="2">
        <f>_xlfn.XLOOKUP($A359,'[1]Cost Forecast'!$A:$A,'[1]Cost Forecast'!T:T)</f>
        <v>0</v>
      </c>
      <c r="AC359" s="2">
        <f>_xlfn.XLOOKUP($A359,'[1]Cost Forecast'!$A:$A,'[1]Cost Forecast'!U:U)</f>
        <v>0</v>
      </c>
      <c r="AD359" s="2">
        <f>_xlfn.XLOOKUP($A359,'[1]Cost Forecast'!$A:$A,'[1]Cost Forecast'!V:V)</f>
        <v>0</v>
      </c>
      <c r="AE359" s="2">
        <f>_xlfn.XLOOKUP($A359,'[1]Cost Forecast'!$A:$A,'[1]Cost Forecast'!W:W)</f>
        <v>0</v>
      </c>
      <c r="AF359" s="2">
        <f>_xlfn.XLOOKUP($A359,'[1]Cost Forecast'!$A:$A,'[1]Cost Forecast'!X:X)</f>
        <v>0</v>
      </c>
      <c r="AG359" s="2">
        <f>_xlfn.XLOOKUP($A359,'[1]Cost Forecast'!$A:$A,'[1]Cost Forecast'!Y:Y)</f>
        <v>0</v>
      </c>
      <c r="AH359" s="2">
        <f>_xlfn.XLOOKUP($A359,'[1]Cost Forecast'!$A:$A,'[1]Cost Forecast'!Z:Z)</f>
        <v>0</v>
      </c>
      <c r="AI359" s="2">
        <f>_xlfn.XLOOKUP($A359,'[1]Cost Forecast'!$A:$A,'[1]Cost Forecast'!AA:AA)</f>
        <v>0</v>
      </c>
      <c r="AJ359" s="2">
        <f>_xlfn.XLOOKUP($A359,'[1]Cost Forecast'!$A:$A,'[1]Cost Forecast'!AB:AB)</f>
        <v>0</v>
      </c>
      <c r="AK359" s="2">
        <f>_xlfn.XLOOKUP($A359,'[1]Cost Forecast'!$A:$A,'[1]Cost Forecast'!AC:AC)</f>
        <v>0</v>
      </c>
      <c r="AL359" s="2">
        <f>_xlfn.XLOOKUP($A359,'[1]Cost Forecast'!$A:$A,'[1]Cost Forecast'!AD:AD)</f>
        <v>42</v>
      </c>
      <c r="AM359" s="8">
        <f t="shared" si="146"/>
        <v>42</v>
      </c>
      <c r="AN359" s="9" t="s">
        <v>874</v>
      </c>
      <c r="AO359" s="9" t="s">
        <v>849</v>
      </c>
      <c r="AP359" t="s">
        <v>900</v>
      </c>
      <c r="AQ359" t="b">
        <f t="shared" si="147"/>
        <v>1</v>
      </c>
      <c r="AS359"/>
    </row>
    <row r="360" spans="1:45" x14ac:dyDescent="0.35">
      <c r="A360" s="4" t="s">
        <v>728</v>
      </c>
      <c r="B360" s="4" t="s">
        <v>729</v>
      </c>
      <c r="C360" s="3">
        <v>1</v>
      </c>
      <c r="D360" s="4" t="s">
        <v>43</v>
      </c>
      <c r="E360" s="3">
        <v>0</v>
      </c>
      <c r="F360" s="3">
        <f t="shared" si="140"/>
        <v>1</v>
      </c>
      <c r="G360" s="2">
        <v>42</v>
      </c>
      <c r="H360" s="4" t="b">
        <f t="shared" si="141"/>
        <v>0</v>
      </c>
      <c r="I360" s="4" t="b">
        <f t="shared" si="142"/>
        <v>0</v>
      </c>
      <c r="K360" s="2">
        <v>0</v>
      </c>
      <c r="L360" s="2">
        <v>0</v>
      </c>
      <c r="M360" s="3">
        <v>0</v>
      </c>
      <c r="N360" s="3">
        <v>0</v>
      </c>
      <c r="O360" s="2">
        <v>110</v>
      </c>
      <c r="Q360" s="2">
        <v>0</v>
      </c>
      <c r="R360" s="2">
        <v>42</v>
      </c>
      <c r="S360" s="2">
        <v>0</v>
      </c>
      <c r="T360" s="2">
        <v>0</v>
      </c>
      <c r="U360" s="2">
        <v>0</v>
      </c>
      <c r="V360" s="2">
        <f t="shared" si="143"/>
        <v>0</v>
      </c>
      <c r="X360" s="2">
        <f t="shared" si="144"/>
        <v>110</v>
      </c>
      <c r="Y360" s="2">
        <f t="shared" si="145"/>
        <v>68</v>
      </c>
      <c r="AA360" s="2">
        <f>_xlfn.XLOOKUP($A360,'[1]Cost Forecast'!$A:$A,'[1]Cost Forecast'!S:S)</f>
        <v>0</v>
      </c>
      <c r="AB360" s="2">
        <f>_xlfn.XLOOKUP($A360,'[1]Cost Forecast'!$A:$A,'[1]Cost Forecast'!T:T)</f>
        <v>0</v>
      </c>
      <c r="AC360" s="2">
        <f>_xlfn.XLOOKUP($A360,'[1]Cost Forecast'!$A:$A,'[1]Cost Forecast'!U:U)</f>
        <v>0</v>
      </c>
      <c r="AD360" s="2">
        <f>_xlfn.XLOOKUP($A360,'[1]Cost Forecast'!$A:$A,'[1]Cost Forecast'!V:V)</f>
        <v>0</v>
      </c>
      <c r="AE360" s="2">
        <f>_xlfn.XLOOKUP($A360,'[1]Cost Forecast'!$A:$A,'[1]Cost Forecast'!W:W)</f>
        <v>0</v>
      </c>
      <c r="AF360" s="2">
        <f>_xlfn.XLOOKUP($A360,'[1]Cost Forecast'!$A:$A,'[1]Cost Forecast'!X:X)</f>
        <v>0</v>
      </c>
      <c r="AG360" s="2">
        <f>_xlfn.XLOOKUP($A360,'[1]Cost Forecast'!$A:$A,'[1]Cost Forecast'!Y:Y)</f>
        <v>0</v>
      </c>
      <c r="AH360" s="2">
        <f>_xlfn.XLOOKUP($A360,'[1]Cost Forecast'!$A:$A,'[1]Cost Forecast'!Z:Z)</f>
        <v>0</v>
      </c>
      <c r="AI360" s="2">
        <f>_xlfn.XLOOKUP($A360,'[1]Cost Forecast'!$A:$A,'[1]Cost Forecast'!AA:AA)</f>
        <v>0</v>
      </c>
      <c r="AJ360" s="2">
        <f>_xlfn.XLOOKUP($A360,'[1]Cost Forecast'!$A:$A,'[1]Cost Forecast'!AB:AB)</f>
        <v>0</v>
      </c>
      <c r="AK360" s="2">
        <f>_xlfn.XLOOKUP($A360,'[1]Cost Forecast'!$A:$A,'[1]Cost Forecast'!AC:AC)</f>
        <v>0</v>
      </c>
      <c r="AL360" s="2">
        <f>_xlfn.XLOOKUP($A360,'[1]Cost Forecast'!$A:$A,'[1]Cost Forecast'!AD:AD)</f>
        <v>42</v>
      </c>
      <c r="AM360" s="8">
        <f t="shared" si="146"/>
        <v>42</v>
      </c>
      <c r="AN360" s="9" t="s">
        <v>874</v>
      </c>
      <c r="AO360" s="9" t="s">
        <v>849</v>
      </c>
      <c r="AP360" t="s">
        <v>900</v>
      </c>
      <c r="AQ360" t="b">
        <f t="shared" si="147"/>
        <v>1</v>
      </c>
      <c r="AS360"/>
    </row>
    <row r="361" spans="1:45" x14ac:dyDescent="0.35">
      <c r="A361" s="4" t="s">
        <v>730</v>
      </c>
      <c r="B361" s="4" t="s">
        <v>731</v>
      </c>
      <c r="C361" s="3">
        <v>1</v>
      </c>
      <c r="D361" s="4" t="s">
        <v>133</v>
      </c>
      <c r="E361" s="3">
        <v>0</v>
      </c>
      <c r="F361" s="3">
        <f t="shared" si="140"/>
        <v>1</v>
      </c>
      <c r="G361" s="2">
        <v>25</v>
      </c>
      <c r="H361" s="4" t="b">
        <f t="shared" si="141"/>
        <v>0</v>
      </c>
      <c r="I361" s="4" t="b">
        <f t="shared" si="142"/>
        <v>0</v>
      </c>
      <c r="K361" s="2">
        <v>0</v>
      </c>
      <c r="L361" s="2">
        <v>0</v>
      </c>
      <c r="M361" s="3">
        <v>0</v>
      </c>
      <c r="N361" s="3">
        <v>0</v>
      </c>
      <c r="O361" s="2">
        <v>110</v>
      </c>
      <c r="Q361" s="2">
        <v>0</v>
      </c>
      <c r="R361" s="2">
        <v>25</v>
      </c>
      <c r="S361" s="2">
        <v>0</v>
      </c>
      <c r="T361" s="2">
        <v>0</v>
      </c>
      <c r="U361" s="2">
        <v>0</v>
      </c>
      <c r="V361" s="2">
        <f t="shared" si="143"/>
        <v>0</v>
      </c>
      <c r="X361" s="2">
        <f t="shared" si="144"/>
        <v>110</v>
      </c>
      <c r="Y361" s="2">
        <f t="shared" si="145"/>
        <v>85</v>
      </c>
      <c r="AA361" s="2">
        <f>_xlfn.XLOOKUP($A361,'[1]Cost Forecast'!$A:$A,'[1]Cost Forecast'!S:S)</f>
        <v>0</v>
      </c>
      <c r="AB361" s="2">
        <f>_xlfn.XLOOKUP($A361,'[1]Cost Forecast'!$A:$A,'[1]Cost Forecast'!T:T)</f>
        <v>0</v>
      </c>
      <c r="AC361" s="2">
        <f>_xlfn.XLOOKUP($A361,'[1]Cost Forecast'!$A:$A,'[1]Cost Forecast'!U:U)</f>
        <v>0</v>
      </c>
      <c r="AD361" s="2">
        <f>_xlfn.XLOOKUP($A361,'[1]Cost Forecast'!$A:$A,'[1]Cost Forecast'!V:V)</f>
        <v>0</v>
      </c>
      <c r="AE361" s="2">
        <f>_xlfn.XLOOKUP($A361,'[1]Cost Forecast'!$A:$A,'[1]Cost Forecast'!W:W)</f>
        <v>0</v>
      </c>
      <c r="AF361" s="2">
        <f>_xlfn.XLOOKUP($A361,'[1]Cost Forecast'!$A:$A,'[1]Cost Forecast'!X:X)</f>
        <v>0</v>
      </c>
      <c r="AG361" s="2">
        <f>_xlfn.XLOOKUP($A361,'[1]Cost Forecast'!$A:$A,'[1]Cost Forecast'!Y:Y)</f>
        <v>0</v>
      </c>
      <c r="AH361" s="2">
        <f>_xlfn.XLOOKUP($A361,'[1]Cost Forecast'!$A:$A,'[1]Cost Forecast'!Z:Z)</f>
        <v>0</v>
      </c>
      <c r="AI361" s="2">
        <f>_xlfn.XLOOKUP($A361,'[1]Cost Forecast'!$A:$A,'[1]Cost Forecast'!AA:AA)</f>
        <v>0</v>
      </c>
      <c r="AJ361" s="2">
        <f>_xlfn.XLOOKUP($A361,'[1]Cost Forecast'!$A:$A,'[1]Cost Forecast'!AB:AB)</f>
        <v>0</v>
      </c>
      <c r="AK361" s="2">
        <f>_xlfn.XLOOKUP($A361,'[1]Cost Forecast'!$A:$A,'[1]Cost Forecast'!AC:AC)</f>
        <v>0</v>
      </c>
      <c r="AL361" s="2">
        <f>_xlfn.XLOOKUP($A361,'[1]Cost Forecast'!$A:$A,'[1]Cost Forecast'!AD:AD)</f>
        <v>25</v>
      </c>
      <c r="AM361" s="8">
        <f t="shared" si="146"/>
        <v>25</v>
      </c>
      <c r="AN361" s="9" t="s">
        <v>874</v>
      </c>
      <c r="AO361" s="9" t="s">
        <v>849</v>
      </c>
      <c r="AP361" t="s">
        <v>900</v>
      </c>
      <c r="AQ361" t="b">
        <f t="shared" si="147"/>
        <v>1</v>
      </c>
      <c r="AS361"/>
    </row>
    <row r="362" spans="1:45" x14ac:dyDescent="0.35">
      <c r="A362" s="4" t="s">
        <v>732</v>
      </c>
      <c r="B362" s="4" t="s">
        <v>733</v>
      </c>
      <c r="C362" s="3">
        <v>1</v>
      </c>
      <c r="D362" s="4" t="s">
        <v>133</v>
      </c>
      <c r="E362" s="3">
        <v>0</v>
      </c>
      <c r="F362" s="3">
        <f t="shared" si="140"/>
        <v>1</v>
      </c>
      <c r="G362" s="2">
        <v>30</v>
      </c>
      <c r="H362" s="4" t="b">
        <f t="shared" si="141"/>
        <v>0</v>
      </c>
      <c r="I362" s="4" t="b">
        <f t="shared" si="142"/>
        <v>0</v>
      </c>
      <c r="K362" s="2">
        <v>0</v>
      </c>
      <c r="L362" s="2">
        <v>0</v>
      </c>
      <c r="M362" s="3">
        <v>0</v>
      </c>
      <c r="N362" s="3">
        <v>0</v>
      </c>
      <c r="O362" s="2">
        <v>110</v>
      </c>
      <c r="Q362" s="2">
        <v>0</v>
      </c>
      <c r="R362" s="2">
        <v>30</v>
      </c>
      <c r="S362" s="2">
        <v>0</v>
      </c>
      <c r="T362" s="2">
        <v>0</v>
      </c>
      <c r="U362" s="2">
        <v>0</v>
      </c>
      <c r="V362" s="2">
        <f t="shared" si="143"/>
        <v>0</v>
      </c>
      <c r="X362" s="2">
        <f t="shared" si="144"/>
        <v>110</v>
      </c>
      <c r="Y362" s="2">
        <f t="shared" si="145"/>
        <v>80</v>
      </c>
      <c r="AA362" s="2">
        <f>_xlfn.XLOOKUP($A362,'[1]Cost Forecast'!$A:$A,'[1]Cost Forecast'!S:S)</f>
        <v>0</v>
      </c>
      <c r="AB362" s="2">
        <f>_xlfn.XLOOKUP($A362,'[1]Cost Forecast'!$A:$A,'[1]Cost Forecast'!T:T)</f>
        <v>0</v>
      </c>
      <c r="AC362" s="2">
        <f>_xlfn.XLOOKUP($A362,'[1]Cost Forecast'!$A:$A,'[1]Cost Forecast'!U:U)</f>
        <v>0</v>
      </c>
      <c r="AD362" s="2">
        <f>_xlfn.XLOOKUP($A362,'[1]Cost Forecast'!$A:$A,'[1]Cost Forecast'!V:V)</f>
        <v>0</v>
      </c>
      <c r="AE362" s="2">
        <f>_xlfn.XLOOKUP($A362,'[1]Cost Forecast'!$A:$A,'[1]Cost Forecast'!W:W)</f>
        <v>0</v>
      </c>
      <c r="AF362" s="2">
        <f>_xlfn.XLOOKUP($A362,'[1]Cost Forecast'!$A:$A,'[1]Cost Forecast'!X:X)</f>
        <v>0</v>
      </c>
      <c r="AG362" s="2">
        <f>_xlfn.XLOOKUP($A362,'[1]Cost Forecast'!$A:$A,'[1]Cost Forecast'!Y:Y)</f>
        <v>0</v>
      </c>
      <c r="AH362" s="2">
        <f>_xlfn.XLOOKUP($A362,'[1]Cost Forecast'!$A:$A,'[1]Cost Forecast'!Z:Z)</f>
        <v>0</v>
      </c>
      <c r="AI362" s="2">
        <f>_xlfn.XLOOKUP($A362,'[1]Cost Forecast'!$A:$A,'[1]Cost Forecast'!AA:AA)</f>
        <v>0</v>
      </c>
      <c r="AJ362" s="2">
        <f>_xlfn.XLOOKUP($A362,'[1]Cost Forecast'!$A:$A,'[1]Cost Forecast'!AB:AB)</f>
        <v>0</v>
      </c>
      <c r="AK362" s="2">
        <f>_xlfn.XLOOKUP($A362,'[1]Cost Forecast'!$A:$A,'[1]Cost Forecast'!AC:AC)</f>
        <v>0</v>
      </c>
      <c r="AL362" s="2">
        <f>_xlfn.XLOOKUP($A362,'[1]Cost Forecast'!$A:$A,'[1]Cost Forecast'!AD:AD)</f>
        <v>30</v>
      </c>
      <c r="AM362" s="8">
        <f t="shared" si="146"/>
        <v>30</v>
      </c>
      <c r="AN362" s="9" t="s">
        <v>874</v>
      </c>
      <c r="AO362" s="9" t="s">
        <v>849</v>
      </c>
      <c r="AP362" t="s">
        <v>900</v>
      </c>
      <c r="AQ362" t="b">
        <f t="shared" si="147"/>
        <v>1</v>
      </c>
      <c r="AS362"/>
    </row>
    <row r="363" spans="1:45" x14ac:dyDescent="0.35">
      <c r="A363" s="4" t="s">
        <v>734</v>
      </c>
      <c r="B363" s="4" t="s">
        <v>735</v>
      </c>
      <c r="C363" s="3">
        <v>1</v>
      </c>
      <c r="D363" s="4" t="s">
        <v>13</v>
      </c>
      <c r="E363" s="3">
        <v>0</v>
      </c>
      <c r="F363" s="3">
        <f t="shared" si="140"/>
        <v>1</v>
      </c>
      <c r="G363" s="2">
        <v>400</v>
      </c>
      <c r="H363" s="4" t="b">
        <f t="shared" si="141"/>
        <v>0</v>
      </c>
      <c r="I363" s="4" t="b">
        <f t="shared" si="142"/>
        <v>0</v>
      </c>
      <c r="K363" s="2">
        <v>0</v>
      </c>
      <c r="L363" s="2">
        <v>0</v>
      </c>
      <c r="M363" s="3">
        <v>0</v>
      </c>
      <c r="N363" s="3">
        <v>0</v>
      </c>
      <c r="O363" s="2">
        <v>110</v>
      </c>
      <c r="Q363" s="2">
        <v>0</v>
      </c>
      <c r="R363" s="2">
        <v>400</v>
      </c>
      <c r="S363" s="2">
        <v>0</v>
      </c>
      <c r="T363" s="2">
        <v>0</v>
      </c>
      <c r="U363" s="2">
        <v>0</v>
      </c>
      <c r="V363" s="2">
        <f t="shared" si="143"/>
        <v>0</v>
      </c>
      <c r="X363" s="2">
        <f t="shared" si="144"/>
        <v>110</v>
      </c>
      <c r="Y363" s="2">
        <f t="shared" si="145"/>
        <v>-290</v>
      </c>
      <c r="AA363" s="2">
        <f>_xlfn.XLOOKUP($A363,'[1]Cost Forecast'!$A:$A,'[1]Cost Forecast'!S:S)</f>
        <v>0</v>
      </c>
      <c r="AB363" s="2">
        <f>_xlfn.XLOOKUP($A363,'[1]Cost Forecast'!$A:$A,'[1]Cost Forecast'!T:T)</f>
        <v>0</v>
      </c>
      <c r="AC363" s="2">
        <f>_xlfn.XLOOKUP($A363,'[1]Cost Forecast'!$A:$A,'[1]Cost Forecast'!U:U)</f>
        <v>0</v>
      </c>
      <c r="AD363" s="2">
        <f>_xlfn.XLOOKUP($A363,'[1]Cost Forecast'!$A:$A,'[1]Cost Forecast'!V:V)</f>
        <v>0</v>
      </c>
      <c r="AE363" s="2">
        <f>_xlfn.XLOOKUP($A363,'[1]Cost Forecast'!$A:$A,'[1]Cost Forecast'!W:W)</f>
        <v>0</v>
      </c>
      <c r="AF363" s="2">
        <f>_xlfn.XLOOKUP($A363,'[1]Cost Forecast'!$A:$A,'[1]Cost Forecast'!X:X)</f>
        <v>0</v>
      </c>
      <c r="AG363" s="2">
        <f>_xlfn.XLOOKUP($A363,'[1]Cost Forecast'!$A:$A,'[1]Cost Forecast'!Y:Y)</f>
        <v>0</v>
      </c>
      <c r="AH363" s="2">
        <f>_xlfn.XLOOKUP($A363,'[1]Cost Forecast'!$A:$A,'[1]Cost Forecast'!Z:Z)</f>
        <v>0</v>
      </c>
      <c r="AI363" s="2">
        <f>_xlfn.XLOOKUP($A363,'[1]Cost Forecast'!$A:$A,'[1]Cost Forecast'!AA:AA)</f>
        <v>0</v>
      </c>
      <c r="AJ363" s="2">
        <f>_xlfn.XLOOKUP($A363,'[1]Cost Forecast'!$A:$A,'[1]Cost Forecast'!AB:AB)</f>
        <v>0</v>
      </c>
      <c r="AK363" s="2">
        <f>_xlfn.XLOOKUP($A363,'[1]Cost Forecast'!$A:$A,'[1]Cost Forecast'!AC:AC)</f>
        <v>0</v>
      </c>
      <c r="AL363" s="2">
        <f>_xlfn.XLOOKUP($A363,'[1]Cost Forecast'!$A:$A,'[1]Cost Forecast'!AD:AD)</f>
        <v>400</v>
      </c>
      <c r="AM363" s="8">
        <f t="shared" si="146"/>
        <v>400</v>
      </c>
      <c r="AN363" s="9" t="s">
        <v>874</v>
      </c>
      <c r="AO363" s="9" t="s">
        <v>849</v>
      </c>
      <c r="AP363" t="s">
        <v>900</v>
      </c>
      <c r="AQ363" t="b">
        <f t="shared" si="147"/>
        <v>1</v>
      </c>
      <c r="AS363"/>
    </row>
    <row r="364" spans="1:45" x14ac:dyDescent="0.35">
      <c r="A364" s="4" t="s">
        <v>736</v>
      </c>
      <c r="B364" s="4" t="s">
        <v>737</v>
      </c>
      <c r="C364" s="3">
        <v>1</v>
      </c>
      <c r="D364" s="4" t="s">
        <v>133</v>
      </c>
      <c r="E364" s="3">
        <v>0</v>
      </c>
      <c r="F364" s="3">
        <f t="shared" si="140"/>
        <v>1</v>
      </c>
      <c r="G364" s="2">
        <v>750</v>
      </c>
      <c r="H364" s="4" t="b">
        <f t="shared" si="141"/>
        <v>0</v>
      </c>
      <c r="I364" s="4" t="b">
        <f t="shared" si="142"/>
        <v>0</v>
      </c>
      <c r="K364" s="2">
        <v>0</v>
      </c>
      <c r="L364" s="2">
        <v>0</v>
      </c>
      <c r="M364" s="3">
        <v>0</v>
      </c>
      <c r="N364" s="3">
        <v>0</v>
      </c>
      <c r="O364" s="2">
        <v>110</v>
      </c>
      <c r="Q364" s="2">
        <v>0</v>
      </c>
      <c r="R364" s="2">
        <v>750</v>
      </c>
      <c r="S364" s="2">
        <v>0</v>
      </c>
      <c r="T364" s="2">
        <v>0</v>
      </c>
      <c r="U364" s="2">
        <v>0</v>
      </c>
      <c r="V364" s="2">
        <f t="shared" si="143"/>
        <v>0</v>
      </c>
      <c r="X364" s="2">
        <f t="shared" si="144"/>
        <v>110</v>
      </c>
      <c r="Y364" s="2">
        <f t="shared" si="145"/>
        <v>-640</v>
      </c>
      <c r="AA364" s="2">
        <f>_xlfn.XLOOKUP($A364,'[1]Cost Forecast'!$A:$A,'[1]Cost Forecast'!S:S)</f>
        <v>0</v>
      </c>
      <c r="AB364" s="2">
        <f>_xlfn.XLOOKUP($A364,'[1]Cost Forecast'!$A:$A,'[1]Cost Forecast'!T:T)</f>
        <v>0</v>
      </c>
      <c r="AC364" s="2">
        <f>_xlfn.XLOOKUP($A364,'[1]Cost Forecast'!$A:$A,'[1]Cost Forecast'!U:U)</f>
        <v>0</v>
      </c>
      <c r="AD364" s="2">
        <f>_xlfn.XLOOKUP($A364,'[1]Cost Forecast'!$A:$A,'[1]Cost Forecast'!V:V)</f>
        <v>0</v>
      </c>
      <c r="AE364" s="2">
        <f>_xlfn.XLOOKUP($A364,'[1]Cost Forecast'!$A:$A,'[1]Cost Forecast'!W:W)</f>
        <v>0</v>
      </c>
      <c r="AF364" s="2">
        <f>_xlfn.XLOOKUP($A364,'[1]Cost Forecast'!$A:$A,'[1]Cost Forecast'!X:X)</f>
        <v>0</v>
      </c>
      <c r="AG364" s="2">
        <f>_xlfn.XLOOKUP($A364,'[1]Cost Forecast'!$A:$A,'[1]Cost Forecast'!Y:Y)</f>
        <v>0</v>
      </c>
      <c r="AH364" s="2">
        <f>_xlfn.XLOOKUP($A364,'[1]Cost Forecast'!$A:$A,'[1]Cost Forecast'!Z:Z)</f>
        <v>0</v>
      </c>
      <c r="AI364" s="2">
        <f>_xlfn.XLOOKUP($A364,'[1]Cost Forecast'!$A:$A,'[1]Cost Forecast'!AA:AA)</f>
        <v>0</v>
      </c>
      <c r="AJ364" s="2">
        <f>_xlfn.XLOOKUP($A364,'[1]Cost Forecast'!$A:$A,'[1]Cost Forecast'!AB:AB)</f>
        <v>0</v>
      </c>
      <c r="AK364" s="2">
        <f>_xlfn.XLOOKUP($A364,'[1]Cost Forecast'!$A:$A,'[1]Cost Forecast'!AC:AC)</f>
        <v>0</v>
      </c>
      <c r="AL364" s="2">
        <f>_xlfn.XLOOKUP($A364,'[1]Cost Forecast'!$A:$A,'[1]Cost Forecast'!AD:AD)</f>
        <v>750</v>
      </c>
      <c r="AM364" s="8">
        <f t="shared" si="146"/>
        <v>750</v>
      </c>
      <c r="AN364" s="9" t="s">
        <v>874</v>
      </c>
      <c r="AO364" s="9" t="s">
        <v>849</v>
      </c>
      <c r="AP364" t="s">
        <v>900</v>
      </c>
      <c r="AQ364" t="b">
        <f t="shared" si="147"/>
        <v>1</v>
      </c>
      <c r="AS364"/>
    </row>
    <row r="365" spans="1:45" x14ac:dyDescent="0.35">
      <c r="A365" s="4" t="s">
        <v>738</v>
      </c>
      <c r="B365" s="4" t="s">
        <v>739</v>
      </c>
      <c r="C365" s="3">
        <v>1</v>
      </c>
      <c r="D365" s="4" t="s">
        <v>133</v>
      </c>
      <c r="E365" s="3">
        <v>0</v>
      </c>
      <c r="F365" s="3">
        <f t="shared" si="140"/>
        <v>1</v>
      </c>
      <c r="G365" s="2">
        <v>85</v>
      </c>
      <c r="H365" s="4" t="b">
        <f t="shared" si="141"/>
        <v>0</v>
      </c>
      <c r="I365" s="4" t="b">
        <f t="shared" si="142"/>
        <v>0</v>
      </c>
      <c r="K365" s="2">
        <v>0</v>
      </c>
      <c r="L365" s="2">
        <v>0</v>
      </c>
      <c r="M365" s="3">
        <v>0</v>
      </c>
      <c r="N365" s="3">
        <v>0</v>
      </c>
      <c r="O365" s="2">
        <v>110</v>
      </c>
      <c r="Q365" s="2">
        <v>0</v>
      </c>
      <c r="R365" s="2">
        <v>85</v>
      </c>
      <c r="S365" s="2">
        <v>0</v>
      </c>
      <c r="T365" s="2">
        <v>0</v>
      </c>
      <c r="U365" s="2">
        <v>0</v>
      </c>
      <c r="V365" s="2">
        <f t="shared" si="143"/>
        <v>0</v>
      </c>
      <c r="X365" s="2">
        <f t="shared" si="144"/>
        <v>110</v>
      </c>
      <c r="Y365" s="2">
        <f t="shared" si="145"/>
        <v>25</v>
      </c>
      <c r="AA365" s="2">
        <f>_xlfn.XLOOKUP($A365,'[1]Cost Forecast'!$A:$A,'[1]Cost Forecast'!S:S)</f>
        <v>0</v>
      </c>
      <c r="AB365" s="2">
        <f>_xlfn.XLOOKUP($A365,'[1]Cost Forecast'!$A:$A,'[1]Cost Forecast'!T:T)</f>
        <v>0</v>
      </c>
      <c r="AC365" s="2">
        <f>_xlfn.XLOOKUP($A365,'[1]Cost Forecast'!$A:$A,'[1]Cost Forecast'!U:U)</f>
        <v>0</v>
      </c>
      <c r="AD365" s="2">
        <f>_xlfn.XLOOKUP($A365,'[1]Cost Forecast'!$A:$A,'[1]Cost Forecast'!V:V)</f>
        <v>0</v>
      </c>
      <c r="AE365" s="2">
        <f>_xlfn.XLOOKUP($A365,'[1]Cost Forecast'!$A:$A,'[1]Cost Forecast'!W:W)</f>
        <v>0</v>
      </c>
      <c r="AF365" s="2">
        <f>_xlfn.XLOOKUP($A365,'[1]Cost Forecast'!$A:$A,'[1]Cost Forecast'!X:X)</f>
        <v>0</v>
      </c>
      <c r="AG365" s="2">
        <f>_xlfn.XLOOKUP($A365,'[1]Cost Forecast'!$A:$A,'[1]Cost Forecast'!Y:Y)</f>
        <v>0</v>
      </c>
      <c r="AH365" s="2">
        <f>_xlfn.XLOOKUP($A365,'[1]Cost Forecast'!$A:$A,'[1]Cost Forecast'!Z:Z)</f>
        <v>0</v>
      </c>
      <c r="AI365" s="2">
        <f>_xlfn.XLOOKUP($A365,'[1]Cost Forecast'!$A:$A,'[1]Cost Forecast'!AA:AA)</f>
        <v>0</v>
      </c>
      <c r="AJ365" s="2">
        <f>_xlfn.XLOOKUP($A365,'[1]Cost Forecast'!$A:$A,'[1]Cost Forecast'!AB:AB)</f>
        <v>0</v>
      </c>
      <c r="AK365" s="2">
        <f>_xlfn.XLOOKUP($A365,'[1]Cost Forecast'!$A:$A,'[1]Cost Forecast'!AC:AC)</f>
        <v>0</v>
      </c>
      <c r="AL365" s="2">
        <f>_xlfn.XLOOKUP($A365,'[1]Cost Forecast'!$A:$A,'[1]Cost Forecast'!AD:AD)</f>
        <v>85</v>
      </c>
      <c r="AM365" s="8">
        <f t="shared" si="146"/>
        <v>85</v>
      </c>
      <c r="AN365" s="9" t="s">
        <v>874</v>
      </c>
      <c r="AO365" s="9" t="s">
        <v>849</v>
      </c>
      <c r="AP365" t="s">
        <v>900</v>
      </c>
      <c r="AQ365" t="b">
        <f t="shared" si="147"/>
        <v>1</v>
      </c>
      <c r="AS365"/>
    </row>
    <row r="366" spans="1:45" x14ac:dyDescent="0.35">
      <c r="A366" s="4" t="s">
        <v>740</v>
      </c>
      <c r="B366" s="4" t="s">
        <v>741</v>
      </c>
      <c r="C366" s="3">
        <v>1</v>
      </c>
      <c r="D366" s="4" t="s">
        <v>13</v>
      </c>
      <c r="E366" s="3">
        <v>0</v>
      </c>
      <c r="F366" s="3">
        <f t="shared" si="140"/>
        <v>1</v>
      </c>
      <c r="G366" s="2">
        <v>60</v>
      </c>
      <c r="H366" s="4" t="b">
        <f t="shared" si="141"/>
        <v>0</v>
      </c>
      <c r="I366" s="4" t="b">
        <f t="shared" si="142"/>
        <v>0</v>
      </c>
      <c r="K366" s="2">
        <v>0</v>
      </c>
      <c r="L366" s="2">
        <v>0</v>
      </c>
      <c r="M366" s="3">
        <v>0</v>
      </c>
      <c r="N366" s="3">
        <v>0</v>
      </c>
      <c r="O366" s="2">
        <v>110</v>
      </c>
      <c r="Q366" s="2">
        <v>0</v>
      </c>
      <c r="R366" s="2">
        <v>60</v>
      </c>
      <c r="S366" s="2">
        <v>0</v>
      </c>
      <c r="T366" s="2">
        <v>0</v>
      </c>
      <c r="U366" s="2">
        <v>0</v>
      </c>
      <c r="V366" s="2">
        <f t="shared" si="143"/>
        <v>0</v>
      </c>
      <c r="X366" s="2">
        <f t="shared" si="144"/>
        <v>110</v>
      </c>
      <c r="Y366" s="2">
        <f t="shared" si="145"/>
        <v>50</v>
      </c>
      <c r="AA366" s="2">
        <f>_xlfn.XLOOKUP($A366,'[1]Cost Forecast'!$A:$A,'[1]Cost Forecast'!S:S)</f>
        <v>0</v>
      </c>
      <c r="AB366" s="2">
        <f>_xlfn.XLOOKUP($A366,'[1]Cost Forecast'!$A:$A,'[1]Cost Forecast'!T:T)</f>
        <v>0</v>
      </c>
      <c r="AC366" s="2">
        <f>_xlfn.XLOOKUP($A366,'[1]Cost Forecast'!$A:$A,'[1]Cost Forecast'!U:U)</f>
        <v>0</v>
      </c>
      <c r="AD366" s="2">
        <f>_xlfn.XLOOKUP($A366,'[1]Cost Forecast'!$A:$A,'[1]Cost Forecast'!V:V)</f>
        <v>0</v>
      </c>
      <c r="AE366" s="2">
        <f>_xlfn.XLOOKUP($A366,'[1]Cost Forecast'!$A:$A,'[1]Cost Forecast'!W:W)</f>
        <v>0</v>
      </c>
      <c r="AF366" s="2">
        <f>_xlfn.XLOOKUP($A366,'[1]Cost Forecast'!$A:$A,'[1]Cost Forecast'!X:X)</f>
        <v>0</v>
      </c>
      <c r="AG366" s="2">
        <f>_xlfn.XLOOKUP($A366,'[1]Cost Forecast'!$A:$A,'[1]Cost Forecast'!Y:Y)</f>
        <v>0</v>
      </c>
      <c r="AH366" s="2">
        <f>_xlfn.XLOOKUP($A366,'[1]Cost Forecast'!$A:$A,'[1]Cost Forecast'!Z:Z)</f>
        <v>0</v>
      </c>
      <c r="AI366" s="2">
        <f>_xlfn.XLOOKUP($A366,'[1]Cost Forecast'!$A:$A,'[1]Cost Forecast'!AA:AA)</f>
        <v>0</v>
      </c>
      <c r="AJ366" s="2">
        <f>_xlfn.XLOOKUP($A366,'[1]Cost Forecast'!$A:$A,'[1]Cost Forecast'!AB:AB)</f>
        <v>0</v>
      </c>
      <c r="AK366" s="2">
        <f>_xlfn.XLOOKUP($A366,'[1]Cost Forecast'!$A:$A,'[1]Cost Forecast'!AC:AC)</f>
        <v>0</v>
      </c>
      <c r="AL366" s="2">
        <f>_xlfn.XLOOKUP($A366,'[1]Cost Forecast'!$A:$A,'[1]Cost Forecast'!AD:AD)</f>
        <v>60</v>
      </c>
      <c r="AM366" s="8">
        <f t="shared" si="146"/>
        <v>60</v>
      </c>
      <c r="AN366" s="9" t="s">
        <v>874</v>
      </c>
      <c r="AO366" s="9" t="s">
        <v>849</v>
      </c>
      <c r="AP366" t="s">
        <v>900</v>
      </c>
      <c r="AQ366" t="b">
        <f t="shared" si="147"/>
        <v>1</v>
      </c>
      <c r="AS366"/>
    </row>
    <row r="367" spans="1:45" x14ac:dyDescent="0.35">
      <c r="A367" s="4" t="s">
        <v>742</v>
      </c>
      <c r="B367" s="4" t="s">
        <v>743</v>
      </c>
      <c r="C367" s="3">
        <v>1</v>
      </c>
      <c r="D367" s="4" t="s">
        <v>38</v>
      </c>
      <c r="E367" s="3">
        <v>0</v>
      </c>
      <c r="F367" s="3">
        <f t="shared" si="140"/>
        <v>1</v>
      </c>
      <c r="G367" s="2">
        <v>51926.66</v>
      </c>
      <c r="H367" s="4" t="b">
        <f t="shared" si="141"/>
        <v>0</v>
      </c>
      <c r="I367" s="4" t="b">
        <f t="shared" si="142"/>
        <v>0</v>
      </c>
      <c r="K367" s="2">
        <v>0</v>
      </c>
      <c r="L367" s="2">
        <v>0</v>
      </c>
      <c r="M367" s="3">
        <v>0</v>
      </c>
      <c r="N367" s="3">
        <v>0</v>
      </c>
      <c r="O367" s="2">
        <v>110</v>
      </c>
      <c r="Q367" s="2">
        <v>0</v>
      </c>
      <c r="R367" s="2">
        <v>51926.66</v>
      </c>
      <c r="S367" s="2">
        <v>0</v>
      </c>
      <c r="T367" s="2">
        <v>0</v>
      </c>
      <c r="U367" s="2">
        <v>0</v>
      </c>
      <c r="V367" s="2">
        <f t="shared" si="143"/>
        <v>0</v>
      </c>
      <c r="X367" s="2">
        <f t="shared" si="144"/>
        <v>110</v>
      </c>
      <c r="Y367" s="2">
        <f t="shared" si="145"/>
        <v>-51816.66</v>
      </c>
      <c r="AA367" s="2">
        <f>_xlfn.XLOOKUP($A367,'[1]Cost Forecast'!$A:$A,'[1]Cost Forecast'!S:S)</f>
        <v>0</v>
      </c>
      <c r="AB367" s="2">
        <f>_xlfn.XLOOKUP($A367,'[1]Cost Forecast'!$A:$A,'[1]Cost Forecast'!T:T)</f>
        <v>51926.66</v>
      </c>
      <c r="AC367" s="2">
        <f>_xlfn.XLOOKUP($A367,'[1]Cost Forecast'!$A:$A,'[1]Cost Forecast'!U:U)</f>
        <v>0</v>
      </c>
      <c r="AD367" s="2">
        <f>_xlfn.XLOOKUP($A367,'[1]Cost Forecast'!$A:$A,'[1]Cost Forecast'!V:V)</f>
        <v>0</v>
      </c>
      <c r="AE367" s="2">
        <f>_xlfn.XLOOKUP($A367,'[1]Cost Forecast'!$A:$A,'[1]Cost Forecast'!W:W)</f>
        <v>0</v>
      </c>
      <c r="AF367" s="2">
        <f>_xlfn.XLOOKUP($A367,'[1]Cost Forecast'!$A:$A,'[1]Cost Forecast'!X:X)</f>
        <v>0</v>
      </c>
      <c r="AG367" s="2">
        <f>_xlfn.XLOOKUP($A367,'[1]Cost Forecast'!$A:$A,'[1]Cost Forecast'!Y:Y)</f>
        <v>0</v>
      </c>
      <c r="AH367" s="2">
        <f>_xlfn.XLOOKUP($A367,'[1]Cost Forecast'!$A:$A,'[1]Cost Forecast'!Z:Z)</f>
        <v>0</v>
      </c>
      <c r="AI367" s="2">
        <f>_xlfn.XLOOKUP($A367,'[1]Cost Forecast'!$A:$A,'[1]Cost Forecast'!AA:AA)</f>
        <v>0</v>
      </c>
      <c r="AJ367" s="2">
        <f>_xlfn.XLOOKUP($A367,'[1]Cost Forecast'!$A:$A,'[1]Cost Forecast'!AB:AB)</f>
        <v>0</v>
      </c>
      <c r="AK367" s="2">
        <f>_xlfn.XLOOKUP($A367,'[1]Cost Forecast'!$A:$A,'[1]Cost Forecast'!AC:AC)</f>
        <v>0</v>
      </c>
      <c r="AL367" s="2">
        <f>_xlfn.XLOOKUP($A367,'[1]Cost Forecast'!$A:$A,'[1]Cost Forecast'!AD:AD)</f>
        <v>0</v>
      </c>
      <c r="AM367" s="8">
        <f t="shared" si="146"/>
        <v>51926.66</v>
      </c>
      <c r="AN367" s="9" t="s">
        <v>884</v>
      </c>
      <c r="AO367" s="9" t="s">
        <v>849</v>
      </c>
      <c r="AP367" t="s">
        <v>899</v>
      </c>
      <c r="AQ367" t="b">
        <f t="shared" si="147"/>
        <v>1</v>
      </c>
      <c r="AS367"/>
    </row>
    <row r="368" spans="1:45" x14ac:dyDescent="0.35">
      <c r="A368" s="4" t="s">
        <v>744</v>
      </c>
      <c r="B368" s="4" t="s">
        <v>745</v>
      </c>
      <c r="C368" s="3">
        <v>1</v>
      </c>
      <c r="D368" s="4" t="s">
        <v>38</v>
      </c>
      <c r="E368" s="3">
        <v>0</v>
      </c>
      <c r="F368" s="3">
        <f t="shared" si="140"/>
        <v>1</v>
      </c>
      <c r="G368" s="2">
        <v>141408</v>
      </c>
      <c r="H368" s="4" t="b">
        <f t="shared" si="141"/>
        <v>0</v>
      </c>
      <c r="I368" s="4" t="b">
        <f t="shared" si="142"/>
        <v>0</v>
      </c>
      <c r="K368" s="2">
        <v>140826.98000000001</v>
      </c>
      <c r="L368" s="2">
        <v>140826.98000000001</v>
      </c>
      <c r="M368" s="3">
        <v>0</v>
      </c>
      <c r="N368" s="3">
        <v>0</v>
      </c>
      <c r="O368" s="2">
        <v>110</v>
      </c>
      <c r="Q368" s="2">
        <v>0</v>
      </c>
      <c r="R368" s="2">
        <v>141408</v>
      </c>
      <c r="S368" s="2">
        <v>0</v>
      </c>
      <c r="T368" s="2">
        <v>0</v>
      </c>
      <c r="U368" s="2">
        <v>0</v>
      </c>
      <c r="V368" s="2">
        <f t="shared" si="143"/>
        <v>0</v>
      </c>
      <c r="X368" s="2">
        <f t="shared" si="144"/>
        <v>140936.98000000001</v>
      </c>
      <c r="Y368" s="2">
        <f t="shared" si="145"/>
        <v>-471.01999999998952</v>
      </c>
      <c r="AA368" s="2">
        <f>_xlfn.XLOOKUP($A368,'[1]Cost Forecast'!$A:$A,'[1]Cost Forecast'!S:S)</f>
        <v>0</v>
      </c>
      <c r="AB368" s="2">
        <f>_xlfn.XLOOKUP($A368,'[1]Cost Forecast'!$A:$A,'[1]Cost Forecast'!T:T)</f>
        <v>581.01999999998952</v>
      </c>
      <c r="AC368" s="2">
        <f>_xlfn.XLOOKUP($A368,'[1]Cost Forecast'!$A:$A,'[1]Cost Forecast'!U:U)</f>
        <v>0</v>
      </c>
      <c r="AD368" s="2">
        <f>_xlfn.XLOOKUP($A368,'[1]Cost Forecast'!$A:$A,'[1]Cost Forecast'!V:V)</f>
        <v>0</v>
      </c>
      <c r="AE368" s="2">
        <f>_xlfn.XLOOKUP($A368,'[1]Cost Forecast'!$A:$A,'[1]Cost Forecast'!W:W)</f>
        <v>0</v>
      </c>
      <c r="AF368" s="2">
        <f>_xlfn.XLOOKUP($A368,'[1]Cost Forecast'!$A:$A,'[1]Cost Forecast'!X:X)</f>
        <v>0</v>
      </c>
      <c r="AG368" s="2">
        <f>_xlfn.XLOOKUP($A368,'[1]Cost Forecast'!$A:$A,'[1]Cost Forecast'!Y:Y)</f>
        <v>0</v>
      </c>
      <c r="AH368" s="2">
        <f>_xlfn.XLOOKUP($A368,'[1]Cost Forecast'!$A:$A,'[1]Cost Forecast'!Z:Z)</f>
        <v>0</v>
      </c>
      <c r="AI368" s="2">
        <f>_xlfn.XLOOKUP($A368,'[1]Cost Forecast'!$A:$A,'[1]Cost Forecast'!AA:AA)</f>
        <v>0</v>
      </c>
      <c r="AJ368" s="2">
        <f>_xlfn.XLOOKUP($A368,'[1]Cost Forecast'!$A:$A,'[1]Cost Forecast'!AB:AB)</f>
        <v>0</v>
      </c>
      <c r="AK368" s="2">
        <f>_xlfn.XLOOKUP($A368,'[1]Cost Forecast'!$A:$A,'[1]Cost Forecast'!AC:AC)</f>
        <v>0</v>
      </c>
      <c r="AL368" s="2">
        <f>_xlfn.XLOOKUP($A368,'[1]Cost Forecast'!$A:$A,'[1]Cost Forecast'!AD:AD)</f>
        <v>0</v>
      </c>
      <c r="AM368" s="8">
        <f t="shared" si="146"/>
        <v>141408</v>
      </c>
      <c r="AN368" s="9" t="s">
        <v>884</v>
      </c>
      <c r="AO368" s="9" t="s">
        <v>849</v>
      </c>
      <c r="AP368" t="s">
        <v>899</v>
      </c>
      <c r="AQ368" t="b">
        <f t="shared" si="147"/>
        <v>1</v>
      </c>
      <c r="AS368"/>
    </row>
    <row r="369" spans="1:45" x14ac:dyDescent="0.35">
      <c r="A369" s="4" t="s">
        <v>746</v>
      </c>
      <c r="B369" s="4" t="s">
        <v>747</v>
      </c>
      <c r="C369" s="3">
        <v>37</v>
      </c>
      <c r="D369" s="4" t="s">
        <v>128</v>
      </c>
      <c r="E369" s="3">
        <v>86521.03</v>
      </c>
      <c r="F369" s="3">
        <f t="shared" si="140"/>
        <v>4.2764169589751765E-4</v>
      </c>
      <c r="G369" s="2">
        <v>7270000</v>
      </c>
      <c r="H369" s="4" t="b">
        <f t="shared" si="141"/>
        <v>0</v>
      </c>
      <c r="I369" s="4" t="b">
        <f t="shared" si="142"/>
        <v>0</v>
      </c>
      <c r="K369" s="2">
        <v>5245922.41</v>
      </c>
      <c r="L369" s="2">
        <v>5261591.9700000007</v>
      </c>
      <c r="M369" s="3">
        <v>28</v>
      </c>
      <c r="N369" s="3">
        <v>61793.63</v>
      </c>
      <c r="O369" s="2">
        <v>82.001418592822603</v>
      </c>
      <c r="Q369" s="2">
        <v>7070000</v>
      </c>
      <c r="R369" s="2">
        <v>0</v>
      </c>
      <c r="S369" s="2">
        <v>200000</v>
      </c>
      <c r="T369" s="2">
        <v>0</v>
      </c>
      <c r="U369" s="2">
        <v>0</v>
      </c>
      <c r="V369" s="2">
        <f t="shared" si="143"/>
        <v>0</v>
      </c>
      <c r="X369" s="2">
        <f t="shared" si="144"/>
        <v>6971696.0527840396</v>
      </c>
      <c r="Y369" s="2">
        <f t="shared" si="145"/>
        <v>-298303.94721596036</v>
      </c>
      <c r="AA369" s="2">
        <f>_xlfn.XLOOKUP($A369,'[1]Cost Forecast'!$A:$A,'[1]Cost Forecast'!S:S)</f>
        <v>0</v>
      </c>
      <c r="AB369" s="2">
        <f>_xlfn.XLOOKUP($A369,'[1]Cost Forecast'!$A:$A,'[1]Cost Forecast'!T:T)</f>
        <v>200000</v>
      </c>
      <c r="AC369" s="2">
        <f>_xlfn.XLOOKUP($A369,'[1]Cost Forecast'!$A:$A,'[1]Cost Forecast'!U:U)</f>
        <v>220000.00000000003</v>
      </c>
      <c r="AD369" s="2">
        <f>_xlfn.XLOOKUP($A369,'[1]Cost Forecast'!$A:$A,'[1]Cost Forecast'!V:V)</f>
        <v>220000.00000000003</v>
      </c>
      <c r="AE369" s="2">
        <f>_xlfn.XLOOKUP($A369,'[1]Cost Forecast'!$A:$A,'[1]Cost Forecast'!W:W)</f>
        <v>242000.00000000006</v>
      </c>
      <c r="AF369" s="2">
        <f>_xlfn.XLOOKUP($A369,'[1]Cost Forecast'!$A:$A,'[1]Cost Forecast'!X:X)</f>
        <v>220000.00000000003</v>
      </c>
      <c r="AG369" s="2">
        <f>_xlfn.XLOOKUP($A369,'[1]Cost Forecast'!$A:$A,'[1]Cost Forecast'!Y:Y)</f>
        <v>220000.00000000003</v>
      </c>
      <c r="AH369" s="2">
        <f>_xlfn.XLOOKUP($A369,'[1]Cost Forecast'!$A:$A,'[1]Cost Forecast'!Z:Z)</f>
        <v>175000</v>
      </c>
      <c r="AI369" s="2">
        <f>_xlfn.XLOOKUP($A369,'[1]Cost Forecast'!$A:$A,'[1]Cost Forecast'!AA:AA)</f>
        <v>175000</v>
      </c>
      <c r="AJ369" s="2">
        <f>_xlfn.XLOOKUP($A369,'[1]Cost Forecast'!$A:$A,'[1]Cost Forecast'!AB:AB)</f>
        <v>150000</v>
      </c>
      <c r="AK369" s="2">
        <f>_xlfn.XLOOKUP($A369,'[1]Cost Forecast'!$A:$A,'[1]Cost Forecast'!AC:AC)</f>
        <v>100000</v>
      </c>
      <c r="AL369" s="2">
        <f>_xlfn.XLOOKUP($A369,'[1]Cost Forecast'!$A:$A,'[1]Cost Forecast'!AD:AD)</f>
        <v>67763.549999999814</v>
      </c>
      <c r="AM369" s="8">
        <f t="shared" si="146"/>
        <v>7235685.96</v>
      </c>
      <c r="AN369" s="9" t="s">
        <v>884</v>
      </c>
      <c r="AO369" s="9" t="s">
        <v>880</v>
      </c>
      <c r="AQ369" t="b">
        <f t="shared" si="147"/>
        <v>0</v>
      </c>
      <c r="AS369"/>
    </row>
    <row r="370" spans="1:45" x14ac:dyDescent="0.35">
      <c r="A370" s="4" t="s">
        <v>748</v>
      </c>
      <c r="B370" s="4" t="s">
        <v>749</v>
      </c>
      <c r="C370" s="3">
        <v>0</v>
      </c>
      <c r="D370" s="4" t="s">
        <v>10</v>
      </c>
      <c r="E370" s="3">
        <v>0</v>
      </c>
      <c r="F370" s="3">
        <f t="shared" si="140"/>
        <v>1</v>
      </c>
      <c r="G370" s="2">
        <v>0</v>
      </c>
      <c r="H370" s="4" t="b">
        <f t="shared" si="141"/>
        <v>1</v>
      </c>
      <c r="I370" s="4" t="b">
        <f t="shared" si="142"/>
        <v>0</v>
      </c>
      <c r="K370" s="2">
        <v>0</v>
      </c>
      <c r="L370" s="2">
        <v>0</v>
      </c>
      <c r="M370" s="3">
        <v>0</v>
      </c>
      <c r="N370" s="3">
        <v>0</v>
      </c>
      <c r="O370" s="2">
        <v>110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f t="shared" si="143"/>
        <v>0</v>
      </c>
      <c r="X370" s="2">
        <f t="shared" si="144"/>
        <v>0</v>
      </c>
      <c r="Y370" s="2">
        <f t="shared" si="145"/>
        <v>0</v>
      </c>
      <c r="AA370" s="2">
        <f>_xlfn.XLOOKUP($A370,'[1]Cost Forecast'!$A:$A,'[1]Cost Forecast'!S:S)</f>
        <v>0</v>
      </c>
      <c r="AB370" s="2">
        <f>_xlfn.XLOOKUP($A370,'[1]Cost Forecast'!$A:$A,'[1]Cost Forecast'!T:T)</f>
        <v>0</v>
      </c>
      <c r="AC370" s="2">
        <f>_xlfn.XLOOKUP($A370,'[1]Cost Forecast'!$A:$A,'[1]Cost Forecast'!U:U)</f>
        <v>0</v>
      </c>
      <c r="AD370" s="2">
        <f>_xlfn.XLOOKUP($A370,'[1]Cost Forecast'!$A:$A,'[1]Cost Forecast'!V:V)</f>
        <v>0</v>
      </c>
      <c r="AE370" s="2">
        <f>_xlfn.XLOOKUP($A370,'[1]Cost Forecast'!$A:$A,'[1]Cost Forecast'!W:W)</f>
        <v>0</v>
      </c>
      <c r="AF370" s="2">
        <f>_xlfn.XLOOKUP($A370,'[1]Cost Forecast'!$A:$A,'[1]Cost Forecast'!X:X)</f>
        <v>0</v>
      </c>
      <c r="AG370" s="2">
        <f>_xlfn.XLOOKUP($A370,'[1]Cost Forecast'!$A:$A,'[1]Cost Forecast'!Y:Y)</f>
        <v>0</v>
      </c>
      <c r="AH370" s="2">
        <f>_xlfn.XLOOKUP($A370,'[1]Cost Forecast'!$A:$A,'[1]Cost Forecast'!Z:Z)</f>
        <v>0</v>
      </c>
      <c r="AI370" s="2">
        <f>_xlfn.XLOOKUP($A370,'[1]Cost Forecast'!$A:$A,'[1]Cost Forecast'!AA:AA)</f>
        <v>0</v>
      </c>
      <c r="AJ370" s="2">
        <f>_xlfn.XLOOKUP($A370,'[1]Cost Forecast'!$A:$A,'[1]Cost Forecast'!AB:AB)</f>
        <v>0</v>
      </c>
      <c r="AK370" s="2">
        <f>_xlfn.XLOOKUP($A370,'[1]Cost Forecast'!$A:$A,'[1]Cost Forecast'!AC:AC)</f>
        <v>0</v>
      </c>
      <c r="AL370" s="2">
        <f>_xlfn.XLOOKUP($A370,'[1]Cost Forecast'!$A:$A,'[1]Cost Forecast'!AD:AD)</f>
        <v>0</v>
      </c>
      <c r="AM370" s="8">
        <f t="shared" si="146"/>
        <v>0</v>
      </c>
      <c r="AN370" s="9" t="s">
        <v>882</v>
      </c>
      <c r="AO370" s="9" t="s">
        <v>882</v>
      </c>
      <c r="AQ370" t="b">
        <f t="shared" si="147"/>
        <v>1</v>
      </c>
      <c r="AS370"/>
    </row>
    <row r="371" spans="1:45" x14ac:dyDescent="0.35">
      <c r="A371" s="4" t="s">
        <v>750</v>
      </c>
      <c r="B371" s="4" t="s">
        <v>751</v>
      </c>
      <c r="C371" s="3">
        <v>0</v>
      </c>
      <c r="D371" s="4" t="s">
        <v>38</v>
      </c>
      <c r="E371" s="3">
        <v>0</v>
      </c>
      <c r="F371" s="3">
        <f t="shared" si="140"/>
        <v>1</v>
      </c>
      <c r="G371" s="2">
        <v>50000</v>
      </c>
      <c r="H371" s="4" t="b">
        <f t="shared" si="141"/>
        <v>0</v>
      </c>
      <c r="I371" s="4" t="b">
        <f t="shared" si="142"/>
        <v>0</v>
      </c>
      <c r="K371" s="2">
        <v>5030</v>
      </c>
      <c r="L371" s="2">
        <v>5030</v>
      </c>
      <c r="M371" s="3">
        <v>0</v>
      </c>
      <c r="N371" s="3">
        <v>0</v>
      </c>
      <c r="O371" s="2">
        <v>110</v>
      </c>
      <c r="Q371" s="2">
        <v>0</v>
      </c>
      <c r="R371" s="2">
        <v>0</v>
      </c>
      <c r="S371" s="2">
        <v>50000</v>
      </c>
      <c r="T371" s="2">
        <v>0</v>
      </c>
      <c r="U371" s="2">
        <v>0</v>
      </c>
      <c r="V371" s="2">
        <f t="shared" si="143"/>
        <v>0</v>
      </c>
      <c r="X371" s="2">
        <f t="shared" si="144"/>
        <v>5030</v>
      </c>
      <c r="Y371" s="2">
        <f t="shared" si="145"/>
        <v>-44970</v>
      </c>
      <c r="AA371" s="2">
        <f>_xlfn.XLOOKUP($A371,'[1]Cost Forecast'!$A:$A,'[1]Cost Forecast'!S:S)</f>
        <v>0</v>
      </c>
      <c r="AB371" s="2">
        <f>_xlfn.XLOOKUP($A371,'[1]Cost Forecast'!$A:$A,'[1]Cost Forecast'!T:T)</f>
        <v>0</v>
      </c>
      <c r="AC371" s="2">
        <f>_xlfn.XLOOKUP($A371,'[1]Cost Forecast'!$A:$A,'[1]Cost Forecast'!U:U)</f>
        <v>0</v>
      </c>
      <c r="AD371" s="2">
        <f>_xlfn.XLOOKUP($A371,'[1]Cost Forecast'!$A:$A,'[1]Cost Forecast'!V:V)</f>
        <v>0</v>
      </c>
      <c r="AE371" s="2">
        <f>_xlfn.XLOOKUP($A371,'[1]Cost Forecast'!$A:$A,'[1]Cost Forecast'!W:W)</f>
        <v>0</v>
      </c>
      <c r="AF371" s="2">
        <f>_xlfn.XLOOKUP($A371,'[1]Cost Forecast'!$A:$A,'[1]Cost Forecast'!X:X)</f>
        <v>0</v>
      </c>
      <c r="AG371" s="2">
        <f>_xlfn.XLOOKUP($A371,'[1]Cost Forecast'!$A:$A,'[1]Cost Forecast'!Y:Y)</f>
        <v>0</v>
      </c>
      <c r="AH371" s="2">
        <f>_xlfn.XLOOKUP($A371,'[1]Cost Forecast'!$A:$A,'[1]Cost Forecast'!Z:Z)</f>
        <v>4970</v>
      </c>
      <c r="AI371" s="2">
        <f>_xlfn.XLOOKUP($A371,'[1]Cost Forecast'!$A:$A,'[1]Cost Forecast'!AA:AA)</f>
        <v>10000</v>
      </c>
      <c r="AJ371" s="2">
        <f>_xlfn.XLOOKUP($A371,'[1]Cost Forecast'!$A:$A,'[1]Cost Forecast'!AB:AB)</f>
        <v>10000</v>
      </c>
      <c r="AK371" s="2">
        <f>_xlfn.XLOOKUP($A371,'[1]Cost Forecast'!$A:$A,'[1]Cost Forecast'!AC:AC)</f>
        <v>10000</v>
      </c>
      <c r="AL371" s="2">
        <f>_xlfn.XLOOKUP($A371,'[1]Cost Forecast'!$A:$A,'[1]Cost Forecast'!AD:AD)</f>
        <v>10000</v>
      </c>
      <c r="AM371" s="8">
        <f t="shared" si="146"/>
        <v>50000</v>
      </c>
      <c r="AN371" s="9" t="s">
        <v>884</v>
      </c>
      <c r="AO371" s="9" t="s">
        <v>880</v>
      </c>
      <c r="AQ371" t="b">
        <f t="shared" si="147"/>
        <v>1</v>
      </c>
      <c r="AS371"/>
    </row>
    <row r="372" spans="1:45" x14ac:dyDescent="0.35">
      <c r="A372" s="4" t="s">
        <v>752</v>
      </c>
      <c r="B372" s="4" t="s">
        <v>753</v>
      </c>
      <c r="C372" s="3">
        <v>12</v>
      </c>
      <c r="D372" s="4" t="s">
        <v>128</v>
      </c>
      <c r="E372" s="3">
        <v>3150</v>
      </c>
      <c r="F372" s="3">
        <f t="shared" si="140"/>
        <v>3.8095238095238095E-3</v>
      </c>
      <c r="G372" s="2">
        <v>315000</v>
      </c>
      <c r="H372" s="4" t="b">
        <f t="shared" si="141"/>
        <v>0</v>
      </c>
      <c r="I372" s="4" t="b">
        <f t="shared" si="142"/>
        <v>0</v>
      </c>
      <c r="K372" s="2">
        <v>0</v>
      </c>
      <c r="L372" s="2">
        <v>0</v>
      </c>
      <c r="M372" s="3">
        <v>0</v>
      </c>
      <c r="N372" s="3">
        <v>0</v>
      </c>
      <c r="O372" s="2">
        <v>110</v>
      </c>
      <c r="Q372" s="2">
        <v>315000</v>
      </c>
      <c r="R372" s="2">
        <v>0</v>
      </c>
      <c r="S372" s="2">
        <v>0</v>
      </c>
      <c r="T372" s="2">
        <v>0</v>
      </c>
      <c r="U372" s="2">
        <v>0</v>
      </c>
      <c r="V372" s="2">
        <f t="shared" si="143"/>
        <v>0</v>
      </c>
      <c r="X372" s="2">
        <f t="shared" si="144"/>
        <v>346500</v>
      </c>
      <c r="Y372" s="2">
        <f t="shared" si="145"/>
        <v>31500</v>
      </c>
      <c r="AA372" s="2">
        <f>_xlfn.XLOOKUP($A372,'[1]Cost Forecast'!$A:$A,'[1]Cost Forecast'!S:S)</f>
        <v>0</v>
      </c>
      <c r="AB372" s="2">
        <f>_xlfn.XLOOKUP($A372,'[1]Cost Forecast'!$A:$A,'[1]Cost Forecast'!T:T)</f>
        <v>0</v>
      </c>
      <c r="AC372" s="2">
        <f>_xlfn.XLOOKUP($A372,'[1]Cost Forecast'!$A:$A,'[1]Cost Forecast'!U:U)</f>
        <v>0</v>
      </c>
      <c r="AD372" s="2">
        <f>_xlfn.XLOOKUP($A372,'[1]Cost Forecast'!$A:$A,'[1]Cost Forecast'!V:V)</f>
        <v>0</v>
      </c>
      <c r="AE372" s="2">
        <f>_xlfn.XLOOKUP($A372,'[1]Cost Forecast'!$A:$A,'[1]Cost Forecast'!W:W)</f>
        <v>0</v>
      </c>
      <c r="AF372" s="2">
        <f>_xlfn.XLOOKUP($A372,'[1]Cost Forecast'!$A:$A,'[1]Cost Forecast'!X:X)</f>
        <v>0</v>
      </c>
      <c r="AG372" s="2">
        <f>_xlfn.XLOOKUP($A372,'[1]Cost Forecast'!$A:$A,'[1]Cost Forecast'!Y:Y)</f>
        <v>0</v>
      </c>
      <c r="AH372" s="2">
        <f>_xlfn.XLOOKUP($A372,'[1]Cost Forecast'!$A:$A,'[1]Cost Forecast'!Z:Z)</f>
        <v>0</v>
      </c>
      <c r="AI372" s="2">
        <f>_xlfn.XLOOKUP($A372,'[1]Cost Forecast'!$A:$A,'[1]Cost Forecast'!AA:AA)</f>
        <v>0</v>
      </c>
      <c r="AJ372" s="2">
        <f>_xlfn.XLOOKUP($A372,'[1]Cost Forecast'!$A:$A,'[1]Cost Forecast'!AB:AB)</f>
        <v>0</v>
      </c>
      <c r="AK372" s="2">
        <f>_xlfn.XLOOKUP($A372,'[1]Cost Forecast'!$A:$A,'[1]Cost Forecast'!AC:AC)</f>
        <v>0</v>
      </c>
      <c r="AL372" s="2">
        <f>_xlfn.XLOOKUP($A372,'[1]Cost Forecast'!$A:$A,'[1]Cost Forecast'!AD:AD)</f>
        <v>0</v>
      </c>
      <c r="AM372" s="8">
        <f t="shared" si="146"/>
        <v>0</v>
      </c>
      <c r="AN372" s="9" t="s">
        <v>874</v>
      </c>
      <c r="AO372" s="9" t="s">
        <v>885</v>
      </c>
      <c r="AQ372" t="b">
        <f t="shared" si="147"/>
        <v>0</v>
      </c>
      <c r="AS372"/>
    </row>
    <row r="373" spans="1:45" x14ac:dyDescent="0.35">
      <c r="A373" s="4" t="s">
        <v>754</v>
      </c>
      <c r="B373" s="4" t="s">
        <v>755</v>
      </c>
      <c r="C373" s="3">
        <v>12</v>
      </c>
      <c r="D373" s="4" t="s">
        <v>128</v>
      </c>
      <c r="E373" s="3">
        <v>1697.26</v>
      </c>
      <c r="F373" s="3">
        <f t="shared" si="140"/>
        <v>7.0702190589538435E-3</v>
      </c>
      <c r="G373" s="2">
        <v>270000</v>
      </c>
      <c r="H373" s="4" t="b">
        <f t="shared" si="141"/>
        <v>0</v>
      </c>
      <c r="I373" s="4" t="b">
        <f t="shared" si="142"/>
        <v>0</v>
      </c>
      <c r="K373" s="2">
        <v>70524.91</v>
      </c>
      <c r="L373" s="2">
        <v>70524.91</v>
      </c>
      <c r="M373" s="3">
        <v>2.94</v>
      </c>
      <c r="N373" s="3">
        <v>468</v>
      </c>
      <c r="O373" s="2">
        <v>150.69425213675211</v>
      </c>
      <c r="Q373" s="2">
        <v>270000</v>
      </c>
      <c r="R373" s="2">
        <v>0</v>
      </c>
      <c r="S373" s="2">
        <v>0</v>
      </c>
      <c r="T373" s="2">
        <v>0</v>
      </c>
      <c r="U373" s="2">
        <v>0</v>
      </c>
      <c r="V373" s="2">
        <f t="shared" si="143"/>
        <v>0</v>
      </c>
      <c r="X373" s="2">
        <f t="shared" si="144"/>
        <v>263629.24141812604</v>
      </c>
      <c r="Y373" s="2">
        <f t="shared" si="145"/>
        <v>-6370.7585818739608</v>
      </c>
      <c r="AA373" s="2">
        <f>_xlfn.XLOOKUP($A373,'[1]Cost Forecast'!$A:$A,'[1]Cost Forecast'!S:S)</f>
        <v>0</v>
      </c>
      <c r="AB373" s="2">
        <f>_xlfn.XLOOKUP($A373,'[1]Cost Forecast'!$A:$A,'[1]Cost Forecast'!T:T)</f>
        <v>27974.155714285713</v>
      </c>
      <c r="AC373" s="2">
        <f>_xlfn.XLOOKUP($A373,'[1]Cost Forecast'!$A:$A,'[1]Cost Forecast'!U:U)</f>
        <v>27974.155714285713</v>
      </c>
      <c r="AD373" s="2">
        <f>_xlfn.XLOOKUP($A373,'[1]Cost Forecast'!$A:$A,'[1]Cost Forecast'!V:V)</f>
        <v>27974.155714285713</v>
      </c>
      <c r="AE373" s="2">
        <f>_xlfn.XLOOKUP($A373,'[1]Cost Forecast'!$A:$A,'[1]Cost Forecast'!W:W)</f>
        <v>27974.155714285713</v>
      </c>
      <c r="AF373" s="2">
        <f>_xlfn.XLOOKUP($A373,'[1]Cost Forecast'!$A:$A,'[1]Cost Forecast'!X:X)</f>
        <v>27974.155714285713</v>
      </c>
      <c r="AG373" s="2">
        <f>_xlfn.XLOOKUP($A373,'[1]Cost Forecast'!$A:$A,'[1]Cost Forecast'!Y:Y)</f>
        <v>27974.155714285713</v>
      </c>
      <c r="AH373" s="2">
        <f>_xlfn.XLOOKUP($A373,'[1]Cost Forecast'!$A:$A,'[1]Cost Forecast'!Z:Z)</f>
        <v>27974.155714285713</v>
      </c>
      <c r="AI373" s="2">
        <f>_xlfn.XLOOKUP($A373,'[1]Cost Forecast'!$A:$A,'[1]Cost Forecast'!AA:AA)</f>
        <v>0</v>
      </c>
      <c r="AJ373" s="2">
        <f>_xlfn.XLOOKUP($A373,'[1]Cost Forecast'!$A:$A,'[1]Cost Forecast'!AB:AB)</f>
        <v>0</v>
      </c>
      <c r="AK373" s="2">
        <f>_xlfn.XLOOKUP($A373,'[1]Cost Forecast'!$A:$A,'[1]Cost Forecast'!AC:AC)</f>
        <v>0</v>
      </c>
      <c r="AL373" s="2">
        <f>_xlfn.XLOOKUP($A373,'[1]Cost Forecast'!$A:$A,'[1]Cost Forecast'!AD:AD)</f>
        <v>0</v>
      </c>
      <c r="AM373" s="8">
        <f t="shared" si="146"/>
        <v>266344</v>
      </c>
      <c r="AN373" s="9" t="s">
        <v>884</v>
      </c>
      <c r="AO373" s="9" t="s">
        <v>849</v>
      </c>
      <c r="AP373" t="s">
        <v>894</v>
      </c>
      <c r="AQ373" t="b">
        <f t="shared" si="147"/>
        <v>0</v>
      </c>
      <c r="AS373"/>
    </row>
    <row r="374" spans="1:45" x14ac:dyDescent="0.35">
      <c r="A374" s="4" t="s">
        <v>756</v>
      </c>
      <c r="B374" s="4" t="s">
        <v>757</v>
      </c>
      <c r="C374" s="3">
        <v>12</v>
      </c>
      <c r="D374" s="4" t="s">
        <v>128</v>
      </c>
      <c r="E374" s="3">
        <v>1793.1</v>
      </c>
      <c r="F374" s="3">
        <f t="shared" si="140"/>
        <v>6.6923205621549275E-3</v>
      </c>
      <c r="G374" s="2">
        <v>260000</v>
      </c>
      <c r="H374" s="4" t="b">
        <f t="shared" si="141"/>
        <v>0</v>
      </c>
      <c r="I374" s="4" t="b">
        <f t="shared" si="142"/>
        <v>0</v>
      </c>
      <c r="K374" s="2">
        <v>63513.14</v>
      </c>
      <c r="L374" s="2">
        <v>63513.14</v>
      </c>
      <c r="M374" s="3">
        <v>3.03</v>
      </c>
      <c r="N374" s="3">
        <v>462.5</v>
      </c>
      <c r="O374" s="2">
        <v>137.3257081081081</v>
      </c>
      <c r="Q374" s="2">
        <v>260000</v>
      </c>
      <c r="R374" s="2">
        <v>0</v>
      </c>
      <c r="S374" s="2">
        <v>0</v>
      </c>
      <c r="T374" s="2">
        <v>0</v>
      </c>
      <c r="U374" s="2">
        <v>0</v>
      </c>
      <c r="V374" s="2">
        <f t="shared" si="143"/>
        <v>0</v>
      </c>
      <c r="X374" s="2">
        <f t="shared" si="144"/>
        <v>247576.58858846489</v>
      </c>
      <c r="Y374" s="2">
        <f t="shared" si="145"/>
        <v>-12423.411411535111</v>
      </c>
      <c r="AA374" s="2">
        <f>_xlfn.XLOOKUP($A374,'[1]Cost Forecast'!$A:$A,'[1]Cost Forecast'!S:S)</f>
        <v>0</v>
      </c>
      <c r="AB374" s="2">
        <f>_xlfn.XLOOKUP($A374,'[1]Cost Forecast'!$A:$A,'[1]Cost Forecast'!T:T)</f>
        <v>27641.780000000002</v>
      </c>
      <c r="AC374" s="2">
        <f>_xlfn.XLOOKUP($A374,'[1]Cost Forecast'!$A:$A,'[1]Cost Forecast'!U:U)</f>
        <v>27641.780000000002</v>
      </c>
      <c r="AD374" s="2">
        <f>_xlfn.XLOOKUP($A374,'[1]Cost Forecast'!$A:$A,'[1]Cost Forecast'!V:V)</f>
        <v>27641.780000000002</v>
      </c>
      <c r="AE374" s="2">
        <f>_xlfn.XLOOKUP($A374,'[1]Cost Forecast'!$A:$A,'[1]Cost Forecast'!W:W)</f>
        <v>27641.780000000002</v>
      </c>
      <c r="AF374" s="2">
        <f>_xlfn.XLOOKUP($A374,'[1]Cost Forecast'!$A:$A,'[1]Cost Forecast'!X:X)</f>
        <v>27641.780000000002</v>
      </c>
      <c r="AG374" s="2">
        <f>_xlfn.XLOOKUP($A374,'[1]Cost Forecast'!$A:$A,'[1]Cost Forecast'!Y:Y)</f>
        <v>27641.780000000002</v>
      </c>
      <c r="AH374" s="2">
        <f>_xlfn.XLOOKUP($A374,'[1]Cost Forecast'!$A:$A,'[1]Cost Forecast'!Z:Z)</f>
        <v>27641.780000000002</v>
      </c>
      <c r="AI374" s="2">
        <f>_xlfn.XLOOKUP($A374,'[1]Cost Forecast'!$A:$A,'[1]Cost Forecast'!AA:AA)</f>
        <v>0</v>
      </c>
      <c r="AJ374" s="2">
        <f>_xlfn.XLOOKUP($A374,'[1]Cost Forecast'!$A:$A,'[1]Cost Forecast'!AB:AB)</f>
        <v>0</v>
      </c>
      <c r="AK374" s="2">
        <f>_xlfn.XLOOKUP($A374,'[1]Cost Forecast'!$A:$A,'[1]Cost Forecast'!AC:AC)</f>
        <v>0</v>
      </c>
      <c r="AL374" s="2">
        <f>_xlfn.XLOOKUP($A374,'[1]Cost Forecast'!$A:$A,'[1]Cost Forecast'!AD:AD)</f>
        <v>0</v>
      </c>
      <c r="AM374" s="8">
        <f t="shared" si="146"/>
        <v>257005.60000000003</v>
      </c>
      <c r="AN374" s="9" t="s">
        <v>884</v>
      </c>
      <c r="AO374" s="9" t="s">
        <v>849</v>
      </c>
      <c r="AP374" t="s">
        <v>894</v>
      </c>
      <c r="AQ374" t="b">
        <f t="shared" si="147"/>
        <v>0</v>
      </c>
      <c r="AS374"/>
    </row>
    <row r="375" spans="1:45" x14ac:dyDescent="0.35">
      <c r="A375" s="4" t="s">
        <v>758</v>
      </c>
      <c r="B375" s="4" t="s">
        <v>759</v>
      </c>
      <c r="C375" s="3">
        <v>9</v>
      </c>
      <c r="D375" s="4" t="s">
        <v>2</v>
      </c>
      <c r="E375" s="3">
        <v>0</v>
      </c>
      <c r="F375" s="3">
        <f t="shared" si="140"/>
        <v>1</v>
      </c>
      <c r="G375" s="2">
        <v>521300</v>
      </c>
      <c r="H375" s="4" t="b">
        <f t="shared" si="141"/>
        <v>0</v>
      </c>
      <c r="I375" s="4" t="b">
        <f t="shared" si="142"/>
        <v>0</v>
      </c>
      <c r="K375" s="2">
        <v>468449</v>
      </c>
      <c r="L375" s="2">
        <v>555038.25</v>
      </c>
      <c r="M375" s="3">
        <v>0</v>
      </c>
      <c r="N375" s="3">
        <v>0</v>
      </c>
      <c r="O375" s="2">
        <v>110</v>
      </c>
      <c r="Q375" s="2">
        <v>0</v>
      </c>
      <c r="R375" s="2">
        <v>500000</v>
      </c>
      <c r="S375" s="2">
        <v>21300</v>
      </c>
      <c r="T375" s="2">
        <v>0</v>
      </c>
      <c r="U375" s="2">
        <v>0</v>
      </c>
      <c r="V375" s="2">
        <f t="shared" si="143"/>
        <v>0</v>
      </c>
      <c r="X375" s="2">
        <f t="shared" si="144"/>
        <v>469439</v>
      </c>
      <c r="Y375" s="2">
        <f t="shared" si="145"/>
        <v>-51861</v>
      </c>
      <c r="AA375" s="2">
        <f>_xlfn.XLOOKUP($A375,'[1]Cost Forecast'!$A:$A,'[1]Cost Forecast'!S:S)</f>
        <v>0</v>
      </c>
      <c r="AB375" s="2">
        <f>_xlfn.XLOOKUP($A375,'[1]Cost Forecast'!$A:$A,'[1]Cost Forecast'!T:T)</f>
        <v>5872.333333333333</v>
      </c>
      <c r="AC375" s="2">
        <f>_xlfn.XLOOKUP($A375,'[1]Cost Forecast'!$A:$A,'[1]Cost Forecast'!U:U)</f>
        <v>5872.333333333333</v>
      </c>
      <c r="AD375" s="2">
        <f>_xlfn.XLOOKUP($A375,'[1]Cost Forecast'!$A:$A,'[1]Cost Forecast'!V:V)</f>
        <v>5872.333333333333</v>
      </c>
      <c r="AE375" s="2">
        <f>_xlfn.XLOOKUP($A375,'[1]Cost Forecast'!$A:$A,'[1]Cost Forecast'!W:W)</f>
        <v>5872.333333333333</v>
      </c>
      <c r="AF375" s="2">
        <f>_xlfn.XLOOKUP($A375,'[1]Cost Forecast'!$A:$A,'[1]Cost Forecast'!X:X)</f>
        <v>5872.333333333333</v>
      </c>
      <c r="AG375" s="2">
        <f>_xlfn.XLOOKUP($A375,'[1]Cost Forecast'!$A:$A,'[1]Cost Forecast'!Y:Y)</f>
        <v>5872.333333333333</v>
      </c>
      <c r="AH375" s="2">
        <f>_xlfn.XLOOKUP($A375,'[1]Cost Forecast'!$A:$A,'[1]Cost Forecast'!Z:Z)</f>
        <v>5872.333333333333</v>
      </c>
      <c r="AI375" s="2">
        <f>_xlfn.XLOOKUP($A375,'[1]Cost Forecast'!$A:$A,'[1]Cost Forecast'!AA:AA)</f>
        <v>5872.333333333333</v>
      </c>
      <c r="AJ375" s="2">
        <f>_xlfn.XLOOKUP($A375,'[1]Cost Forecast'!$A:$A,'[1]Cost Forecast'!AB:AB)</f>
        <v>5872.333333333333</v>
      </c>
      <c r="AK375" s="2">
        <f>_xlfn.XLOOKUP($A375,'[1]Cost Forecast'!$A:$A,'[1]Cost Forecast'!AC:AC)</f>
        <v>0</v>
      </c>
      <c r="AL375" s="2">
        <f>_xlfn.XLOOKUP($A375,'[1]Cost Forecast'!$A:$A,'[1]Cost Forecast'!AD:AD)</f>
        <v>0</v>
      </c>
      <c r="AM375" s="8">
        <f t="shared" si="146"/>
        <v>521300</v>
      </c>
      <c r="AN375" s="9" t="s">
        <v>884</v>
      </c>
      <c r="AO375" s="9" t="s">
        <v>879</v>
      </c>
      <c r="AQ375" t="b">
        <f t="shared" si="147"/>
        <v>1</v>
      </c>
      <c r="AS375"/>
    </row>
    <row r="376" spans="1:45" x14ac:dyDescent="0.35">
      <c r="A376" s="4" t="s">
        <v>760</v>
      </c>
      <c r="B376" s="4" t="s">
        <v>761</v>
      </c>
      <c r="C376" s="3">
        <v>37</v>
      </c>
      <c r="D376" s="4" t="s">
        <v>128</v>
      </c>
      <c r="E376" s="3">
        <v>0</v>
      </c>
      <c r="F376" s="3">
        <f t="shared" si="140"/>
        <v>1</v>
      </c>
      <c r="G376" s="2">
        <v>648295.5</v>
      </c>
      <c r="H376" s="4" t="b">
        <f t="shared" si="141"/>
        <v>0</v>
      </c>
      <c r="I376" s="4" t="b">
        <f t="shared" si="142"/>
        <v>0</v>
      </c>
      <c r="K376" s="2">
        <v>0</v>
      </c>
      <c r="L376" s="2">
        <v>0</v>
      </c>
      <c r="M376" s="3">
        <v>27</v>
      </c>
      <c r="N376" s="3">
        <v>0</v>
      </c>
      <c r="O376" s="2">
        <v>110</v>
      </c>
      <c r="Q376" s="2">
        <v>0</v>
      </c>
      <c r="R376" s="2">
        <v>648295.5</v>
      </c>
      <c r="S376" s="2">
        <v>0</v>
      </c>
      <c r="T376" s="2">
        <v>0</v>
      </c>
      <c r="U376" s="2">
        <v>0</v>
      </c>
      <c r="V376" s="2">
        <f t="shared" si="143"/>
        <v>0</v>
      </c>
      <c r="X376" s="2">
        <f t="shared" si="144"/>
        <v>1100</v>
      </c>
      <c r="Y376" s="2">
        <f t="shared" si="145"/>
        <v>-647195.5</v>
      </c>
      <c r="AA376" s="2">
        <f>_xlfn.XLOOKUP($A376,'[1]Cost Forecast'!$A:$A,'[1]Cost Forecast'!S:S)</f>
        <v>0</v>
      </c>
      <c r="AB376" s="2">
        <f>_xlfn.XLOOKUP($A376,'[1]Cost Forecast'!$A:$A,'[1]Cost Forecast'!T:T)</f>
        <v>0</v>
      </c>
      <c r="AC376" s="2">
        <f>_xlfn.XLOOKUP($A376,'[1]Cost Forecast'!$A:$A,'[1]Cost Forecast'!U:U)</f>
        <v>0</v>
      </c>
      <c r="AD376" s="2">
        <f>_xlfn.XLOOKUP($A376,'[1]Cost Forecast'!$A:$A,'[1]Cost Forecast'!V:V)</f>
        <v>0</v>
      </c>
      <c r="AE376" s="2">
        <f>_xlfn.XLOOKUP($A376,'[1]Cost Forecast'!$A:$A,'[1]Cost Forecast'!W:W)</f>
        <v>0</v>
      </c>
      <c r="AF376" s="2">
        <f>_xlfn.XLOOKUP($A376,'[1]Cost Forecast'!$A:$A,'[1]Cost Forecast'!X:X)</f>
        <v>0</v>
      </c>
      <c r="AG376" s="2">
        <f>_xlfn.XLOOKUP($A376,'[1]Cost Forecast'!$A:$A,'[1]Cost Forecast'!Y:Y)</f>
        <v>0</v>
      </c>
      <c r="AH376" s="2">
        <f>_xlfn.XLOOKUP($A376,'[1]Cost Forecast'!$A:$A,'[1]Cost Forecast'!Z:Z)</f>
        <v>0</v>
      </c>
      <c r="AI376" s="2">
        <f>_xlfn.XLOOKUP($A376,'[1]Cost Forecast'!$A:$A,'[1]Cost Forecast'!AA:AA)</f>
        <v>0</v>
      </c>
      <c r="AJ376" s="2">
        <f>_xlfn.XLOOKUP($A376,'[1]Cost Forecast'!$A:$A,'[1]Cost Forecast'!AB:AB)</f>
        <v>0</v>
      </c>
      <c r="AK376" s="2">
        <f>_xlfn.XLOOKUP($A376,'[1]Cost Forecast'!$A:$A,'[1]Cost Forecast'!AC:AC)</f>
        <v>0</v>
      </c>
      <c r="AL376" s="2">
        <f>_xlfn.XLOOKUP($A376,'[1]Cost Forecast'!$A:$A,'[1]Cost Forecast'!AD:AD)</f>
        <v>0</v>
      </c>
      <c r="AM376" s="8">
        <f t="shared" si="146"/>
        <v>0</v>
      </c>
      <c r="AN376" s="9" t="s">
        <v>874</v>
      </c>
      <c r="AO376" s="9" t="s">
        <v>885</v>
      </c>
      <c r="AQ376" t="b">
        <f t="shared" si="147"/>
        <v>0</v>
      </c>
      <c r="AS376"/>
    </row>
    <row r="377" spans="1:45" x14ac:dyDescent="0.35">
      <c r="A377" s="4" t="s">
        <v>762</v>
      </c>
      <c r="B377" s="4" t="s">
        <v>763</v>
      </c>
      <c r="C377" s="3">
        <v>400</v>
      </c>
      <c r="D377" s="4" t="s">
        <v>2</v>
      </c>
      <c r="E377" s="3">
        <v>0</v>
      </c>
      <c r="F377" s="3">
        <f t="shared" si="140"/>
        <v>1</v>
      </c>
      <c r="G377" s="2">
        <v>1150000</v>
      </c>
      <c r="H377" s="4" t="b">
        <f t="shared" si="141"/>
        <v>0</v>
      </c>
      <c r="I377" s="4" t="b">
        <f t="shared" si="142"/>
        <v>0</v>
      </c>
      <c r="K377" s="2">
        <v>710968.41</v>
      </c>
      <c r="L377" s="2">
        <v>892165.6</v>
      </c>
      <c r="M377" s="3">
        <v>80</v>
      </c>
      <c r="N377" s="3">
        <v>0</v>
      </c>
      <c r="O377" s="2">
        <v>110</v>
      </c>
      <c r="Q377" s="2">
        <v>0</v>
      </c>
      <c r="R377" s="2">
        <v>0</v>
      </c>
      <c r="S377" s="2">
        <v>1150000</v>
      </c>
      <c r="T377" s="2">
        <v>0</v>
      </c>
      <c r="U377" s="2">
        <v>0</v>
      </c>
      <c r="V377" s="2">
        <f t="shared" si="143"/>
        <v>0</v>
      </c>
      <c r="X377" s="2">
        <f t="shared" si="144"/>
        <v>746168.41</v>
      </c>
      <c r="Y377" s="2">
        <f t="shared" si="145"/>
        <v>-403831.58999999997</v>
      </c>
      <c r="AA377" s="2">
        <f>_xlfn.XLOOKUP($A377,'[1]Cost Forecast'!$A:$A,'[1]Cost Forecast'!S:S)</f>
        <v>0</v>
      </c>
      <c r="AB377" s="2">
        <f>_xlfn.XLOOKUP($A377,'[1]Cost Forecast'!$A:$A,'[1]Cost Forecast'!T:T)</f>
        <v>80000</v>
      </c>
      <c r="AC377" s="2">
        <f>_xlfn.XLOOKUP($A377,'[1]Cost Forecast'!$A:$A,'[1]Cost Forecast'!U:U)</f>
        <v>80000</v>
      </c>
      <c r="AD377" s="2">
        <f>_xlfn.XLOOKUP($A377,'[1]Cost Forecast'!$A:$A,'[1]Cost Forecast'!V:V)</f>
        <v>80000</v>
      </c>
      <c r="AE377" s="2">
        <f>_xlfn.XLOOKUP($A377,'[1]Cost Forecast'!$A:$A,'[1]Cost Forecast'!W:W)</f>
        <v>50000</v>
      </c>
      <c r="AF377" s="2">
        <f>_xlfn.XLOOKUP($A377,'[1]Cost Forecast'!$A:$A,'[1]Cost Forecast'!X:X)</f>
        <v>50000</v>
      </c>
      <c r="AG377" s="2">
        <f>_xlfn.XLOOKUP($A377,'[1]Cost Forecast'!$A:$A,'[1]Cost Forecast'!Y:Y)</f>
        <v>30000</v>
      </c>
      <c r="AH377" s="2">
        <f>_xlfn.XLOOKUP($A377,'[1]Cost Forecast'!$A:$A,'[1]Cost Forecast'!Z:Z)</f>
        <v>30000</v>
      </c>
      <c r="AI377" s="2">
        <f>_xlfn.XLOOKUP($A377,'[1]Cost Forecast'!$A:$A,'[1]Cost Forecast'!AA:AA)</f>
        <v>20000</v>
      </c>
      <c r="AJ377" s="2">
        <f>_xlfn.XLOOKUP($A377,'[1]Cost Forecast'!$A:$A,'[1]Cost Forecast'!AB:AB)</f>
        <v>10000</v>
      </c>
      <c r="AK377" s="2">
        <f>_xlfn.XLOOKUP($A377,'[1]Cost Forecast'!$A:$A,'[1]Cost Forecast'!AC:AC)</f>
        <v>9031.5899999999674</v>
      </c>
      <c r="AL377" s="2">
        <f>_xlfn.XLOOKUP($A377,'[1]Cost Forecast'!$A:$A,'[1]Cost Forecast'!AD:AD)</f>
        <v>0</v>
      </c>
      <c r="AM377" s="8">
        <f t="shared" si="146"/>
        <v>1150000</v>
      </c>
      <c r="AN377" s="9" t="s">
        <v>884</v>
      </c>
      <c r="AO377" s="9" t="s">
        <v>886</v>
      </c>
      <c r="AQ377" t="b">
        <f t="shared" si="147"/>
        <v>1</v>
      </c>
      <c r="AS377"/>
    </row>
    <row r="378" spans="1:45" x14ac:dyDescent="0.35">
      <c r="A378" s="4" t="s">
        <v>764</v>
      </c>
      <c r="B378" s="4" t="s">
        <v>765</v>
      </c>
      <c r="C378" s="3">
        <v>74.02</v>
      </c>
      <c r="D378" s="4" t="s">
        <v>5</v>
      </c>
      <c r="E378" s="3">
        <v>535.04</v>
      </c>
      <c r="F378" s="3">
        <f t="shared" ref="F378:F409" si="148">IF(OR(E378=0,C378=0),1,C378/E378)</f>
        <v>0.13834479665071769</v>
      </c>
      <c r="G378" s="2">
        <v>138034</v>
      </c>
      <c r="H378" s="4" t="b">
        <f t="shared" si="141"/>
        <v>0</v>
      </c>
      <c r="I378" s="4" t="b">
        <f t="shared" si="142"/>
        <v>0</v>
      </c>
      <c r="K378" s="2">
        <v>119118.41</v>
      </c>
      <c r="L378" s="2">
        <v>119118.41</v>
      </c>
      <c r="M378" s="3">
        <v>74.02</v>
      </c>
      <c r="N378" s="3">
        <v>382</v>
      </c>
      <c r="O378" s="2">
        <v>107.4890837696335</v>
      </c>
      <c r="Q378" s="2">
        <v>55815.7</v>
      </c>
      <c r="R378" s="2">
        <v>0</v>
      </c>
      <c r="S378" s="2">
        <v>82218.3</v>
      </c>
      <c r="T378" s="2">
        <v>0</v>
      </c>
      <c r="U378" s="2">
        <v>0</v>
      </c>
      <c r="V378" s="2">
        <f t="shared" ref="V378:V409" si="149">G378-SUM(Q378:U378)</f>
        <v>0</v>
      </c>
      <c r="X378" s="2">
        <f t="shared" ref="X378:X414" si="150">K378 + O378*((C378-M378)/F378)</f>
        <v>119118.41</v>
      </c>
      <c r="Y378" s="2">
        <f t="shared" ref="Y378:Y409" si="151">X378-G378</f>
        <v>-18915.589999999997</v>
      </c>
      <c r="AA378" s="2">
        <f>_xlfn.XLOOKUP($A378,'[1]Cost Forecast'!$A:$A,'[1]Cost Forecast'!S:S)</f>
        <v>0</v>
      </c>
      <c r="AB378" s="2">
        <f>_xlfn.XLOOKUP($A378,'[1]Cost Forecast'!$A:$A,'[1]Cost Forecast'!T:T)</f>
        <v>0</v>
      </c>
      <c r="AC378" s="2">
        <f>_xlfn.XLOOKUP($A378,'[1]Cost Forecast'!$A:$A,'[1]Cost Forecast'!U:U)</f>
        <v>0</v>
      </c>
      <c r="AD378" s="2">
        <f>_xlfn.XLOOKUP($A378,'[1]Cost Forecast'!$A:$A,'[1]Cost Forecast'!V:V)</f>
        <v>0</v>
      </c>
      <c r="AE378" s="2">
        <f>_xlfn.XLOOKUP($A378,'[1]Cost Forecast'!$A:$A,'[1]Cost Forecast'!W:W)</f>
        <v>0</v>
      </c>
      <c r="AF378" s="2">
        <f>_xlfn.XLOOKUP($A378,'[1]Cost Forecast'!$A:$A,'[1]Cost Forecast'!X:X)</f>
        <v>0</v>
      </c>
      <c r="AG378" s="2">
        <f>_xlfn.XLOOKUP($A378,'[1]Cost Forecast'!$A:$A,'[1]Cost Forecast'!Y:Y)</f>
        <v>0</v>
      </c>
      <c r="AH378" s="2">
        <f>_xlfn.XLOOKUP($A378,'[1]Cost Forecast'!$A:$A,'[1]Cost Forecast'!Z:Z)</f>
        <v>0</v>
      </c>
      <c r="AI378" s="2">
        <f>_xlfn.XLOOKUP($A378,'[1]Cost Forecast'!$A:$A,'[1]Cost Forecast'!AA:AA)</f>
        <v>0</v>
      </c>
      <c r="AJ378" s="2">
        <f>_xlfn.XLOOKUP($A378,'[1]Cost Forecast'!$A:$A,'[1]Cost Forecast'!AB:AB)</f>
        <v>0</v>
      </c>
      <c r="AK378" s="2">
        <f>_xlfn.XLOOKUP($A378,'[1]Cost Forecast'!$A:$A,'[1]Cost Forecast'!AC:AC)</f>
        <v>10000</v>
      </c>
      <c r="AL378" s="2">
        <f>_xlfn.XLOOKUP($A378,'[1]Cost Forecast'!$A:$A,'[1]Cost Forecast'!AD:AD)</f>
        <v>8915.5899999999965</v>
      </c>
      <c r="AM378" s="8">
        <f t="shared" si="146"/>
        <v>138034</v>
      </c>
      <c r="AN378" s="9" t="s">
        <v>884</v>
      </c>
      <c r="AO378" s="9" t="s">
        <v>849</v>
      </c>
      <c r="AP378" t="s">
        <v>898</v>
      </c>
      <c r="AQ378" t="b">
        <f t="shared" si="147"/>
        <v>1</v>
      </c>
      <c r="AS378"/>
    </row>
    <row r="379" spans="1:45" x14ac:dyDescent="0.35">
      <c r="A379" s="4" t="s">
        <v>766</v>
      </c>
      <c r="B379" s="4" t="s">
        <v>767</v>
      </c>
      <c r="C379" s="3">
        <v>8</v>
      </c>
      <c r="D379" s="4" t="s">
        <v>2</v>
      </c>
      <c r="E379" s="3">
        <v>0</v>
      </c>
      <c r="F379" s="3">
        <f t="shared" si="148"/>
        <v>1</v>
      </c>
      <c r="G379" s="2">
        <v>90000</v>
      </c>
      <c r="H379" s="4" t="b">
        <f t="shared" si="141"/>
        <v>0</v>
      </c>
      <c r="I379" s="4" t="b">
        <f t="shared" si="142"/>
        <v>0</v>
      </c>
      <c r="K379" s="2">
        <v>80136.509999999995</v>
      </c>
      <c r="L379" s="2">
        <v>80136.509999999995</v>
      </c>
      <c r="M379" s="3">
        <v>0</v>
      </c>
      <c r="N379" s="3">
        <v>0</v>
      </c>
      <c r="O379" s="2">
        <v>110</v>
      </c>
      <c r="Q379" s="2">
        <v>0</v>
      </c>
      <c r="R379" s="2">
        <v>0</v>
      </c>
      <c r="S379" s="2">
        <v>90000</v>
      </c>
      <c r="T379" s="2">
        <v>0</v>
      </c>
      <c r="U379" s="2">
        <v>0</v>
      </c>
      <c r="V379" s="2">
        <f t="shared" si="149"/>
        <v>0</v>
      </c>
      <c r="X379" s="2">
        <f t="shared" si="150"/>
        <v>81016.509999999995</v>
      </c>
      <c r="Y379" s="2">
        <f t="shared" si="151"/>
        <v>-8983.4900000000052</v>
      </c>
      <c r="AA379" s="2">
        <f>_xlfn.XLOOKUP($A379,'[1]Cost Forecast'!$A:$A,'[1]Cost Forecast'!S:S)</f>
        <v>0</v>
      </c>
      <c r="AB379" s="2">
        <f>_xlfn.XLOOKUP($A379,'[1]Cost Forecast'!$A:$A,'[1]Cost Forecast'!T:T)</f>
        <v>896.68090909090961</v>
      </c>
      <c r="AC379" s="2">
        <f>_xlfn.XLOOKUP($A379,'[1]Cost Forecast'!$A:$A,'[1]Cost Forecast'!U:U)</f>
        <v>896.68090909090961</v>
      </c>
      <c r="AD379" s="2">
        <f>_xlfn.XLOOKUP($A379,'[1]Cost Forecast'!$A:$A,'[1]Cost Forecast'!V:V)</f>
        <v>896.68090909090961</v>
      </c>
      <c r="AE379" s="2">
        <f>_xlfn.XLOOKUP($A379,'[1]Cost Forecast'!$A:$A,'[1]Cost Forecast'!W:W)</f>
        <v>896.68090909090961</v>
      </c>
      <c r="AF379" s="2">
        <f>_xlfn.XLOOKUP($A379,'[1]Cost Forecast'!$A:$A,'[1]Cost Forecast'!X:X)</f>
        <v>896.68090909090961</v>
      </c>
      <c r="AG379" s="2">
        <f>_xlfn.XLOOKUP($A379,'[1]Cost Forecast'!$A:$A,'[1]Cost Forecast'!Y:Y)</f>
        <v>896.68090909090961</v>
      </c>
      <c r="AH379" s="2">
        <f>_xlfn.XLOOKUP($A379,'[1]Cost Forecast'!$A:$A,'[1]Cost Forecast'!Z:Z)</f>
        <v>896.68090909090961</v>
      </c>
      <c r="AI379" s="2">
        <f>_xlfn.XLOOKUP($A379,'[1]Cost Forecast'!$A:$A,'[1]Cost Forecast'!AA:AA)</f>
        <v>896.68090909090961</v>
      </c>
      <c r="AJ379" s="2">
        <f>_xlfn.XLOOKUP($A379,'[1]Cost Forecast'!$A:$A,'[1]Cost Forecast'!AB:AB)</f>
        <v>896.68090909090961</v>
      </c>
      <c r="AK379" s="2">
        <f>_xlfn.XLOOKUP($A379,'[1]Cost Forecast'!$A:$A,'[1]Cost Forecast'!AC:AC)</f>
        <v>896.68090909090961</v>
      </c>
      <c r="AL379" s="2">
        <f>_xlfn.XLOOKUP($A379,'[1]Cost Forecast'!$A:$A,'[1]Cost Forecast'!AD:AD)</f>
        <v>896.68090909090961</v>
      </c>
      <c r="AM379" s="8">
        <f t="shared" si="146"/>
        <v>90000</v>
      </c>
      <c r="AN379" s="9" t="s">
        <v>876</v>
      </c>
      <c r="AO379" s="9" t="s">
        <v>880</v>
      </c>
      <c r="AQ379" t="b">
        <f t="shared" si="147"/>
        <v>1</v>
      </c>
      <c r="AS379"/>
    </row>
    <row r="380" spans="1:45" x14ac:dyDescent="0.35">
      <c r="A380" s="4" t="s">
        <v>768</v>
      </c>
      <c r="B380" s="4" t="s">
        <v>769</v>
      </c>
      <c r="C380" s="3">
        <v>8</v>
      </c>
      <c r="D380" s="4" t="s">
        <v>2</v>
      </c>
      <c r="E380" s="3">
        <v>0</v>
      </c>
      <c r="F380" s="3">
        <f t="shared" si="148"/>
        <v>1</v>
      </c>
      <c r="G380" s="2">
        <v>8710.4</v>
      </c>
      <c r="H380" s="4" t="b">
        <f t="shared" si="141"/>
        <v>0</v>
      </c>
      <c r="I380" s="4" t="b">
        <f t="shared" si="142"/>
        <v>0</v>
      </c>
      <c r="K380" s="2">
        <v>6193.68</v>
      </c>
      <c r="L380" s="2">
        <v>6193.68</v>
      </c>
      <c r="M380" s="3">
        <v>7</v>
      </c>
      <c r="N380" s="3">
        <v>0</v>
      </c>
      <c r="O380" s="2">
        <v>110</v>
      </c>
      <c r="Q380" s="2">
        <v>0</v>
      </c>
      <c r="R380" s="2">
        <v>0</v>
      </c>
      <c r="S380" s="2">
        <v>8710.4</v>
      </c>
      <c r="T380" s="2">
        <v>0</v>
      </c>
      <c r="U380" s="2">
        <v>0</v>
      </c>
      <c r="V380" s="2">
        <f t="shared" si="149"/>
        <v>0</v>
      </c>
      <c r="X380" s="2">
        <f t="shared" si="150"/>
        <v>6303.68</v>
      </c>
      <c r="Y380" s="2">
        <f t="shared" si="151"/>
        <v>-2406.7199999999993</v>
      </c>
      <c r="AA380" s="2">
        <f>_xlfn.XLOOKUP($A380,'[1]Cost Forecast'!$A:$A,'[1]Cost Forecast'!S:S)</f>
        <v>0</v>
      </c>
      <c r="AB380" s="2">
        <f>_xlfn.XLOOKUP($A380,'[1]Cost Forecast'!$A:$A,'[1]Cost Forecast'!T:T)</f>
        <v>228.79272727272721</v>
      </c>
      <c r="AC380" s="2">
        <f>_xlfn.XLOOKUP($A380,'[1]Cost Forecast'!$A:$A,'[1]Cost Forecast'!U:U)</f>
        <v>228.79272727272721</v>
      </c>
      <c r="AD380" s="2">
        <f>_xlfn.XLOOKUP($A380,'[1]Cost Forecast'!$A:$A,'[1]Cost Forecast'!V:V)</f>
        <v>228.79272727272721</v>
      </c>
      <c r="AE380" s="2">
        <f>_xlfn.XLOOKUP($A380,'[1]Cost Forecast'!$A:$A,'[1]Cost Forecast'!W:W)</f>
        <v>228.79272727272721</v>
      </c>
      <c r="AF380" s="2">
        <f>_xlfn.XLOOKUP($A380,'[1]Cost Forecast'!$A:$A,'[1]Cost Forecast'!X:X)</f>
        <v>228.79272727272721</v>
      </c>
      <c r="AG380" s="2">
        <f>_xlfn.XLOOKUP($A380,'[1]Cost Forecast'!$A:$A,'[1]Cost Forecast'!Y:Y)</f>
        <v>228.79272727272721</v>
      </c>
      <c r="AH380" s="2">
        <f>_xlfn.XLOOKUP($A380,'[1]Cost Forecast'!$A:$A,'[1]Cost Forecast'!Z:Z)</f>
        <v>228.79272727272721</v>
      </c>
      <c r="AI380" s="2">
        <f>_xlfn.XLOOKUP($A380,'[1]Cost Forecast'!$A:$A,'[1]Cost Forecast'!AA:AA)</f>
        <v>228.79272727272721</v>
      </c>
      <c r="AJ380" s="2">
        <f>_xlfn.XLOOKUP($A380,'[1]Cost Forecast'!$A:$A,'[1]Cost Forecast'!AB:AB)</f>
        <v>228.79272727272721</v>
      </c>
      <c r="AK380" s="2">
        <f>_xlfn.XLOOKUP($A380,'[1]Cost Forecast'!$A:$A,'[1]Cost Forecast'!AC:AC)</f>
        <v>228.79272727272721</v>
      </c>
      <c r="AL380" s="2">
        <f>_xlfn.XLOOKUP($A380,'[1]Cost Forecast'!$A:$A,'[1]Cost Forecast'!AD:AD)</f>
        <v>228.79272727272721</v>
      </c>
      <c r="AM380" s="8">
        <f t="shared" si="146"/>
        <v>8710.4</v>
      </c>
      <c r="AN380" s="9" t="s">
        <v>876</v>
      </c>
      <c r="AO380" s="9" t="s">
        <v>880</v>
      </c>
      <c r="AQ380" t="b">
        <f t="shared" si="147"/>
        <v>1</v>
      </c>
      <c r="AS380"/>
    </row>
    <row r="381" spans="1:45" x14ac:dyDescent="0.35">
      <c r="A381" s="4" t="s">
        <v>770</v>
      </c>
      <c r="B381" s="4" t="s">
        <v>771</v>
      </c>
      <c r="C381" s="3">
        <v>37</v>
      </c>
      <c r="D381" s="4" t="s">
        <v>128</v>
      </c>
      <c r="E381" s="3">
        <v>0</v>
      </c>
      <c r="F381" s="3">
        <f t="shared" si="148"/>
        <v>1</v>
      </c>
      <c r="G381" s="2">
        <v>0</v>
      </c>
      <c r="H381" s="4" t="b">
        <f t="shared" si="141"/>
        <v>1</v>
      </c>
      <c r="I381" s="4" t="b">
        <f t="shared" si="142"/>
        <v>0</v>
      </c>
      <c r="K381" s="2">
        <v>0</v>
      </c>
      <c r="L381" s="2">
        <v>0</v>
      </c>
      <c r="M381" s="3">
        <v>27</v>
      </c>
      <c r="N381" s="3">
        <v>0</v>
      </c>
      <c r="O381" s="2">
        <v>110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f t="shared" si="149"/>
        <v>0</v>
      </c>
      <c r="X381" s="2">
        <f t="shared" si="150"/>
        <v>1100</v>
      </c>
      <c r="Y381" s="2">
        <f t="shared" si="151"/>
        <v>1100</v>
      </c>
      <c r="AA381" s="2">
        <f>_xlfn.XLOOKUP($A381,'[1]Cost Forecast'!$A:$A,'[1]Cost Forecast'!S:S)</f>
        <v>0</v>
      </c>
      <c r="AB381" s="2">
        <f>_xlfn.XLOOKUP($A381,'[1]Cost Forecast'!$A:$A,'[1]Cost Forecast'!T:T)</f>
        <v>0</v>
      </c>
      <c r="AC381" s="2">
        <f>_xlfn.XLOOKUP($A381,'[1]Cost Forecast'!$A:$A,'[1]Cost Forecast'!U:U)</f>
        <v>0</v>
      </c>
      <c r="AD381" s="2">
        <f>_xlfn.XLOOKUP($A381,'[1]Cost Forecast'!$A:$A,'[1]Cost Forecast'!V:V)</f>
        <v>0</v>
      </c>
      <c r="AE381" s="2">
        <f>_xlfn.XLOOKUP($A381,'[1]Cost Forecast'!$A:$A,'[1]Cost Forecast'!W:W)</f>
        <v>0</v>
      </c>
      <c r="AF381" s="2">
        <f>_xlfn.XLOOKUP($A381,'[1]Cost Forecast'!$A:$A,'[1]Cost Forecast'!X:X)</f>
        <v>0</v>
      </c>
      <c r="AG381" s="2">
        <f>_xlfn.XLOOKUP($A381,'[1]Cost Forecast'!$A:$A,'[1]Cost Forecast'!Y:Y)</f>
        <v>0</v>
      </c>
      <c r="AH381" s="2">
        <f>_xlfn.XLOOKUP($A381,'[1]Cost Forecast'!$A:$A,'[1]Cost Forecast'!Z:Z)</f>
        <v>0</v>
      </c>
      <c r="AI381" s="2">
        <f>_xlfn.XLOOKUP($A381,'[1]Cost Forecast'!$A:$A,'[1]Cost Forecast'!AA:AA)</f>
        <v>0</v>
      </c>
      <c r="AJ381" s="2">
        <f>_xlfn.XLOOKUP($A381,'[1]Cost Forecast'!$A:$A,'[1]Cost Forecast'!AB:AB)</f>
        <v>0</v>
      </c>
      <c r="AK381" s="2">
        <f>_xlfn.XLOOKUP($A381,'[1]Cost Forecast'!$A:$A,'[1]Cost Forecast'!AC:AC)</f>
        <v>0</v>
      </c>
      <c r="AL381" s="2">
        <f>_xlfn.XLOOKUP($A381,'[1]Cost Forecast'!$A:$A,'[1]Cost Forecast'!AD:AD)</f>
        <v>0</v>
      </c>
      <c r="AM381" s="8">
        <f t="shared" si="146"/>
        <v>0</v>
      </c>
      <c r="AN381" s="9" t="s">
        <v>882</v>
      </c>
      <c r="AO381" s="9" t="s">
        <v>882</v>
      </c>
      <c r="AQ381" t="b">
        <f t="shared" si="147"/>
        <v>1</v>
      </c>
      <c r="AS381"/>
    </row>
    <row r="382" spans="1:45" x14ac:dyDescent="0.35">
      <c r="A382" s="4" t="s">
        <v>772</v>
      </c>
      <c r="B382" s="4" t="s">
        <v>773</v>
      </c>
      <c r="C382" s="3">
        <v>8</v>
      </c>
      <c r="D382" s="4" t="s">
        <v>2</v>
      </c>
      <c r="E382" s="3">
        <v>0</v>
      </c>
      <c r="F382" s="3">
        <f t="shared" si="148"/>
        <v>1</v>
      </c>
      <c r="G382" s="2">
        <v>0</v>
      </c>
      <c r="H382" s="4" t="b">
        <f t="shared" si="141"/>
        <v>1</v>
      </c>
      <c r="I382" s="4" t="b">
        <f t="shared" si="142"/>
        <v>0</v>
      </c>
      <c r="K382" s="2">
        <v>0</v>
      </c>
      <c r="L382" s="2">
        <v>0</v>
      </c>
      <c r="M382" s="3">
        <v>7</v>
      </c>
      <c r="N382" s="3">
        <v>0</v>
      </c>
      <c r="O382" s="2">
        <v>110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f t="shared" si="149"/>
        <v>0</v>
      </c>
      <c r="X382" s="2">
        <f t="shared" si="150"/>
        <v>110</v>
      </c>
      <c r="Y382" s="2">
        <f t="shared" si="151"/>
        <v>110</v>
      </c>
      <c r="AA382" s="2">
        <f>_xlfn.XLOOKUP($A382,'[1]Cost Forecast'!$A:$A,'[1]Cost Forecast'!S:S)</f>
        <v>0</v>
      </c>
      <c r="AB382" s="2">
        <f>_xlfn.XLOOKUP($A382,'[1]Cost Forecast'!$A:$A,'[1]Cost Forecast'!T:T)</f>
        <v>0</v>
      </c>
      <c r="AC382" s="2">
        <f>_xlfn.XLOOKUP($A382,'[1]Cost Forecast'!$A:$A,'[1]Cost Forecast'!U:U)</f>
        <v>0</v>
      </c>
      <c r="AD382" s="2">
        <f>_xlfn.XLOOKUP($A382,'[1]Cost Forecast'!$A:$A,'[1]Cost Forecast'!V:V)</f>
        <v>0</v>
      </c>
      <c r="AE382" s="2">
        <f>_xlfn.XLOOKUP($A382,'[1]Cost Forecast'!$A:$A,'[1]Cost Forecast'!W:W)</f>
        <v>0</v>
      </c>
      <c r="AF382" s="2">
        <f>_xlfn.XLOOKUP($A382,'[1]Cost Forecast'!$A:$A,'[1]Cost Forecast'!X:X)</f>
        <v>0</v>
      </c>
      <c r="AG382" s="2">
        <f>_xlfn.XLOOKUP($A382,'[1]Cost Forecast'!$A:$A,'[1]Cost Forecast'!Y:Y)</f>
        <v>0</v>
      </c>
      <c r="AH382" s="2">
        <f>_xlfn.XLOOKUP($A382,'[1]Cost Forecast'!$A:$A,'[1]Cost Forecast'!Z:Z)</f>
        <v>0</v>
      </c>
      <c r="AI382" s="2">
        <f>_xlfn.XLOOKUP($A382,'[1]Cost Forecast'!$A:$A,'[1]Cost Forecast'!AA:AA)</f>
        <v>0</v>
      </c>
      <c r="AJ382" s="2">
        <f>_xlfn.XLOOKUP($A382,'[1]Cost Forecast'!$A:$A,'[1]Cost Forecast'!AB:AB)</f>
        <v>0</v>
      </c>
      <c r="AK382" s="2">
        <f>_xlfn.XLOOKUP($A382,'[1]Cost Forecast'!$A:$A,'[1]Cost Forecast'!AC:AC)</f>
        <v>0</v>
      </c>
      <c r="AL382" s="2">
        <f>_xlfn.XLOOKUP($A382,'[1]Cost Forecast'!$A:$A,'[1]Cost Forecast'!AD:AD)</f>
        <v>0</v>
      </c>
      <c r="AM382" s="8">
        <f t="shared" si="146"/>
        <v>0</v>
      </c>
      <c r="AN382" s="9" t="s">
        <v>882</v>
      </c>
      <c r="AO382" s="9" t="s">
        <v>882</v>
      </c>
      <c r="AQ382" t="b">
        <f t="shared" si="147"/>
        <v>1</v>
      </c>
      <c r="AS382"/>
    </row>
    <row r="383" spans="1:45" x14ac:dyDescent="0.35">
      <c r="A383" s="4" t="s">
        <v>774</v>
      </c>
      <c r="B383" s="4" t="s">
        <v>775</v>
      </c>
      <c r="C383" s="3">
        <v>271</v>
      </c>
      <c r="D383" s="4" t="s">
        <v>564</v>
      </c>
      <c r="E383" s="3">
        <v>0</v>
      </c>
      <c r="F383" s="3">
        <f t="shared" si="148"/>
        <v>1</v>
      </c>
      <c r="G383" s="2">
        <v>0</v>
      </c>
      <c r="H383" s="4" t="b">
        <f t="shared" si="141"/>
        <v>1</v>
      </c>
      <c r="I383" s="4" t="b">
        <f t="shared" si="142"/>
        <v>0</v>
      </c>
      <c r="K383" s="2">
        <v>0</v>
      </c>
      <c r="L383" s="2">
        <v>0</v>
      </c>
      <c r="M383" s="3">
        <v>50.65</v>
      </c>
      <c r="N383" s="3">
        <v>0</v>
      </c>
      <c r="O383" s="2">
        <v>110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f t="shared" si="149"/>
        <v>0</v>
      </c>
      <c r="X383" s="2">
        <f t="shared" si="150"/>
        <v>24238.5</v>
      </c>
      <c r="Y383" s="2">
        <f t="shared" si="151"/>
        <v>24238.5</v>
      </c>
      <c r="AA383" s="2">
        <f>_xlfn.XLOOKUP($A383,'[1]Cost Forecast'!$A:$A,'[1]Cost Forecast'!S:S)</f>
        <v>0</v>
      </c>
      <c r="AB383" s="2">
        <f>_xlfn.XLOOKUP($A383,'[1]Cost Forecast'!$A:$A,'[1]Cost Forecast'!T:T)</f>
        <v>0</v>
      </c>
      <c r="AC383" s="2">
        <f>_xlfn.XLOOKUP($A383,'[1]Cost Forecast'!$A:$A,'[1]Cost Forecast'!U:U)</f>
        <v>0</v>
      </c>
      <c r="AD383" s="2">
        <f>_xlfn.XLOOKUP($A383,'[1]Cost Forecast'!$A:$A,'[1]Cost Forecast'!V:V)</f>
        <v>0</v>
      </c>
      <c r="AE383" s="2">
        <f>_xlfn.XLOOKUP($A383,'[1]Cost Forecast'!$A:$A,'[1]Cost Forecast'!W:W)</f>
        <v>0</v>
      </c>
      <c r="AF383" s="2">
        <f>_xlfn.XLOOKUP($A383,'[1]Cost Forecast'!$A:$A,'[1]Cost Forecast'!X:X)</f>
        <v>0</v>
      </c>
      <c r="AG383" s="2">
        <f>_xlfn.XLOOKUP($A383,'[1]Cost Forecast'!$A:$A,'[1]Cost Forecast'!Y:Y)</f>
        <v>0</v>
      </c>
      <c r="AH383" s="2">
        <f>_xlfn.XLOOKUP($A383,'[1]Cost Forecast'!$A:$A,'[1]Cost Forecast'!Z:Z)</f>
        <v>0</v>
      </c>
      <c r="AI383" s="2">
        <f>_xlfn.XLOOKUP($A383,'[1]Cost Forecast'!$A:$A,'[1]Cost Forecast'!AA:AA)</f>
        <v>0</v>
      </c>
      <c r="AJ383" s="2">
        <f>_xlfn.XLOOKUP($A383,'[1]Cost Forecast'!$A:$A,'[1]Cost Forecast'!AB:AB)</f>
        <v>0</v>
      </c>
      <c r="AK383" s="2">
        <f>_xlfn.XLOOKUP($A383,'[1]Cost Forecast'!$A:$A,'[1]Cost Forecast'!AC:AC)</f>
        <v>0</v>
      </c>
      <c r="AL383" s="2">
        <f>_xlfn.XLOOKUP($A383,'[1]Cost Forecast'!$A:$A,'[1]Cost Forecast'!AD:AD)</f>
        <v>0</v>
      </c>
      <c r="AM383" s="8">
        <f t="shared" si="146"/>
        <v>0</v>
      </c>
      <c r="AN383" s="9" t="s">
        <v>882</v>
      </c>
      <c r="AO383" s="9" t="s">
        <v>882</v>
      </c>
      <c r="AQ383" t="b">
        <f t="shared" si="147"/>
        <v>1</v>
      </c>
      <c r="AS383"/>
    </row>
    <row r="384" spans="1:45" x14ac:dyDescent="0.35">
      <c r="A384" s="4" t="s">
        <v>776</v>
      </c>
      <c r="B384" s="4" t="s">
        <v>777</v>
      </c>
      <c r="C384" s="3">
        <v>37</v>
      </c>
      <c r="D384" s="4" t="s">
        <v>128</v>
      </c>
      <c r="E384" s="3">
        <v>0</v>
      </c>
      <c r="F384" s="3">
        <f t="shared" si="148"/>
        <v>1</v>
      </c>
      <c r="G384" s="2">
        <v>55000</v>
      </c>
      <c r="H384" s="4" t="b">
        <f t="shared" si="141"/>
        <v>0</v>
      </c>
      <c r="I384" s="4" t="b">
        <f t="shared" si="142"/>
        <v>0</v>
      </c>
      <c r="K384" s="2">
        <v>41223.99</v>
      </c>
      <c r="L384" s="2">
        <v>41223.99</v>
      </c>
      <c r="M384" s="3">
        <v>28</v>
      </c>
      <c r="N384" s="3">
        <v>0</v>
      </c>
      <c r="O384" s="2">
        <v>110</v>
      </c>
      <c r="Q384" s="2">
        <v>0</v>
      </c>
      <c r="R384" s="2">
        <v>0</v>
      </c>
      <c r="S384" s="2">
        <v>55000</v>
      </c>
      <c r="T384" s="2">
        <v>0</v>
      </c>
      <c r="U384" s="2">
        <v>0</v>
      </c>
      <c r="V384" s="2">
        <f t="shared" si="149"/>
        <v>0</v>
      </c>
      <c r="X384" s="2">
        <f t="shared" si="150"/>
        <v>42213.99</v>
      </c>
      <c r="Y384" s="2">
        <f t="shared" si="151"/>
        <v>-12786.010000000002</v>
      </c>
      <c r="AA384" s="2">
        <f>_xlfn.XLOOKUP($A384,'[1]Cost Forecast'!$A:$A,'[1]Cost Forecast'!S:S)</f>
        <v>0</v>
      </c>
      <c r="AB384" s="2">
        <f>_xlfn.XLOOKUP($A384,'[1]Cost Forecast'!$A:$A,'[1]Cost Forecast'!T:T)</f>
        <v>1250.1372727272728</v>
      </c>
      <c r="AC384" s="2">
        <f>_xlfn.XLOOKUP($A384,'[1]Cost Forecast'!$A:$A,'[1]Cost Forecast'!U:U)</f>
        <v>1250.1372727272728</v>
      </c>
      <c r="AD384" s="2">
        <f>_xlfn.XLOOKUP($A384,'[1]Cost Forecast'!$A:$A,'[1]Cost Forecast'!V:V)</f>
        <v>1250.1372727272728</v>
      </c>
      <c r="AE384" s="2">
        <f>_xlfn.XLOOKUP($A384,'[1]Cost Forecast'!$A:$A,'[1]Cost Forecast'!W:W)</f>
        <v>1250.1372727272728</v>
      </c>
      <c r="AF384" s="2">
        <f>_xlfn.XLOOKUP($A384,'[1]Cost Forecast'!$A:$A,'[1]Cost Forecast'!X:X)</f>
        <v>1250.1372727272728</v>
      </c>
      <c r="AG384" s="2">
        <f>_xlfn.XLOOKUP($A384,'[1]Cost Forecast'!$A:$A,'[1]Cost Forecast'!Y:Y)</f>
        <v>1250.1372727272728</v>
      </c>
      <c r="AH384" s="2">
        <f>_xlfn.XLOOKUP($A384,'[1]Cost Forecast'!$A:$A,'[1]Cost Forecast'!Z:Z)</f>
        <v>1250.1372727272728</v>
      </c>
      <c r="AI384" s="2">
        <f>_xlfn.XLOOKUP($A384,'[1]Cost Forecast'!$A:$A,'[1]Cost Forecast'!AA:AA)</f>
        <v>1250.1372727272728</v>
      </c>
      <c r="AJ384" s="2">
        <f>_xlfn.XLOOKUP($A384,'[1]Cost Forecast'!$A:$A,'[1]Cost Forecast'!AB:AB)</f>
        <v>1250.1372727272728</v>
      </c>
      <c r="AK384" s="2">
        <f>_xlfn.XLOOKUP($A384,'[1]Cost Forecast'!$A:$A,'[1]Cost Forecast'!AC:AC)</f>
        <v>1250.1372727272728</v>
      </c>
      <c r="AL384" s="2">
        <f>_xlfn.XLOOKUP($A384,'[1]Cost Forecast'!$A:$A,'[1]Cost Forecast'!AD:AD)</f>
        <v>1250.1372727272728</v>
      </c>
      <c r="AM384" s="8">
        <f t="shared" si="146"/>
        <v>54975.5</v>
      </c>
      <c r="AN384" s="9" t="s">
        <v>876</v>
      </c>
      <c r="AO384" s="9" t="s">
        <v>880</v>
      </c>
      <c r="AQ384" t="b">
        <f t="shared" si="147"/>
        <v>0</v>
      </c>
      <c r="AS384"/>
    </row>
    <row r="385" spans="1:45" x14ac:dyDescent="0.35">
      <c r="A385" s="4" t="s">
        <v>778</v>
      </c>
      <c r="B385" s="4" t="s">
        <v>779</v>
      </c>
      <c r="C385" s="3">
        <v>271</v>
      </c>
      <c r="D385" s="4" t="s">
        <v>564</v>
      </c>
      <c r="E385" s="3">
        <v>0</v>
      </c>
      <c r="F385" s="3">
        <f t="shared" si="148"/>
        <v>1</v>
      </c>
      <c r="G385" s="2">
        <v>90000</v>
      </c>
      <c r="H385" s="4" t="b">
        <f t="shared" si="141"/>
        <v>0</v>
      </c>
      <c r="I385" s="4" t="b">
        <f t="shared" si="142"/>
        <v>0</v>
      </c>
      <c r="K385" s="2">
        <v>59051.92</v>
      </c>
      <c r="L385" s="2">
        <v>59051.93</v>
      </c>
      <c r="M385" s="3">
        <v>14.65</v>
      </c>
      <c r="N385" s="3">
        <v>0</v>
      </c>
      <c r="O385" s="2">
        <v>110</v>
      </c>
      <c r="Q385" s="2">
        <v>0</v>
      </c>
      <c r="R385" s="2">
        <v>0</v>
      </c>
      <c r="S385" s="2">
        <v>90000</v>
      </c>
      <c r="T385" s="2">
        <v>0</v>
      </c>
      <c r="U385" s="2">
        <v>0</v>
      </c>
      <c r="V385" s="2">
        <f t="shared" si="149"/>
        <v>0</v>
      </c>
      <c r="X385" s="2">
        <f t="shared" si="150"/>
        <v>87250.42</v>
      </c>
      <c r="Y385" s="2">
        <f t="shared" si="151"/>
        <v>-2749.5800000000017</v>
      </c>
      <c r="AA385" s="2">
        <f>_xlfn.XLOOKUP($A385,'[1]Cost Forecast'!$A:$A,'[1]Cost Forecast'!S:S)</f>
        <v>0</v>
      </c>
      <c r="AB385" s="2">
        <f>_xlfn.XLOOKUP($A385,'[1]Cost Forecast'!$A:$A,'[1]Cost Forecast'!T:T)</f>
        <v>2760.4300000000003</v>
      </c>
      <c r="AC385" s="2">
        <f>_xlfn.XLOOKUP($A385,'[1]Cost Forecast'!$A:$A,'[1]Cost Forecast'!U:U)</f>
        <v>2760.4300000000003</v>
      </c>
      <c r="AD385" s="2">
        <f>_xlfn.XLOOKUP($A385,'[1]Cost Forecast'!$A:$A,'[1]Cost Forecast'!V:V)</f>
        <v>2760.4300000000003</v>
      </c>
      <c r="AE385" s="2">
        <f>_xlfn.XLOOKUP($A385,'[1]Cost Forecast'!$A:$A,'[1]Cost Forecast'!W:W)</f>
        <v>2760.4300000000003</v>
      </c>
      <c r="AF385" s="2">
        <f>_xlfn.XLOOKUP($A385,'[1]Cost Forecast'!$A:$A,'[1]Cost Forecast'!X:X)</f>
        <v>2760.4300000000003</v>
      </c>
      <c r="AG385" s="2">
        <f>_xlfn.XLOOKUP($A385,'[1]Cost Forecast'!$A:$A,'[1]Cost Forecast'!Y:Y)</f>
        <v>2760.4300000000003</v>
      </c>
      <c r="AH385" s="2">
        <f>_xlfn.XLOOKUP($A385,'[1]Cost Forecast'!$A:$A,'[1]Cost Forecast'!Z:Z)</f>
        <v>2760.4300000000003</v>
      </c>
      <c r="AI385" s="2">
        <f>_xlfn.XLOOKUP($A385,'[1]Cost Forecast'!$A:$A,'[1]Cost Forecast'!AA:AA)</f>
        <v>2760.4300000000003</v>
      </c>
      <c r="AJ385" s="2">
        <f>_xlfn.XLOOKUP($A385,'[1]Cost Forecast'!$A:$A,'[1]Cost Forecast'!AB:AB)</f>
        <v>2760.4300000000003</v>
      </c>
      <c r="AK385" s="2">
        <f>_xlfn.XLOOKUP($A385,'[1]Cost Forecast'!$A:$A,'[1]Cost Forecast'!AC:AC)</f>
        <v>2760.4300000000003</v>
      </c>
      <c r="AL385" s="2">
        <f>_xlfn.XLOOKUP($A385,'[1]Cost Forecast'!$A:$A,'[1]Cost Forecast'!AD:AD)</f>
        <v>2760.4300000000003</v>
      </c>
      <c r="AM385" s="8">
        <f t="shared" si="146"/>
        <v>89416.65</v>
      </c>
      <c r="AN385" s="9" t="s">
        <v>876</v>
      </c>
      <c r="AO385" s="9" t="s">
        <v>880</v>
      </c>
      <c r="AQ385" t="b">
        <f t="shared" si="147"/>
        <v>0</v>
      </c>
      <c r="AS385"/>
    </row>
    <row r="386" spans="1:45" x14ac:dyDescent="0.35">
      <c r="A386" s="4" t="s">
        <v>780</v>
      </c>
      <c r="B386" s="4" t="s">
        <v>781</v>
      </c>
      <c r="C386" s="3">
        <v>37</v>
      </c>
      <c r="D386" s="4" t="s">
        <v>128</v>
      </c>
      <c r="E386" s="3">
        <v>0</v>
      </c>
      <c r="F386" s="3">
        <f t="shared" si="148"/>
        <v>1</v>
      </c>
      <c r="G386" s="2">
        <v>18500</v>
      </c>
      <c r="H386" s="4" t="b">
        <f t="shared" si="141"/>
        <v>0</v>
      </c>
      <c r="I386" s="4" t="b">
        <f t="shared" si="142"/>
        <v>0</v>
      </c>
      <c r="K386" s="2">
        <v>0</v>
      </c>
      <c r="L386" s="2">
        <v>0</v>
      </c>
      <c r="M386" s="3">
        <v>28</v>
      </c>
      <c r="N386" s="3">
        <v>0</v>
      </c>
      <c r="O386" s="2">
        <v>110</v>
      </c>
      <c r="Q386" s="2">
        <v>0</v>
      </c>
      <c r="R386" s="2">
        <v>0</v>
      </c>
      <c r="S386" s="2">
        <v>18500</v>
      </c>
      <c r="T386" s="2">
        <v>0</v>
      </c>
      <c r="U386" s="2">
        <v>0</v>
      </c>
      <c r="V386" s="2">
        <f t="shared" si="149"/>
        <v>0</v>
      </c>
      <c r="X386" s="2">
        <f t="shared" si="150"/>
        <v>990</v>
      </c>
      <c r="Y386" s="2">
        <f t="shared" si="151"/>
        <v>-17510</v>
      </c>
      <c r="AA386" s="2">
        <f>_xlfn.XLOOKUP($A386,'[1]Cost Forecast'!$A:$A,'[1]Cost Forecast'!S:S)</f>
        <v>0</v>
      </c>
      <c r="AB386" s="2">
        <f>_xlfn.XLOOKUP($A386,'[1]Cost Forecast'!$A:$A,'[1]Cost Forecast'!T:T)</f>
        <v>0</v>
      </c>
      <c r="AC386" s="2">
        <f>_xlfn.XLOOKUP($A386,'[1]Cost Forecast'!$A:$A,'[1]Cost Forecast'!U:U)</f>
        <v>0</v>
      </c>
      <c r="AD386" s="2">
        <f>_xlfn.XLOOKUP($A386,'[1]Cost Forecast'!$A:$A,'[1]Cost Forecast'!V:V)</f>
        <v>0</v>
      </c>
      <c r="AE386" s="2">
        <f>_xlfn.XLOOKUP($A386,'[1]Cost Forecast'!$A:$A,'[1]Cost Forecast'!W:W)</f>
        <v>0</v>
      </c>
      <c r="AF386" s="2">
        <f>_xlfn.XLOOKUP($A386,'[1]Cost Forecast'!$A:$A,'[1]Cost Forecast'!X:X)</f>
        <v>0</v>
      </c>
      <c r="AG386" s="2">
        <f>_xlfn.XLOOKUP($A386,'[1]Cost Forecast'!$A:$A,'[1]Cost Forecast'!Y:Y)</f>
        <v>0</v>
      </c>
      <c r="AH386" s="2">
        <f>_xlfn.XLOOKUP($A386,'[1]Cost Forecast'!$A:$A,'[1]Cost Forecast'!Z:Z)</f>
        <v>0</v>
      </c>
      <c r="AI386" s="2">
        <f>_xlfn.XLOOKUP($A386,'[1]Cost Forecast'!$A:$A,'[1]Cost Forecast'!AA:AA)</f>
        <v>0</v>
      </c>
      <c r="AJ386" s="2">
        <f>_xlfn.XLOOKUP($A386,'[1]Cost Forecast'!$A:$A,'[1]Cost Forecast'!AB:AB)</f>
        <v>0</v>
      </c>
      <c r="AK386" s="2">
        <f>_xlfn.XLOOKUP($A386,'[1]Cost Forecast'!$A:$A,'[1]Cost Forecast'!AC:AC)</f>
        <v>0</v>
      </c>
      <c r="AL386" s="2">
        <f>_xlfn.XLOOKUP($A386,'[1]Cost Forecast'!$A:$A,'[1]Cost Forecast'!AD:AD)</f>
        <v>0</v>
      </c>
      <c r="AM386" s="8">
        <f t="shared" si="146"/>
        <v>0</v>
      </c>
      <c r="AN386" s="9" t="s">
        <v>874</v>
      </c>
      <c r="AO386" s="9" t="s">
        <v>885</v>
      </c>
      <c r="AQ386" t="b">
        <f t="shared" si="147"/>
        <v>0</v>
      </c>
      <c r="AS386"/>
    </row>
    <row r="387" spans="1:45" x14ac:dyDescent="0.35">
      <c r="A387" s="4" t="s">
        <v>782</v>
      </c>
      <c r="B387" s="4" t="s">
        <v>783</v>
      </c>
      <c r="C387" s="3">
        <v>271</v>
      </c>
      <c r="D387" s="4" t="s">
        <v>564</v>
      </c>
      <c r="E387" s="3">
        <v>0</v>
      </c>
      <c r="F387" s="3">
        <f t="shared" si="148"/>
        <v>1</v>
      </c>
      <c r="G387" s="2">
        <v>29506.48</v>
      </c>
      <c r="H387" s="4" t="b">
        <f t="shared" si="141"/>
        <v>0</v>
      </c>
      <c r="I387" s="4" t="b">
        <f t="shared" si="142"/>
        <v>0</v>
      </c>
      <c r="K387" s="2">
        <v>19721.09</v>
      </c>
      <c r="L387" s="2">
        <v>19721.09</v>
      </c>
      <c r="M387" s="3">
        <v>14.65</v>
      </c>
      <c r="N387" s="3">
        <v>0</v>
      </c>
      <c r="O387" s="2">
        <v>110</v>
      </c>
      <c r="Q387" s="2">
        <v>0</v>
      </c>
      <c r="R387" s="2">
        <v>0</v>
      </c>
      <c r="S387" s="2">
        <v>29506.48</v>
      </c>
      <c r="T387" s="2">
        <v>0</v>
      </c>
      <c r="U387" s="2">
        <v>0</v>
      </c>
      <c r="V387" s="2">
        <f t="shared" si="149"/>
        <v>0</v>
      </c>
      <c r="X387" s="2">
        <f t="shared" si="150"/>
        <v>47919.590000000004</v>
      </c>
      <c r="Y387" s="2">
        <f t="shared" si="151"/>
        <v>18413.110000000004</v>
      </c>
      <c r="AA387" s="2">
        <f>_xlfn.XLOOKUP($A387,'[1]Cost Forecast'!$A:$A,'[1]Cost Forecast'!S:S)</f>
        <v>0</v>
      </c>
      <c r="AB387" s="2">
        <f>_xlfn.XLOOKUP($A387,'[1]Cost Forecast'!$A:$A,'[1]Cost Forecast'!T:T)</f>
        <v>889.58090909090902</v>
      </c>
      <c r="AC387" s="2">
        <f>_xlfn.XLOOKUP($A387,'[1]Cost Forecast'!$A:$A,'[1]Cost Forecast'!U:U)</f>
        <v>889.58090909090902</v>
      </c>
      <c r="AD387" s="2">
        <f>_xlfn.XLOOKUP($A387,'[1]Cost Forecast'!$A:$A,'[1]Cost Forecast'!V:V)</f>
        <v>889.58090909090902</v>
      </c>
      <c r="AE387" s="2">
        <f>_xlfn.XLOOKUP($A387,'[1]Cost Forecast'!$A:$A,'[1]Cost Forecast'!W:W)</f>
        <v>889.58090909090902</v>
      </c>
      <c r="AF387" s="2">
        <f>_xlfn.XLOOKUP($A387,'[1]Cost Forecast'!$A:$A,'[1]Cost Forecast'!X:X)</f>
        <v>889.58090909090902</v>
      </c>
      <c r="AG387" s="2">
        <f>_xlfn.XLOOKUP($A387,'[1]Cost Forecast'!$A:$A,'[1]Cost Forecast'!Y:Y)</f>
        <v>889.58090909090902</v>
      </c>
      <c r="AH387" s="2">
        <f>_xlfn.XLOOKUP($A387,'[1]Cost Forecast'!$A:$A,'[1]Cost Forecast'!Z:Z)</f>
        <v>889.58090909090902</v>
      </c>
      <c r="AI387" s="2">
        <f>_xlfn.XLOOKUP($A387,'[1]Cost Forecast'!$A:$A,'[1]Cost Forecast'!AA:AA)</f>
        <v>889.58090909090902</v>
      </c>
      <c r="AJ387" s="2">
        <f>_xlfn.XLOOKUP($A387,'[1]Cost Forecast'!$A:$A,'[1]Cost Forecast'!AB:AB)</f>
        <v>889.58090909090902</v>
      </c>
      <c r="AK387" s="2">
        <f>_xlfn.XLOOKUP($A387,'[1]Cost Forecast'!$A:$A,'[1]Cost Forecast'!AC:AC)</f>
        <v>889.58090909090902</v>
      </c>
      <c r="AL387" s="2">
        <f>_xlfn.XLOOKUP($A387,'[1]Cost Forecast'!$A:$A,'[1]Cost Forecast'!AD:AD)</f>
        <v>889.58090909090902</v>
      </c>
      <c r="AM387" s="8">
        <f t="shared" si="146"/>
        <v>29506.48</v>
      </c>
      <c r="AN387" s="9" t="s">
        <v>876</v>
      </c>
      <c r="AO387" s="9" t="s">
        <v>880</v>
      </c>
      <c r="AQ387" t="b">
        <f t="shared" si="147"/>
        <v>1</v>
      </c>
      <c r="AS387"/>
    </row>
    <row r="388" spans="1:45" x14ac:dyDescent="0.35">
      <c r="A388" s="4" t="s">
        <v>784</v>
      </c>
      <c r="B388" s="4" t="s">
        <v>785</v>
      </c>
      <c r="C388" s="3">
        <v>37</v>
      </c>
      <c r="D388" s="4" t="s">
        <v>128</v>
      </c>
      <c r="E388" s="3">
        <v>0</v>
      </c>
      <c r="F388" s="3">
        <f t="shared" si="148"/>
        <v>1</v>
      </c>
      <c r="G388" s="2">
        <v>18500</v>
      </c>
      <c r="H388" s="4" t="b">
        <f t="shared" si="141"/>
        <v>0</v>
      </c>
      <c r="I388" s="4" t="b">
        <f t="shared" si="142"/>
        <v>0</v>
      </c>
      <c r="K388" s="2">
        <v>0</v>
      </c>
      <c r="L388" s="2">
        <v>0</v>
      </c>
      <c r="M388" s="3">
        <v>28</v>
      </c>
      <c r="N388" s="3">
        <v>0</v>
      </c>
      <c r="O388" s="2">
        <v>110</v>
      </c>
      <c r="Q388" s="2">
        <v>0</v>
      </c>
      <c r="R388" s="2">
        <v>0</v>
      </c>
      <c r="S388" s="2">
        <v>18500</v>
      </c>
      <c r="T388" s="2">
        <v>0</v>
      </c>
      <c r="U388" s="2">
        <v>0</v>
      </c>
      <c r="V388" s="2">
        <f t="shared" si="149"/>
        <v>0</v>
      </c>
      <c r="X388" s="2">
        <f t="shared" si="150"/>
        <v>990</v>
      </c>
      <c r="Y388" s="2">
        <f t="shared" si="151"/>
        <v>-17510</v>
      </c>
      <c r="AA388" s="2">
        <f>_xlfn.XLOOKUP($A388,'[1]Cost Forecast'!$A:$A,'[1]Cost Forecast'!S:S)</f>
        <v>0</v>
      </c>
      <c r="AB388" s="2">
        <f>_xlfn.XLOOKUP($A388,'[1]Cost Forecast'!$A:$A,'[1]Cost Forecast'!T:T)</f>
        <v>0</v>
      </c>
      <c r="AC388" s="2">
        <f>_xlfn.XLOOKUP($A388,'[1]Cost Forecast'!$A:$A,'[1]Cost Forecast'!U:U)</f>
        <v>0</v>
      </c>
      <c r="AD388" s="2">
        <f>_xlfn.XLOOKUP($A388,'[1]Cost Forecast'!$A:$A,'[1]Cost Forecast'!V:V)</f>
        <v>0</v>
      </c>
      <c r="AE388" s="2">
        <f>_xlfn.XLOOKUP($A388,'[1]Cost Forecast'!$A:$A,'[1]Cost Forecast'!W:W)</f>
        <v>0</v>
      </c>
      <c r="AF388" s="2">
        <f>_xlfn.XLOOKUP($A388,'[1]Cost Forecast'!$A:$A,'[1]Cost Forecast'!X:X)</f>
        <v>0</v>
      </c>
      <c r="AG388" s="2">
        <f>_xlfn.XLOOKUP($A388,'[1]Cost Forecast'!$A:$A,'[1]Cost Forecast'!Y:Y)</f>
        <v>0</v>
      </c>
      <c r="AH388" s="2">
        <f>_xlfn.XLOOKUP($A388,'[1]Cost Forecast'!$A:$A,'[1]Cost Forecast'!Z:Z)</f>
        <v>0</v>
      </c>
      <c r="AI388" s="2">
        <f>_xlfn.XLOOKUP($A388,'[1]Cost Forecast'!$A:$A,'[1]Cost Forecast'!AA:AA)</f>
        <v>0</v>
      </c>
      <c r="AJ388" s="2">
        <f>_xlfn.XLOOKUP($A388,'[1]Cost Forecast'!$A:$A,'[1]Cost Forecast'!AB:AB)</f>
        <v>0</v>
      </c>
      <c r="AK388" s="2">
        <f>_xlfn.XLOOKUP($A388,'[1]Cost Forecast'!$A:$A,'[1]Cost Forecast'!AC:AC)</f>
        <v>0</v>
      </c>
      <c r="AL388" s="2">
        <f>_xlfn.XLOOKUP($A388,'[1]Cost Forecast'!$A:$A,'[1]Cost Forecast'!AD:AD)</f>
        <v>0</v>
      </c>
      <c r="AM388" s="8">
        <f t="shared" si="146"/>
        <v>0</v>
      </c>
      <c r="AN388" s="9" t="s">
        <v>874</v>
      </c>
      <c r="AO388" s="9" t="s">
        <v>885</v>
      </c>
      <c r="AQ388" t="b">
        <f t="shared" si="147"/>
        <v>0</v>
      </c>
      <c r="AS388"/>
    </row>
    <row r="389" spans="1:45" x14ac:dyDescent="0.35">
      <c r="A389" s="4" t="s">
        <v>786</v>
      </c>
      <c r="B389" s="4" t="s">
        <v>787</v>
      </c>
      <c r="C389" s="3">
        <v>37</v>
      </c>
      <c r="D389" s="4" t="s">
        <v>128</v>
      </c>
      <c r="E389" s="3">
        <v>0</v>
      </c>
      <c r="F389" s="3">
        <f t="shared" si="148"/>
        <v>1</v>
      </c>
      <c r="G389" s="2">
        <v>305000</v>
      </c>
      <c r="H389" s="4" t="b">
        <f t="shared" si="141"/>
        <v>0</v>
      </c>
      <c r="I389" s="4" t="b">
        <f t="shared" si="142"/>
        <v>0</v>
      </c>
      <c r="K389" s="2">
        <v>154554.47</v>
      </c>
      <c r="L389" s="2">
        <v>303221.25</v>
      </c>
      <c r="M389" s="3">
        <v>28</v>
      </c>
      <c r="N389" s="3">
        <v>0</v>
      </c>
      <c r="O389" s="2">
        <v>110</v>
      </c>
      <c r="Q389" s="2">
        <v>0</v>
      </c>
      <c r="R389" s="2">
        <v>0</v>
      </c>
      <c r="S389" s="2">
        <v>305000</v>
      </c>
      <c r="T389" s="2">
        <v>0</v>
      </c>
      <c r="U389" s="2">
        <v>0</v>
      </c>
      <c r="V389" s="2">
        <f t="shared" si="149"/>
        <v>0</v>
      </c>
      <c r="X389" s="2">
        <f t="shared" si="150"/>
        <v>155544.47</v>
      </c>
      <c r="Y389" s="2">
        <f t="shared" si="151"/>
        <v>-149455.53</v>
      </c>
      <c r="AA389" s="2">
        <f>_xlfn.XLOOKUP($A389,'[1]Cost Forecast'!$A:$A,'[1]Cost Forecast'!S:S)</f>
        <v>0</v>
      </c>
      <c r="AB389" s="2">
        <f>_xlfn.XLOOKUP($A389,'[1]Cost Forecast'!$A:$A,'[1]Cost Forecast'!T:T)</f>
        <v>20445.53</v>
      </c>
      <c r="AC389" s="2">
        <f>_xlfn.XLOOKUP($A389,'[1]Cost Forecast'!$A:$A,'[1]Cost Forecast'!U:U)</f>
        <v>20000</v>
      </c>
      <c r="AD389" s="2">
        <f>_xlfn.XLOOKUP($A389,'[1]Cost Forecast'!$A:$A,'[1]Cost Forecast'!V:V)</f>
        <v>20000</v>
      </c>
      <c r="AE389" s="2">
        <f>_xlfn.XLOOKUP($A389,'[1]Cost Forecast'!$A:$A,'[1]Cost Forecast'!W:W)</f>
        <v>20000</v>
      </c>
      <c r="AF389" s="2">
        <f>_xlfn.XLOOKUP($A389,'[1]Cost Forecast'!$A:$A,'[1]Cost Forecast'!X:X)</f>
        <v>20000</v>
      </c>
      <c r="AG389" s="2">
        <f>_xlfn.XLOOKUP($A389,'[1]Cost Forecast'!$A:$A,'[1]Cost Forecast'!Y:Y)</f>
        <v>10000</v>
      </c>
      <c r="AH389" s="2">
        <f>_xlfn.XLOOKUP($A389,'[1]Cost Forecast'!$A:$A,'[1]Cost Forecast'!Z:Z)</f>
        <v>10000</v>
      </c>
      <c r="AI389" s="2">
        <f>_xlfn.XLOOKUP($A389,'[1]Cost Forecast'!$A:$A,'[1]Cost Forecast'!AA:AA)</f>
        <v>10000</v>
      </c>
      <c r="AJ389" s="2">
        <f>_xlfn.XLOOKUP($A389,'[1]Cost Forecast'!$A:$A,'[1]Cost Forecast'!AB:AB)</f>
        <v>10000</v>
      </c>
      <c r="AK389" s="2">
        <f>_xlfn.XLOOKUP($A389,'[1]Cost Forecast'!$A:$A,'[1]Cost Forecast'!AC:AC)</f>
        <v>5000</v>
      </c>
      <c r="AL389" s="2">
        <f>_xlfn.XLOOKUP($A389,'[1]Cost Forecast'!$A:$A,'[1]Cost Forecast'!AD:AD)</f>
        <v>5000</v>
      </c>
      <c r="AM389" s="8">
        <f t="shared" si="146"/>
        <v>305000</v>
      </c>
      <c r="AN389" s="9" t="s">
        <v>884</v>
      </c>
      <c r="AO389" s="9" t="s">
        <v>880</v>
      </c>
      <c r="AQ389" t="b">
        <f t="shared" si="147"/>
        <v>1</v>
      </c>
      <c r="AS389"/>
    </row>
    <row r="390" spans="1:45" x14ac:dyDescent="0.35">
      <c r="A390" s="4" t="s">
        <v>788</v>
      </c>
      <c r="B390" s="4" t="s">
        <v>789</v>
      </c>
      <c r="C390" s="3">
        <v>11240</v>
      </c>
      <c r="D390" s="4" t="s">
        <v>5</v>
      </c>
      <c r="E390" s="3">
        <v>10642.56</v>
      </c>
      <c r="F390" s="3">
        <f t="shared" si="148"/>
        <v>1.0561368693246738</v>
      </c>
      <c r="G390" s="2">
        <v>1110000</v>
      </c>
      <c r="H390" s="4" t="b">
        <f t="shared" si="141"/>
        <v>0</v>
      </c>
      <c r="I390" s="4" t="b">
        <f t="shared" si="142"/>
        <v>0</v>
      </c>
      <c r="K390" s="2">
        <v>840936.12</v>
      </c>
      <c r="L390" s="2">
        <v>840936.12</v>
      </c>
      <c r="M390" s="3">
        <v>6146.5</v>
      </c>
      <c r="N390" s="3">
        <v>8073.5</v>
      </c>
      <c r="O390" s="2">
        <v>104.16004459032639</v>
      </c>
      <c r="Q390" s="2">
        <v>1110000</v>
      </c>
      <c r="R390" s="2">
        <v>0</v>
      </c>
      <c r="S390" s="2">
        <v>0</v>
      </c>
      <c r="T390" s="2">
        <v>0</v>
      </c>
      <c r="U390" s="2">
        <v>0</v>
      </c>
      <c r="V390" s="2">
        <f t="shared" si="149"/>
        <v>0</v>
      </c>
      <c r="X390" s="2">
        <f t="shared" si="150"/>
        <v>1343275.5444915155</v>
      </c>
      <c r="Y390" s="2">
        <f t="shared" si="151"/>
        <v>233275.54449151549</v>
      </c>
      <c r="AA390" s="2">
        <f>_xlfn.XLOOKUP($A390,'[1]Cost Forecast'!$A:$A,'[1]Cost Forecast'!S:S)</f>
        <v>0</v>
      </c>
      <c r="AB390" s="2">
        <f>_xlfn.XLOOKUP($A390,'[1]Cost Forecast'!$A:$A,'[1]Cost Forecast'!T:T)</f>
        <v>35173.329999999958</v>
      </c>
      <c r="AC390" s="2">
        <f>_xlfn.XLOOKUP($A390,'[1]Cost Forecast'!$A:$A,'[1]Cost Forecast'!U:U)</f>
        <v>34560</v>
      </c>
      <c r="AD390" s="2">
        <f>_xlfn.XLOOKUP($A390,'[1]Cost Forecast'!$A:$A,'[1]Cost Forecast'!V:V)</f>
        <v>34560</v>
      </c>
      <c r="AE390" s="2">
        <f>_xlfn.XLOOKUP($A390,'[1]Cost Forecast'!$A:$A,'[1]Cost Forecast'!W:W)</f>
        <v>34560</v>
      </c>
      <c r="AF390" s="2">
        <f>_xlfn.XLOOKUP($A390,'[1]Cost Forecast'!$A:$A,'[1]Cost Forecast'!X:X)</f>
        <v>34560</v>
      </c>
      <c r="AG390" s="2">
        <f>_xlfn.XLOOKUP($A390,'[1]Cost Forecast'!$A:$A,'[1]Cost Forecast'!Y:Y)</f>
        <v>17280</v>
      </c>
      <c r="AH390" s="2">
        <f>_xlfn.XLOOKUP($A390,'[1]Cost Forecast'!$A:$A,'[1]Cost Forecast'!Z:Z)</f>
        <v>17280</v>
      </c>
      <c r="AI390" s="2">
        <f>_xlfn.XLOOKUP($A390,'[1]Cost Forecast'!$A:$A,'[1]Cost Forecast'!AA:AA)</f>
        <v>17280</v>
      </c>
      <c r="AJ390" s="2">
        <f>_xlfn.XLOOKUP($A390,'[1]Cost Forecast'!$A:$A,'[1]Cost Forecast'!AB:AB)</f>
        <v>17280</v>
      </c>
      <c r="AK390" s="2">
        <f>_xlfn.XLOOKUP($A390,'[1]Cost Forecast'!$A:$A,'[1]Cost Forecast'!AC:AC)</f>
        <v>15000</v>
      </c>
      <c r="AL390" s="2">
        <f>_xlfn.XLOOKUP($A390,'[1]Cost Forecast'!$A:$A,'[1]Cost Forecast'!AD:AD)</f>
        <v>10000</v>
      </c>
      <c r="AM390" s="8">
        <f t="shared" si="146"/>
        <v>1108469.45</v>
      </c>
      <c r="AN390" s="9" t="s">
        <v>884</v>
      </c>
      <c r="AO390" s="9" t="s">
        <v>849</v>
      </c>
      <c r="AP390" t="s">
        <v>894</v>
      </c>
      <c r="AQ390" t="b">
        <f t="shared" si="147"/>
        <v>0</v>
      </c>
      <c r="AS390"/>
    </row>
    <row r="391" spans="1:45" x14ac:dyDescent="0.35">
      <c r="A391" s="4" t="s">
        <v>790</v>
      </c>
      <c r="B391" s="4" t="s">
        <v>171</v>
      </c>
      <c r="C391" s="3">
        <v>960</v>
      </c>
      <c r="D391" s="4" t="s">
        <v>5</v>
      </c>
      <c r="E391" s="3">
        <v>0</v>
      </c>
      <c r="F391" s="3">
        <f t="shared" si="148"/>
        <v>1</v>
      </c>
      <c r="G391" s="2">
        <v>0</v>
      </c>
      <c r="H391" s="4" t="b">
        <f t="shared" si="141"/>
        <v>1</v>
      </c>
      <c r="I391" s="4" t="b">
        <f t="shared" si="142"/>
        <v>0</v>
      </c>
      <c r="K391" s="2">
        <v>0</v>
      </c>
      <c r="L391" s="2">
        <v>0</v>
      </c>
      <c r="M391" s="3">
        <v>0</v>
      </c>
      <c r="N391" s="3">
        <v>0</v>
      </c>
      <c r="O391" s="2">
        <v>110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f t="shared" si="149"/>
        <v>0</v>
      </c>
      <c r="X391" s="2">
        <f t="shared" si="150"/>
        <v>105600</v>
      </c>
      <c r="Y391" s="2">
        <f t="shared" si="151"/>
        <v>105600</v>
      </c>
      <c r="AA391" s="2">
        <f>_xlfn.XLOOKUP($A391,'[1]Cost Forecast'!$A:$A,'[1]Cost Forecast'!S:S)</f>
        <v>0</v>
      </c>
      <c r="AB391" s="2">
        <f>_xlfn.XLOOKUP($A391,'[1]Cost Forecast'!$A:$A,'[1]Cost Forecast'!T:T)</f>
        <v>0</v>
      </c>
      <c r="AC391" s="2">
        <f>_xlfn.XLOOKUP($A391,'[1]Cost Forecast'!$A:$A,'[1]Cost Forecast'!U:U)</f>
        <v>0</v>
      </c>
      <c r="AD391" s="2">
        <f>_xlfn.XLOOKUP($A391,'[1]Cost Forecast'!$A:$A,'[1]Cost Forecast'!V:V)</f>
        <v>0</v>
      </c>
      <c r="AE391" s="2">
        <f>_xlfn.XLOOKUP($A391,'[1]Cost Forecast'!$A:$A,'[1]Cost Forecast'!W:W)</f>
        <v>0</v>
      </c>
      <c r="AF391" s="2">
        <f>_xlfn.XLOOKUP($A391,'[1]Cost Forecast'!$A:$A,'[1]Cost Forecast'!X:X)</f>
        <v>0</v>
      </c>
      <c r="AG391" s="2">
        <f>_xlfn.XLOOKUP($A391,'[1]Cost Forecast'!$A:$A,'[1]Cost Forecast'!Y:Y)</f>
        <v>0</v>
      </c>
      <c r="AH391" s="2">
        <f>_xlfn.XLOOKUP($A391,'[1]Cost Forecast'!$A:$A,'[1]Cost Forecast'!Z:Z)</f>
        <v>0</v>
      </c>
      <c r="AI391" s="2">
        <f>_xlfn.XLOOKUP($A391,'[1]Cost Forecast'!$A:$A,'[1]Cost Forecast'!AA:AA)</f>
        <v>0</v>
      </c>
      <c r="AJ391" s="2">
        <f>_xlfn.XLOOKUP($A391,'[1]Cost Forecast'!$A:$A,'[1]Cost Forecast'!AB:AB)</f>
        <v>0</v>
      </c>
      <c r="AK391" s="2">
        <f>_xlfn.XLOOKUP($A391,'[1]Cost Forecast'!$A:$A,'[1]Cost Forecast'!AC:AC)</f>
        <v>0</v>
      </c>
      <c r="AL391" s="2">
        <f>_xlfn.XLOOKUP($A391,'[1]Cost Forecast'!$A:$A,'[1]Cost Forecast'!AD:AD)</f>
        <v>0</v>
      </c>
      <c r="AM391" s="8">
        <f t="shared" si="146"/>
        <v>0</v>
      </c>
      <c r="AN391" s="9" t="s">
        <v>882</v>
      </c>
      <c r="AO391" s="9" t="s">
        <v>882</v>
      </c>
      <c r="AQ391" t="b">
        <f t="shared" si="147"/>
        <v>1</v>
      </c>
      <c r="AS391"/>
    </row>
    <row r="392" spans="1:45" x14ac:dyDescent="0.35">
      <c r="A392" s="4" t="s">
        <v>791</v>
      </c>
      <c r="B392" s="4" t="s">
        <v>792</v>
      </c>
      <c r="C392" s="3">
        <v>180</v>
      </c>
      <c r="D392" s="4" t="s">
        <v>128</v>
      </c>
      <c r="E392" s="3">
        <v>27.33</v>
      </c>
      <c r="F392" s="3">
        <f t="shared" si="148"/>
        <v>6.5861690450054891</v>
      </c>
      <c r="G392" s="2">
        <v>160347.74</v>
      </c>
      <c r="H392" s="4" t="b">
        <f t="shared" si="141"/>
        <v>0</v>
      </c>
      <c r="I392" s="4" t="b">
        <f t="shared" si="142"/>
        <v>0</v>
      </c>
      <c r="K392" s="2">
        <v>81071.280000000013</v>
      </c>
      <c r="L392" s="2">
        <v>106502.01</v>
      </c>
      <c r="M392" s="3">
        <v>28</v>
      </c>
      <c r="N392" s="3">
        <v>3</v>
      </c>
      <c r="O392" s="2">
        <v>248.65333333333331</v>
      </c>
      <c r="Q392" s="2">
        <v>2871.76</v>
      </c>
      <c r="R392" s="2">
        <v>0</v>
      </c>
      <c r="S392" s="2">
        <v>137371.42000000001</v>
      </c>
      <c r="T392" s="2">
        <v>0</v>
      </c>
      <c r="U392" s="2">
        <v>0</v>
      </c>
      <c r="V392" s="2">
        <f t="shared" si="149"/>
        <v>20104.559999999969</v>
      </c>
      <c r="X392" s="2">
        <f t="shared" si="150"/>
        <v>86809.867395555571</v>
      </c>
      <c r="Y392" s="2">
        <f t="shared" si="151"/>
        <v>-73537.872604444419</v>
      </c>
      <c r="AA392" s="2">
        <f>_xlfn.XLOOKUP($A392,'[1]Cost Forecast'!$A:$A,'[1]Cost Forecast'!S:S)</f>
        <v>0</v>
      </c>
      <c r="AB392" s="2">
        <f>_xlfn.XLOOKUP($A392,'[1]Cost Forecast'!$A:$A,'[1]Cost Forecast'!T:T)</f>
        <v>10000</v>
      </c>
      <c r="AC392" s="2">
        <f>_xlfn.XLOOKUP($A392,'[1]Cost Forecast'!$A:$A,'[1]Cost Forecast'!U:U)</f>
        <v>10000</v>
      </c>
      <c r="AD392" s="2">
        <f>_xlfn.XLOOKUP($A392,'[1]Cost Forecast'!$A:$A,'[1]Cost Forecast'!V:V)</f>
        <v>10000</v>
      </c>
      <c r="AE392" s="2">
        <f>_xlfn.XLOOKUP($A392,'[1]Cost Forecast'!$A:$A,'[1]Cost Forecast'!W:W)</f>
        <v>10000</v>
      </c>
      <c r="AF392" s="2">
        <f>_xlfn.XLOOKUP($A392,'[1]Cost Forecast'!$A:$A,'[1]Cost Forecast'!X:X)</f>
        <v>10000</v>
      </c>
      <c r="AG392" s="2">
        <f>_xlfn.XLOOKUP($A392,'[1]Cost Forecast'!$A:$A,'[1]Cost Forecast'!Y:Y)</f>
        <v>5000</v>
      </c>
      <c r="AH392" s="2">
        <f>_xlfn.XLOOKUP($A392,'[1]Cost Forecast'!$A:$A,'[1]Cost Forecast'!Z:Z)</f>
        <v>5000</v>
      </c>
      <c r="AI392" s="2">
        <f>_xlfn.XLOOKUP($A392,'[1]Cost Forecast'!$A:$A,'[1]Cost Forecast'!AA:AA)</f>
        <v>5000</v>
      </c>
      <c r="AJ392" s="2">
        <f>_xlfn.XLOOKUP($A392,'[1]Cost Forecast'!$A:$A,'[1]Cost Forecast'!AB:AB)</f>
        <v>5000</v>
      </c>
      <c r="AK392" s="2">
        <f>_xlfn.XLOOKUP($A392,'[1]Cost Forecast'!$A:$A,'[1]Cost Forecast'!AC:AC)</f>
        <v>5000</v>
      </c>
      <c r="AL392" s="2">
        <f>_xlfn.XLOOKUP($A392,'[1]Cost Forecast'!$A:$A,'[1]Cost Forecast'!AD:AD)</f>
        <v>2988.359999999986</v>
      </c>
      <c r="AM392" s="8">
        <f t="shared" si="146"/>
        <v>159059.64000000001</v>
      </c>
      <c r="AN392" s="9" t="s">
        <v>884</v>
      </c>
      <c r="AO392" s="9" t="s">
        <v>853</v>
      </c>
      <c r="AQ392" t="b">
        <f t="shared" si="147"/>
        <v>0</v>
      </c>
      <c r="AS392"/>
    </row>
    <row r="393" spans="1:45" x14ac:dyDescent="0.35">
      <c r="A393" s="4" t="s">
        <v>793</v>
      </c>
      <c r="B393" s="4" t="s">
        <v>794</v>
      </c>
      <c r="C393" s="3">
        <v>180</v>
      </c>
      <c r="D393" s="4" t="s">
        <v>128</v>
      </c>
      <c r="E393" s="3">
        <v>0</v>
      </c>
      <c r="F393" s="3">
        <f t="shared" si="148"/>
        <v>1</v>
      </c>
      <c r="G393" s="2">
        <v>160000</v>
      </c>
      <c r="H393" s="4" t="b">
        <f t="shared" si="141"/>
        <v>0</v>
      </c>
      <c r="I393" s="4" t="b">
        <f t="shared" si="142"/>
        <v>0</v>
      </c>
      <c r="K393" s="2">
        <v>118312.29</v>
      </c>
      <c r="L393" s="2">
        <v>204535.66</v>
      </c>
      <c r="M393" s="3">
        <v>28</v>
      </c>
      <c r="N393" s="3">
        <v>0</v>
      </c>
      <c r="O393" s="2">
        <v>110</v>
      </c>
      <c r="Q393" s="2">
        <v>0</v>
      </c>
      <c r="R393" s="2">
        <v>0</v>
      </c>
      <c r="S393" s="2">
        <v>160000</v>
      </c>
      <c r="T393" s="2">
        <v>0</v>
      </c>
      <c r="U393" s="2">
        <v>0</v>
      </c>
      <c r="V393" s="2">
        <f t="shared" si="149"/>
        <v>0</v>
      </c>
      <c r="X393" s="2">
        <f t="shared" si="150"/>
        <v>135032.28999999998</v>
      </c>
      <c r="Y393" s="2">
        <f t="shared" si="151"/>
        <v>-24967.710000000021</v>
      </c>
      <c r="AA393" s="2">
        <f>_xlfn.XLOOKUP($A393,'[1]Cost Forecast'!$A:$A,'[1]Cost Forecast'!S:S)</f>
        <v>0</v>
      </c>
      <c r="AB393" s="2">
        <f>_xlfn.XLOOKUP($A393,'[1]Cost Forecast'!$A:$A,'[1]Cost Forecast'!T:T)</f>
        <v>10000</v>
      </c>
      <c r="AC393" s="2">
        <f>_xlfn.XLOOKUP($A393,'[1]Cost Forecast'!$A:$A,'[1]Cost Forecast'!U:U)</f>
        <v>10000</v>
      </c>
      <c r="AD393" s="2">
        <f>_xlfn.XLOOKUP($A393,'[1]Cost Forecast'!$A:$A,'[1]Cost Forecast'!V:V)</f>
        <v>10000</v>
      </c>
      <c r="AE393" s="2">
        <f>_xlfn.XLOOKUP($A393,'[1]Cost Forecast'!$A:$A,'[1]Cost Forecast'!W:W)</f>
        <v>5000</v>
      </c>
      <c r="AF393" s="2">
        <f>_xlfn.XLOOKUP($A393,'[1]Cost Forecast'!$A:$A,'[1]Cost Forecast'!X:X)</f>
        <v>2500</v>
      </c>
      <c r="AG393" s="2">
        <f>_xlfn.XLOOKUP($A393,'[1]Cost Forecast'!$A:$A,'[1]Cost Forecast'!Y:Y)</f>
        <v>2500</v>
      </c>
      <c r="AH393" s="2">
        <f>_xlfn.XLOOKUP($A393,'[1]Cost Forecast'!$A:$A,'[1]Cost Forecast'!Z:Z)</f>
        <v>1500</v>
      </c>
      <c r="AI393" s="2">
        <f>_xlfn.XLOOKUP($A393,'[1]Cost Forecast'!$A:$A,'[1]Cost Forecast'!AA:AA)</f>
        <v>0</v>
      </c>
      <c r="AJ393" s="2">
        <f>_xlfn.XLOOKUP($A393,'[1]Cost Forecast'!$A:$A,'[1]Cost Forecast'!AB:AB)</f>
        <v>0</v>
      </c>
      <c r="AK393" s="2">
        <f>_xlfn.XLOOKUP($A393,'[1]Cost Forecast'!$A:$A,'[1]Cost Forecast'!AC:AC)</f>
        <v>0</v>
      </c>
      <c r="AL393" s="2">
        <f>_xlfn.XLOOKUP($A393,'[1]Cost Forecast'!$A:$A,'[1]Cost Forecast'!AD:AD)</f>
        <v>0</v>
      </c>
      <c r="AM393" s="8">
        <f t="shared" si="146"/>
        <v>159812.28999999998</v>
      </c>
      <c r="AN393" s="9" t="s">
        <v>884</v>
      </c>
      <c r="AO393" s="9" t="s">
        <v>853</v>
      </c>
      <c r="AQ393" t="b">
        <f t="shared" si="147"/>
        <v>0</v>
      </c>
      <c r="AS393"/>
    </row>
    <row r="394" spans="1:45" x14ac:dyDescent="0.35">
      <c r="A394" s="4" t="s">
        <v>795</v>
      </c>
      <c r="B394" s="4" t="s">
        <v>796</v>
      </c>
      <c r="C394" s="3">
        <v>37</v>
      </c>
      <c r="D394" s="4" t="s">
        <v>128</v>
      </c>
      <c r="E394" s="3">
        <v>0</v>
      </c>
      <c r="F394" s="3">
        <f t="shared" si="148"/>
        <v>1</v>
      </c>
      <c r="G394" s="2">
        <v>111000</v>
      </c>
      <c r="H394" s="4" t="b">
        <f t="shared" si="141"/>
        <v>0</v>
      </c>
      <c r="I394" s="4" t="b">
        <f t="shared" si="142"/>
        <v>0</v>
      </c>
      <c r="K394" s="2">
        <v>0</v>
      </c>
      <c r="L394" s="2">
        <v>0</v>
      </c>
      <c r="M394" s="3">
        <v>0</v>
      </c>
      <c r="N394" s="3">
        <v>0</v>
      </c>
      <c r="O394" s="2">
        <v>110</v>
      </c>
      <c r="Q394" s="2">
        <v>0</v>
      </c>
      <c r="R394" s="2">
        <v>0</v>
      </c>
      <c r="S394" s="2">
        <v>111000</v>
      </c>
      <c r="T394" s="2">
        <v>0</v>
      </c>
      <c r="U394" s="2">
        <v>0</v>
      </c>
      <c r="V394" s="2">
        <f t="shared" si="149"/>
        <v>0</v>
      </c>
      <c r="X394" s="2">
        <f t="shared" si="150"/>
        <v>4070</v>
      </c>
      <c r="Y394" s="2">
        <f t="shared" si="151"/>
        <v>-106930</v>
      </c>
      <c r="AA394" s="2">
        <f>_xlfn.XLOOKUP($A394,'[1]Cost Forecast'!$A:$A,'[1]Cost Forecast'!S:S)</f>
        <v>0</v>
      </c>
      <c r="AB394" s="2">
        <f>_xlfn.XLOOKUP($A394,'[1]Cost Forecast'!$A:$A,'[1]Cost Forecast'!T:T)</f>
        <v>0</v>
      </c>
      <c r="AC394" s="2">
        <f>_xlfn.XLOOKUP($A394,'[1]Cost Forecast'!$A:$A,'[1]Cost Forecast'!U:U)</f>
        <v>0</v>
      </c>
      <c r="AD394" s="2">
        <f>_xlfn.XLOOKUP($A394,'[1]Cost Forecast'!$A:$A,'[1]Cost Forecast'!V:V)</f>
        <v>0</v>
      </c>
      <c r="AE394" s="2">
        <f>_xlfn.XLOOKUP($A394,'[1]Cost Forecast'!$A:$A,'[1]Cost Forecast'!W:W)</f>
        <v>0</v>
      </c>
      <c r="AF394" s="2">
        <f>_xlfn.XLOOKUP($A394,'[1]Cost Forecast'!$A:$A,'[1]Cost Forecast'!X:X)</f>
        <v>0</v>
      </c>
      <c r="AG394" s="2">
        <f>_xlfn.XLOOKUP($A394,'[1]Cost Forecast'!$A:$A,'[1]Cost Forecast'!Y:Y)</f>
        <v>0</v>
      </c>
      <c r="AH394" s="2">
        <f>_xlfn.XLOOKUP($A394,'[1]Cost Forecast'!$A:$A,'[1]Cost Forecast'!Z:Z)</f>
        <v>0</v>
      </c>
      <c r="AI394" s="2">
        <f>_xlfn.XLOOKUP($A394,'[1]Cost Forecast'!$A:$A,'[1]Cost Forecast'!AA:AA)</f>
        <v>0</v>
      </c>
      <c r="AJ394" s="2">
        <f>_xlfn.XLOOKUP($A394,'[1]Cost Forecast'!$A:$A,'[1]Cost Forecast'!AB:AB)</f>
        <v>0</v>
      </c>
      <c r="AK394" s="2">
        <f>_xlfn.XLOOKUP($A394,'[1]Cost Forecast'!$A:$A,'[1]Cost Forecast'!AC:AC)</f>
        <v>0</v>
      </c>
      <c r="AL394" s="2">
        <f>_xlfn.XLOOKUP($A394,'[1]Cost Forecast'!$A:$A,'[1]Cost Forecast'!AD:AD)</f>
        <v>0</v>
      </c>
      <c r="AM394" s="8">
        <f t="shared" si="146"/>
        <v>0</v>
      </c>
      <c r="AN394" s="9" t="s">
        <v>874</v>
      </c>
      <c r="AO394" s="9" t="s">
        <v>885</v>
      </c>
      <c r="AQ394" t="b">
        <f t="shared" si="147"/>
        <v>0</v>
      </c>
      <c r="AS394"/>
    </row>
    <row r="395" spans="1:45" x14ac:dyDescent="0.35">
      <c r="A395" s="4" t="s">
        <v>797</v>
      </c>
      <c r="B395" s="4" t="s">
        <v>798</v>
      </c>
      <c r="C395" s="3">
        <v>222</v>
      </c>
      <c r="D395" s="4" t="s">
        <v>564</v>
      </c>
      <c r="E395" s="3">
        <v>0</v>
      </c>
      <c r="F395" s="3">
        <f t="shared" si="148"/>
        <v>1</v>
      </c>
      <c r="G395" s="2">
        <v>561000</v>
      </c>
      <c r="H395" s="4" t="b">
        <f t="shared" si="141"/>
        <v>0</v>
      </c>
      <c r="I395" s="4" t="b">
        <f t="shared" si="142"/>
        <v>0</v>
      </c>
      <c r="K395" s="2">
        <v>439507.07</v>
      </c>
      <c r="L395" s="2">
        <v>447640.03</v>
      </c>
      <c r="M395" s="3">
        <v>22</v>
      </c>
      <c r="N395" s="3">
        <v>0</v>
      </c>
      <c r="O395" s="2">
        <v>110</v>
      </c>
      <c r="Q395" s="2">
        <v>0</v>
      </c>
      <c r="R395" s="2">
        <v>0</v>
      </c>
      <c r="S395" s="2">
        <v>561000</v>
      </c>
      <c r="T395" s="2">
        <v>0</v>
      </c>
      <c r="U395" s="2">
        <v>0</v>
      </c>
      <c r="V395" s="2">
        <f t="shared" si="149"/>
        <v>0</v>
      </c>
      <c r="X395" s="2">
        <f t="shared" si="150"/>
        <v>461507.07</v>
      </c>
      <c r="Y395" s="2">
        <f t="shared" si="151"/>
        <v>-99492.93</v>
      </c>
      <c r="AA395" s="2">
        <f>_xlfn.XLOOKUP($A395,'[1]Cost Forecast'!$A:$A,'[1]Cost Forecast'!S:S)</f>
        <v>0</v>
      </c>
      <c r="AB395" s="2">
        <f>_xlfn.XLOOKUP($A395,'[1]Cost Forecast'!$A:$A,'[1]Cost Forecast'!T:T)</f>
        <v>13499.214444444444</v>
      </c>
      <c r="AC395" s="2">
        <f>_xlfn.XLOOKUP($A395,'[1]Cost Forecast'!$A:$A,'[1]Cost Forecast'!U:U)</f>
        <v>13499.214444444444</v>
      </c>
      <c r="AD395" s="2">
        <f>_xlfn.XLOOKUP($A395,'[1]Cost Forecast'!$A:$A,'[1]Cost Forecast'!V:V)</f>
        <v>13499.214444444444</v>
      </c>
      <c r="AE395" s="2">
        <f>_xlfn.XLOOKUP($A395,'[1]Cost Forecast'!$A:$A,'[1]Cost Forecast'!W:W)</f>
        <v>13499.214444444444</v>
      </c>
      <c r="AF395" s="2">
        <f>_xlfn.XLOOKUP($A395,'[1]Cost Forecast'!$A:$A,'[1]Cost Forecast'!X:X)</f>
        <v>13499.214444444444</v>
      </c>
      <c r="AG395" s="2">
        <f>_xlfn.XLOOKUP($A395,'[1]Cost Forecast'!$A:$A,'[1]Cost Forecast'!Y:Y)</f>
        <v>13499.214444444444</v>
      </c>
      <c r="AH395" s="2">
        <f>_xlfn.XLOOKUP($A395,'[1]Cost Forecast'!$A:$A,'[1]Cost Forecast'!Z:Z)</f>
        <v>13499.214444444444</v>
      </c>
      <c r="AI395" s="2">
        <f>_xlfn.XLOOKUP($A395,'[1]Cost Forecast'!$A:$A,'[1]Cost Forecast'!AA:AA)</f>
        <v>13499.214444444444</v>
      </c>
      <c r="AJ395" s="2">
        <f>_xlfn.XLOOKUP($A395,'[1]Cost Forecast'!$A:$A,'[1]Cost Forecast'!AB:AB)</f>
        <v>13499.214444444444</v>
      </c>
      <c r="AK395" s="2">
        <f>_xlfn.XLOOKUP($A395,'[1]Cost Forecast'!$A:$A,'[1]Cost Forecast'!AC:AC)</f>
        <v>0</v>
      </c>
      <c r="AL395" s="2">
        <f>_xlfn.XLOOKUP($A395,'[1]Cost Forecast'!$A:$A,'[1]Cost Forecast'!AD:AD)</f>
        <v>0</v>
      </c>
      <c r="AM395" s="8">
        <f t="shared" si="146"/>
        <v>561000</v>
      </c>
      <c r="AN395" s="9" t="s">
        <v>884</v>
      </c>
      <c r="AO395" s="9" t="s">
        <v>880</v>
      </c>
      <c r="AQ395" t="b">
        <f t="shared" si="147"/>
        <v>1</v>
      </c>
      <c r="AS395"/>
    </row>
    <row r="396" spans="1:45" x14ac:dyDescent="0.35">
      <c r="A396" s="4" t="s">
        <v>799</v>
      </c>
      <c r="B396" s="4" t="s">
        <v>800</v>
      </c>
      <c r="C396" s="3">
        <v>1</v>
      </c>
      <c r="D396" s="4" t="s">
        <v>38</v>
      </c>
      <c r="E396" s="3">
        <v>65.5</v>
      </c>
      <c r="F396" s="3">
        <f t="shared" si="148"/>
        <v>1.5267175572519083E-2</v>
      </c>
      <c r="G396" s="2">
        <v>55000</v>
      </c>
      <c r="H396" s="4" t="b">
        <f t="shared" si="141"/>
        <v>0</v>
      </c>
      <c r="I396" s="4" t="b">
        <f t="shared" si="142"/>
        <v>0</v>
      </c>
      <c r="K396" s="2">
        <v>38878.870000000003</v>
      </c>
      <c r="L396" s="2">
        <v>40158.870000000003</v>
      </c>
      <c r="M396" s="3">
        <v>0.72</v>
      </c>
      <c r="N396" s="3">
        <v>65.5</v>
      </c>
      <c r="O396" s="2">
        <v>85.826106870228998</v>
      </c>
      <c r="Q396" s="2">
        <v>5621.61</v>
      </c>
      <c r="R396" s="2">
        <v>0</v>
      </c>
      <c r="S396" s="2">
        <v>49378.39</v>
      </c>
      <c r="T396" s="2">
        <v>0</v>
      </c>
      <c r="U396" s="2">
        <v>0</v>
      </c>
      <c r="V396" s="2">
        <f t="shared" si="149"/>
        <v>0</v>
      </c>
      <c r="X396" s="2">
        <f t="shared" si="150"/>
        <v>40452.9208</v>
      </c>
      <c r="Y396" s="2">
        <f t="shared" si="151"/>
        <v>-14547.0792</v>
      </c>
      <c r="AA396" s="2">
        <f>_xlfn.XLOOKUP($A396,'[1]Cost Forecast'!$A:$A,'[1]Cost Forecast'!S:S)</f>
        <v>0</v>
      </c>
      <c r="AB396" s="2">
        <f>_xlfn.XLOOKUP($A396,'[1]Cost Forecast'!$A:$A,'[1]Cost Forecast'!T:T)</f>
        <v>1465.5572727272724</v>
      </c>
      <c r="AC396" s="2">
        <f>_xlfn.XLOOKUP($A396,'[1]Cost Forecast'!$A:$A,'[1]Cost Forecast'!U:U)</f>
        <v>1465.5572727272724</v>
      </c>
      <c r="AD396" s="2">
        <f>_xlfn.XLOOKUP($A396,'[1]Cost Forecast'!$A:$A,'[1]Cost Forecast'!V:V)</f>
        <v>1465.5572727272724</v>
      </c>
      <c r="AE396" s="2">
        <f>_xlfn.XLOOKUP($A396,'[1]Cost Forecast'!$A:$A,'[1]Cost Forecast'!W:W)</f>
        <v>1465.5572727272724</v>
      </c>
      <c r="AF396" s="2">
        <f>_xlfn.XLOOKUP($A396,'[1]Cost Forecast'!$A:$A,'[1]Cost Forecast'!X:X)</f>
        <v>1465.5572727272724</v>
      </c>
      <c r="AG396" s="2">
        <f>_xlfn.XLOOKUP($A396,'[1]Cost Forecast'!$A:$A,'[1]Cost Forecast'!Y:Y)</f>
        <v>1465.5572727272724</v>
      </c>
      <c r="AH396" s="2">
        <f>_xlfn.XLOOKUP($A396,'[1]Cost Forecast'!$A:$A,'[1]Cost Forecast'!Z:Z)</f>
        <v>1465.5572727272724</v>
      </c>
      <c r="AI396" s="2">
        <f>_xlfn.XLOOKUP($A396,'[1]Cost Forecast'!$A:$A,'[1]Cost Forecast'!AA:AA)</f>
        <v>1465.5572727272724</v>
      </c>
      <c r="AJ396" s="2">
        <f>_xlfn.XLOOKUP($A396,'[1]Cost Forecast'!$A:$A,'[1]Cost Forecast'!AB:AB)</f>
        <v>1465.5572727272724</v>
      </c>
      <c r="AK396" s="2">
        <f>_xlfn.XLOOKUP($A396,'[1]Cost Forecast'!$A:$A,'[1]Cost Forecast'!AC:AC)</f>
        <v>1465.5572727272724</v>
      </c>
      <c r="AL396" s="2">
        <f>_xlfn.XLOOKUP($A396,'[1]Cost Forecast'!$A:$A,'[1]Cost Forecast'!AD:AD)</f>
        <v>1465.5572727272724</v>
      </c>
      <c r="AM396" s="8">
        <f t="shared" si="146"/>
        <v>55000</v>
      </c>
      <c r="AN396" s="9" t="s">
        <v>876</v>
      </c>
      <c r="AO396" s="9" t="s">
        <v>880</v>
      </c>
      <c r="AQ396" t="b">
        <f t="shared" si="147"/>
        <v>1</v>
      </c>
      <c r="AS396"/>
    </row>
    <row r="397" spans="1:45" x14ac:dyDescent="0.35">
      <c r="A397" s="4" t="s">
        <v>801</v>
      </c>
      <c r="B397" s="4" t="s">
        <v>802</v>
      </c>
      <c r="C397" s="3">
        <v>37</v>
      </c>
      <c r="D397" s="4" t="s">
        <v>128</v>
      </c>
      <c r="E397" s="3">
        <v>0</v>
      </c>
      <c r="F397" s="3">
        <f t="shared" si="148"/>
        <v>1</v>
      </c>
      <c r="G397" s="2">
        <v>640000</v>
      </c>
      <c r="H397" s="4" t="b">
        <f t="shared" si="141"/>
        <v>0</v>
      </c>
      <c r="I397" s="4" t="b">
        <f t="shared" si="142"/>
        <v>0</v>
      </c>
      <c r="K397" s="2">
        <v>516443.35</v>
      </c>
      <c r="L397" s="2">
        <v>742548.63</v>
      </c>
      <c r="M397" s="3">
        <v>28</v>
      </c>
      <c r="N397" s="3">
        <v>0</v>
      </c>
      <c r="O397" s="2">
        <v>110</v>
      </c>
      <c r="Q397" s="2">
        <v>0</v>
      </c>
      <c r="R397" s="2">
        <v>0</v>
      </c>
      <c r="S397" s="2">
        <v>640000</v>
      </c>
      <c r="T397" s="2">
        <v>0</v>
      </c>
      <c r="U397" s="2">
        <v>0</v>
      </c>
      <c r="V397" s="2">
        <f t="shared" si="149"/>
        <v>0</v>
      </c>
      <c r="X397" s="2">
        <f t="shared" si="150"/>
        <v>517433.35</v>
      </c>
      <c r="Y397" s="2">
        <f t="shared" si="151"/>
        <v>-122566.65000000002</v>
      </c>
      <c r="AA397" s="2">
        <f>_xlfn.XLOOKUP($A397,'[1]Cost Forecast'!$A:$A,'[1]Cost Forecast'!S:S)</f>
        <v>0</v>
      </c>
      <c r="AB397" s="2">
        <f>_xlfn.XLOOKUP($A397,'[1]Cost Forecast'!$A:$A,'[1]Cost Forecast'!T:T)</f>
        <v>10174.404545454541</v>
      </c>
      <c r="AC397" s="2">
        <f>_xlfn.XLOOKUP($A397,'[1]Cost Forecast'!$A:$A,'[1]Cost Forecast'!U:U)</f>
        <v>10174.404545454541</v>
      </c>
      <c r="AD397" s="2">
        <f>_xlfn.XLOOKUP($A397,'[1]Cost Forecast'!$A:$A,'[1]Cost Forecast'!V:V)</f>
        <v>10174.404545454541</v>
      </c>
      <c r="AE397" s="2">
        <f>_xlfn.XLOOKUP($A397,'[1]Cost Forecast'!$A:$A,'[1]Cost Forecast'!W:W)</f>
        <v>10174.404545454541</v>
      </c>
      <c r="AF397" s="2">
        <f>_xlfn.XLOOKUP($A397,'[1]Cost Forecast'!$A:$A,'[1]Cost Forecast'!X:X)</f>
        <v>10174.404545454541</v>
      </c>
      <c r="AG397" s="2">
        <f>_xlfn.XLOOKUP($A397,'[1]Cost Forecast'!$A:$A,'[1]Cost Forecast'!Y:Y)</f>
        <v>10174.404545454541</v>
      </c>
      <c r="AH397" s="2">
        <f>_xlfn.XLOOKUP($A397,'[1]Cost Forecast'!$A:$A,'[1]Cost Forecast'!Z:Z)</f>
        <v>10174.404545454541</v>
      </c>
      <c r="AI397" s="2">
        <f>_xlfn.XLOOKUP($A397,'[1]Cost Forecast'!$A:$A,'[1]Cost Forecast'!AA:AA)</f>
        <v>10174.404545454541</v>
      </c>
      <c r="AJ397" s="2">
        <f>_xlfn.XLOOKUP($A397,'[1]Cost Forecast'!$A:$A,'[1]Cost Forecast'!AB:AB)</f>
        <v>10174.404545454541</v>
      </c>
      <c r="AK397" s="2">
        <f>_xlfn.XLOOKUP($A397,'[1]Cost Forecast'!$A:$A,'[1]Cost Forecast'!AC:AC)</f>
        <v>10174.404545454541</v>
      </c>
      <c r="AL397" s="2">
        <f>_xlfn.XLOOKUP($A397,'[1]Cost Forecast'!$A:$A,'[1]Cost Forecast'!AD:AD)</f>
        <v>10174.404545454541</v>
      </c>
      <c r="AM397" s="8">
        <f t="shared" si="146"/>
        <v>628361.79999999993</v>
      </c>
      <c r="AN397" s="9" t="s">
        <v>876</v>
      </c>
      <c r="AO397" s="9" t="s">
        <v>886</v>
      </c>
      <c r="AQ397" t="b">
        <f t="shared" si="147"/>
        <v>0</v>
      </c>
      <c r="AS397"/>
    </row>
    <row r="398" spans="1:45" x14ac:dyDescent="0.35">
      <c r="A398" s="4" t="s">
        <v>803</v>
      </c>
      <c r="B398" s="4" t="s">
        <v>804</v>
      </c>
      <c r="C398" s="3">
        <v>1</v>
      </c>
      <c r="D398" s="4" t="s">
        <v>38</v>
      </c>
      <c r="E398" s="3">
        <v>10000</v>
      </c>
      <c r="F398" s="3">
        <f t="shared" si="148"/>
        <v>1E-4</v>
      </c>
      <c r="G398" s="2">
        <v>1000000</v>
      </c>
      <c r="H398" s="4" t="b">
        <f t="shared" si="141"/>
        <v>0</v>
      </c>
      <c r="I398" s="4" t="b">
        <f t="shared" si="142"/>
        <v>0</v>
      </c>
      <c r="K398" s="2">
        <v>0</v>
      </c>
      <c r="L398" s="2">
        <v>0</v>
      </c>
      <c r="M398" s="3">
        <v>0</v>
      </c>
      <c r="N398" s="3">
        <v>0</v>
      </c>
      <c r="O398" s="2">
        <v>110</v>
      </c>
      <c r="Q398" s="2">
        <v>1000000</v>
      </c>
      <c r="R398" s="2">
        <v>0</v>
      </c>
      <c r="S398" s="2">
        <v>0</v>
      </c>
      <c r="T398" s="2">
        <v>0</v>
      </c>
      <c r="U398" s="2">
        <v>0</v>
      </c>
      <c r="V398" s="2">
        <f t="shared" si="149"/>
        <v>0</v>
      </c>
      <c r="X398" s="2">
        <f t="shared" si="150"/>
        <v>1100000</v>
      </c>
      <c r="Y398" s="2">
        <f t="shared" si="151"/>
        <v>100000</v>
      </c>
      <c r="AA398" s="2">
        <f>_xlfn.XLOOKUP($A398,'[1]Cost Forecast'!$A:$A,'[1]Cost Forecast'!S:S)</f>
        <v>0</v>
      </c>
      <c r="AB398" s="2">
        <f>_xlfn.XLOOKUP($A398,'[1]Cost Forecast'!$A:$A,'[1]Cost Forecast'!T:T)</f>
        <v>0</v>
      </c>
      <c r="AC398" s="2">
        <f>_xlfn.XLOOKUP($A398,'[1]Cost Forecast'!$A:$A,'[1]Cost Forecast'!U:U)</f>
        <v>0</v>
      </c>
      <c r="AD398" s="2">
        <f>_xlfn.XLOOKUP($A398,'[1]Cost Forecast'!$A:$A,'[1]Cost Forecast'!V:V)</f>
        <v>0</v>
      </c>
      <c r="AE398" s="2">
        <f>_xlfn.XLOOKUP($A398,'[1]Cost Forecast'!$A:$A,'[1]Cost Forecast'!W:W)</f>
        <v>0</v>
      </c>
      <c r="AF398" s="2">
        <f>_xlfn.XLOOKUP($A398,'[1]Cost Forecast'!$A:$A,'[1]Cost Forecast'!X:X)</f>
        <v>0</v>
      </c>
      <c r="AG398" s="2">
        <f>_xlfn.XLOOKUP($A398,'[1]Cost Forecast'!$A:$A,'[1]Cost Forecast'!Y:Y)</f>
        <v>0</v>
      </c>
      <c r="AH398" s="2">
        <f>_xlfn.XLOOKUP($A398,'[1]Cost Forecast'!$A:$A,'[1]Cost Forecast'!Z:Z)</f>
        <v>0</v>
      </c>
      <c r="AI398" s="2">
        <f>_xlfn.XLOOKUP($A398,'[1]Cost Forecast'!$A:$A,'[1]Cost Forecast'!AA:AA)</f>
        <v>0</v>
      </c>
      <c r="AJ398" s="2">
        <f>_xlfn.XLOOKUP($A398,'[1]Cost Forecast'!$A:$A,'[1]Cost Forecast'!AB:AB)</f>
        <v>0</v>
      </c>
      <c r="AK398" s="2">
        <f>_xlfn.XLOOKUP($A398,'[1]Cost Forecast'!$A:$A,'[1]Cost Forecast'!AC:AC)</f>
        <v>0</v>
      </c>
      <c r="AL398" s="2">
        <f>_xlfn.XLOOKUP($A398,'[1]Cost Forecast'!$A:$A,'[1]Cost Forecast'!AD:AD)</f>
        <v>0</v>
      </c>
      <c r="AM398" s="8">
        <f t="shared" si="146"/>
        <v>0</v>
      </c>
      <c r="AN398" s="9" t="s">
        <v>874</v>
      </c>
      <c r="AO398" s="9" t="s">
        <v>885</v>
      </c>
      <c r="AQ398" t="b">
        <f t="shared" si="147"/>
        <v>0</v>
      </c>
      <c r="AS398"/>
    </row>
    <row r="399" spans="1:45" x14ac:dyDescent="0.35">
      <c r="A399" s="4" t="s">
        <v>805</v>
      </c>
      <c r="B399" s="4" t="s">
        <v>806</v>
      </c>
      <c r="C399" s="3">
        <v>1</v>
      </c>
      <c r="D399" s="4" t="s">
        <v>38</v>
      </c>
      <c r="E399" s="3">
        <v>5000</v>
      </c>
      <c r="F399" s="3">
        <f t="shared" si="148"/>
        <v>2.0000000000000001E-4</v>
      </c>
      <c r="G399" s="2">
        <v>500000</v>
      </c>
      <c r="H399" s="4" t="b">
        <f t="shared" si="141"/>
        <v>0</v>
      </c>
      <c r="I399" s="4" t="b">
        <f t="shared" si="142"/>
        <v>0</v>
      </c>
      <c r="K399" s="2">
        <v>0</v>
      </c>
      <c r="L399" s="2">
        <v>0</v>
      </c>
      <c r="M399" s="3">
        <v>0</v>
      </c>
      <c r="N399" s="3">
        <v>0</v>
      </c>
      <c r="O399" s="2">
        <v>110</v>
      </c>
      <c r="Q399" s="2">
        <v>500000</v>
      </c>
      <c r="R399" s="2">
        <v>0</v>
      </c>
      <c r="S399" s="2">
        <v>0</v>
      </c>
      <c r="T399" s="2">
        <v>0</v>
      </c>
      <c r="U399" s="2">
        <v>0</v>
      </c>
      <c r="V399" s="2">
        <f t="shared" si="149"/>
        <v>0</v>
      </c>
      <c r="X399" s="2">
        <f t="shared" si="150"/>
        <v>550000</v>
      </c>
      <c r="Y399" s="2">
        <f t="shared" si="151"/>
        <v>50000</v>
      </c>
      <c r="AA399" s="2">
        <f>_xlfn.XLOOKUP($A399,'[1]Cost Forecast'!$A:$A,'[1]Cost Forecast'!S:S)</f>
        <v>0</v>
      </c>
      <c r="AB399" s="2">
        <f>_xlfn.XLOOKUP($A399,'[1]Cost Forecast'!$A:$A,'[1]Cost Forecast'!T:T)</f>
        <v>0</v>
      </c>
      <c r="AC399" s="2">
        <f>_xlfn.XLOOKUP($A399,'[1]Cost Forecast'!$A:$A,'[1]Cost Forecast'!U:U)</f>
        <v>0</v>
      </c>
      <c r="AD399" s="2">
        <f>_xlfn.XLOOKUP($A399,'[1]Cost Forecast'!$A:$A,'[1]Cost Forecast'!V:V)</f>
        <v>0</v>
      </c>
      <c r="AE399" s="2">
        <f>_xlfn.XLOOKUP($A399,'[1]Cost Forecast'!$A:$A,'[1]Cost Forecast'!W:W)</f>
        <v>0</v>
      </c>
      <c r="AF399" s="2">
        <f>_xlfn.XLOOKUP($A399,'[1]Cost Forecast'!$A:$A,'[1]Cost Forecast'!X:X)</f>
        <v>0</v>
      </c>
      <c r="AG399" s="2">
        <f>_xlfn.XLOOKUP($A399,'[1]Cost Forecast'!$A:$A,'[1]Cost Forecast'!Y:Y)</f>
        <v>0</v>
      </c>
      <c r="AH399" s="2">
        <f>_xlfn.XLOOKUP($A399,'[1]Cost Forecast'!$A:$A,'[1]Cost Forecast'!Z:Z)</f>
        <v>0</v>
      </c>
      <c r="AI399" s="2">
        <f>_xlfn.XLOOKUP($A399,'[1]Cost Forecast'!$A:$A,'[1]Cost Forecast'!AA:AA)</f>
        <v>0</v>
      </c>
      <c r="AJ399" s="2">
        <f>_xlfn.XLOOKUP($A399,'[1]Cost Forecast'!$A:$A,'[1]Cost Forecast'!AB:AB)</f>
        <v>0</v>
      </c>
      <c r="AK399" s="2">
        <f>_xlfn.XLOOKUP($A399,'[1]Cost Forecast'!$A:$A,'[1]Cost Forecast'!AC:AC)</f>
        <v>0</v>
      </c>
      <c r="AL399" s="2">
        <f>_xlfn.XLOOKUP($A399,'[1]Cost Forecast'!$A:$A,'[1]Cost Forecast'!AD:AD)</f>
        <v>0</v>
      </c>
      <c r="AM399" s="8">
        <f t="shared" si="146"/>
        <v>0</v>
      </c>
      <c r="AN399" s="9" t="s">
        <v>874</v>
      </c>
      <c r="AO399" s="9" t="s">
        <v>885</v>
      </c>
      <c r="AQ399" t="b">
        <f t="shared" si="147"/>
        <v>0</v>
      </c>
      <c r="AS399"/>
    </row>
    <row r="400" spans="1:45" x14ac:dyDescent="0.35">
      <c r="A400" s="4" t="s">
        <v>807</v>
      </c>
      <c r="B400" s="4" t="s">
        <v>808</v>
      </c>
      <c r="C400" s="3">
        <v>1.19</v>
      </c>
      <c r="D400" s="4" t="s">
        <v>38</v>
      </c>
      <c r="E400" s="3">
        <v>1469</v>
      </c>
      <c r="F400" s="3">
        <f t="shared" si="148"/>
        <v>8.1007488087134097E-4</v>
      </c>
      <c r="G400" s="2">
        <v>265289.81</v>
      </c>
      <c r="H400" s="4" t="b">
        <f t="shared" si="141"/>
        <v>0</v>
      </c>
      <c r="I400" s="4" t="b">
        <f t="shared" si="142"/>
        <v>0</v>
      </c>
      <c r="K400" s="2">
        <v>203649.81</v>
      </c>
      <c r="L400" s="2">
        <v>203649.81</v>
      </c>
      <c r="M400" s="3">
        <v>1.19</v>
      </c>
      <c r="N400" s="3">
        <v>1787</v>
      </c>
      <c r="O400" s="2">
        <v>113.7197817571349</v>
      </c>
      <c r="Q400" s="2">
        <v>325000</v>
      </c>
      <c r="R400" s="2">
        <v>0</v>
      </c>
      <c r="S400" s="2">
        <v>432.56</v>
      </c>
      <c r="T400" s="2">
        <v>0</v>
      </c>
      <c r="U400" s="2">
        <v>0</v>
      </c>
      <c r="V400" s="2">
        <f t="shared" si="149"/>
        <v>-60142.75</v>
      </c>
      <c r="X400" s="2">
        <f t="shared" si="150"/>
        <v>203649.81</v>
      </c>
      <c r="Y400" s="2">
        <f t="shared" si="151"/>
        <v>-61640</v>
      </c>
      <c r="AA400" s="2">
        <f>_xlfn.XLOOKUP($A400,'[1]Cost Forecast'!$A:$A,'[1]Cost Forecast'!S:S)</f>
        <v>0</v>
      </c>
      <c r="AB400" s="2">
        <f>_xlfn.XLOOKUP($A400,'[1]Cost Forecast'!$A:$A,'[1]Cost Forecast'!T:T)</f>
        <v>18400</v>
      </c>
      <c r="AC400" s="2">
        <f>_xlfn.XLOOKUP($A400,'[1]Cost Forecast'!$A:$A,'[1]Cost Forecast'!U:U)</f>
        <v>18400</v>
      </c>
      <c r="AD400" s="2">
        <f>_xlfn.XLOOKUP($A400,'[1]Cost Forecast'!$A:$A,'[1]Cost Forecast'!V:V)</f>
        <v>9200</v>
      </c>
      <c r="AE400" s="2">
        <f>_xlfn.XLOOKUP($A400,'[1]Cost Forecast'!$A:$A,'[1]Cost Forecast'!W:W)</f>
        <v>0</v>
      </c>
      <c r="AF400" s="2">
        <f>_xlfn.XLOOKUP($A400,'[1]Cost Forecast'!$A:$A,'[1]Cost Forecast'!X:X)</f>
        <v>0</v>
      </c>
      <c r="AG400" s="2">
        <f>_xlfn.XLOOKUP($A400,'[1]Cost Forecast'!$A:$A,'[1]Cost Forecast'!Y:Y)</f>
        <v>6440</v>
      </c>
      <c r="AH400" s="2">
        <f>_xlfn.XLOOKUP($A400,'[1]Cost Forecast'!$A:$A,'[1]Cost Forecast'!Z:Z)</f>
        <v>0</v>
      </c>
      <c r="AI400" s="2">
        <f>_xlfn.XLOOKUP($A400,'[1]Cost Forecast'!$A:$A,'[1]Cost Forecast'!AA:AA)</f>
        <v>4600</v>
      </c>
      <c r="AJ400" s="2">
        <f>_xlfn.XLOOKUP($A400,'[1]Cost Forecast'!$A:$A,'[1]Cost Forecast'!AB:AB)</f>
        <v>0</v>
      </c>
      <c r="AK400" s="2">
        <f>_xlfn.XLOOKUP($A400,'[1]Cost Forecast'!$A:$A,'[1]Cost Forecast'!AC:AC)</f>
        <v>4600</v>
      </c>
      <c r="AL400" s="2">
        <f>_xlfn.XLOOKUP($A400,'[1]Cost Forecast'!$A:$A,'[1]Cost Forecast'!AD:AD)</f>
        <v>0</v>
      </c>
      <c r="AM400" s="8">
        <f t="shared" si="146"/>
        <v>265289.81</v>
      </c>
      <c r="AN400" s="9" t="s">
        <v>884</v>
      </c>
      <c r="AO400" s="9" t="s">
        <v>880</v>
      </c>
      <c r="AQ400" t="b">
        <f t="shared" si="147"/>
        <v>1</v>
      </c>
      <c r="AS400"/>
    </row>
    <row r="401" spans="1:45" x14ac:dyDescent="0.35">
      <c r="A401" s="4" t="s">
        <v>809</v>
      </c>
      <c r="B401" s="4" t="s">
        <v>810</v>
      </c>
      <c r="C401" s="3">
        <v>480</v>
      </c>
      <c r="D401" s="4" t="s">
        <v>10</v>
      </c>
      <c r="E401" s="3">
        <v>588.1</v>
      </c>
      <c r="F401" s="3">
        <f t="shared" si="148"/>
        <v>0.81618772317633048</v>
      </c>
      <c r="G401" s="2">
        <v>68000</v>
      </c>
      <c r="H401" s="4" t="b">
        <f t="shared" si="141"/>
        <v>0</v>
      </c>
      <c r="I401" s="4" t="b">
        <f t="shared" si="142"/>
        <v>0</v>
      </c>
      <c r="K401" s="2">
        <v>26257.59</v>
      </c>
      <c r="L401" s="2">
        <v>26257.59</v>
      </c>
      <c r="M401" s="3">
        <v>296.60000000000002</v>
      </c>
      <c r="N401" s="3">
        <v>240</v>
      </c>
      <c r="O401" s="2">
        <v>109.40662500000001</v>
      </c>
      <c r="Q401" s="2">
        <v>68000</v>
      </c>
      <c r="R401" s="2">
        <v>0</v>
      </c>
      <c r="S401" s="2">
        <v>0</v>
      </c>
      <c r="T401" s="2">
        <v>0</v>
      </c>
      <c r="U401" s="2">
        <v>0</v>
      </c>
      <c r="V401" s="2">
        <f t="shared" si="149"/>
        <v>0</v>
      </c>
      <c r="X401" s="2">
        <f t="shared" si="150"/>
        <v>50841.609650421873</v>
      </c>
      <c r="Y401" s="2">
        <f t="shared" si="151"/>
        <v>-17158.390349578127</v>
      </c>
      <c r="AA401" s="2">
        <f>_xlfn.XLOOKUP($A401,'[1]Cost Forecast'!$A:$A,'[1]Cost Forecast'!S:S)</f>
        <v>0</v>
      </c>
      <c r="AB401" s="2">
        <f>_xlfn.XLOOKUP($A401,'[1]Cost Forecast'!$A:$A,'[1]Cost Forecast'!T:T)</f>
        <v>3750.2845454545459</v>
      </c>
      <c r="AC401" s="2">
        <f>_xlfn.XLOOKUP($A401,'[1]Cost Forecast'!$A:$A,'[1]Cost Forecast'!U:U)</f>
        <v>3750.2845454545459</v>
      </c>
      <c r="AD401" s="2">
        <f>_xlfn.XLOOKUP($A401,'[1]Cost Forecast'!$A:$A,'[1]Cost Forecast'!V:V)</f>
        <v>3750.2845454545459</v>
      </c>
      <c r="AE401" s="2">
        <f>_xlfn.XLOOKUP($A401,'[1]Cost Forecast'!$A:$A,'[1]Cost Forecast'!W:W)</f>
        <v>3750.2845454545459</v>
      </c>
      <c r="AF401" s="2">
        <f>_xlfn.XLOOKUP($A401,'[1]Cost Forecast'!$A:$A,'[1]Cost Forecast'!X:X)</f>
        <v>3750.2845454545459</v>
      </c>
      <c r="AG401" s="2">
        <f>_xlfn.XLOOKUP($A401,'[1]Cost Forecast'!$A:$A,'[1]Cost Forecast'!Y:Y)</f>
        <v>3750.2845454545459</v>
      </c>
      <c r="AH401" s="2">
        <f>_xlfn.XLOOKUP($A401,'[1]Cost Forecast'!$A:$A,'[1]Cost Forecast'!Z:Z)</f>
        <v>3750.2845454545459</v>
      </c>
      <c r="AI401" s="2">
        <f>_xlfn.XLOOKUP($A401,'[1]Cost Forecast'!$A:$A,'[1]Cost Forecast'!AA:AA)</f>
        <v>3750.2845454545459</v>
      </c>
      <c r="AJ401" s="2">
        <f>_xlfn.XLOOKUP($A401,'[1]Cost Forecast'!$A:$A,'[1]Cost Forecast'!AB:AB)</f>
        <v>3750.2845454545459</v>
      </c>
      <c r="AK401" s="2">
        <f>_xlfn.XLOOKUP($A401,'[1]Cost Forecast'!$A:$A,'[1]Cost Forecast'!AC:AC)</f>
        <v>3750.2845454545459</v>
      </c>
      <c r="AL401" s="2">
        <f>_xlfn.XLOOKUP($A401,'[1]Cost Forecast'!$A:$A,'[1]Cost Forecast'!AD:AD)</f>
        <v>3750.2845454545459</v>
      </c>
      <c r="AM401" s="8">
        <f t="shared" si="146"/>
        <v>67510.720000000001</v>
      </c>
      <c r="AN401" s="9" t="s">
        <v>876</v>
      </c>
      <c r="AO401" s="9" t="s">
        <v>880</v>
      </c>
      <c r="AQ401" t="b">
        <f t="shared" si="147"/>
        <v>0</v>
      </c>
      <c r="AS401"/>
    </row>
    <row r="402" spans="1:45" x14ac:dyDescent="0.35">
      <c r="A402" s="4" t="s">
        <v>811</v>
      </c>
      <c r="B402" s="4" t="s">
        <v>812</v>
      </c>
      <c r="C402" s="3">
        <v>1</v>
      </c>
      <c r="D402" s="4" t="s">
        <v>38</v>
      </c>
      <c r="E402" s="3">
        <v>1500</v>
      </c>
      <c r="F402" s="3">
        <f t="shared" si="148"/>
        <v>6.6666666666666664E-4</v>
      </c>
      <c r="G402" s="2">
        <v>150000</v>
      </c>
      <c r="H402" s="4" t="b">
        <f t="shared" si="141"/>
        <v>0</v>
      </c>
      <c r="I402" s="4" t="b">
        <f t="shared" si="142"/>
        <v>0</v>
      </c>
      <c r="K402" s="2">
        <v>49377.75</v>
      </c>
      <c r="L402" s="2">
        <v>49377.75</v>
      </c>
      <c r="M402" s="3">
        <v>0.31</v>
      </c>
      <c r="N402" s="3">
        <v>399</v>
      </c>
      <c r="O402" s="2">
        <v>123.7537593984962</v>
      </c>
      <c r="Q402" s="2">
        <v>150000</v>
      </c>
      <c r="R402" s="2">
        <v>0</v>
      </c>
      <c r="S402" s="2">
        <v>0</v>
      </c>
      <c r="T402" s="2">
        <v>0</v>
      </c>
      <c r="U402" s="2">
        <v>0</v>
      </c>
      <c r="V402" s="2">
        <f t="shared" si="149"/>
        <v>0</v>
      </c>
      <c r="X402" s="2">
        <f t="shared" si="150"/>
        <v>177462.89097744357</v>
      </c>
      <c r="Y402" s="2">
        <f t="shared" si="151"/>
        <v>27462.890977443574</v>
      </c>
      <c r="AA402" s="2">
        <f>_xlfn.XLOOKUP($A402,'[1]Cost Forecast'!$A:$A,'[1]Cost Forecast'!S:S)</f>
        <v>0</v>
      </c>
      <c r="AB402" s="2">
        <f>_xlfn.XLOOKUP($A402,'[1]Cost Forecast'!$A:$A,'[1]Cost Forecast'!T:T)</f>
        <v>9147.4772727272721</v>
      </c>
      <c r="AC402" s="2">
        <f>_xlfn.XLOOKUP($A402,'[1]Cost Forecast'!$A:$A,'[1]Cost Forecast'!U:U)</f>
        <v>9147.4772727272721</v>
      </c>
      <c r="AD402" s="2">
        <f>_xlfn.XLOOKUP($A402,'[1]Cost Forecast'!$A:$A,'[1]Cost Forecast'!V:V)</f>
        <v>9147.4772727272721</v>
      </c>
      <c r="AE402" s="2">
        <f>_xlfn.XLOOKUP($A402,'[1]Cost Forecast'!$A:$A,'[1]Cost Forecast'!W:W)</f>
        <v>9147.4772727272721</v>
      </c>
      <c r="AF402" s="2">
        <f>_xlfn.XLOOKUP($A402,'[1]Cost Forecast'!$A:$A,'[1]Cost Forecast'!X:X)</f>
        <v>9147.4772727272721</v>
      </c>
      <c r="AG402" s="2">
        <f>_xlfn.XLOOKUP($A402,'[1]Cost Forecast'!$A:$A,'[1]Cost Forecast'!Y:Y)</f>
        <v>9147.4772727272721</v>
      </c>
      <c r="AH402" s="2">
        <f>_xlfn.XLOOKUP($A402,'[1]Cost Forecast'!$A:$A,'[1]Cost Forecast'!Z:Z)</f>
        <v>9147.4772727272721</v>
      </c>
      <c r="AI402" s="2">
        <f>_xlfn.XLOOKUP($A402,'[1]Cost Forecast'!$A:$A,'[1]Cost Forecast'!AA:AA)</f>
        <v>9147.4772727272721</v>
      </c>
      <c r="AJ402" s="2">
        <f>_xlfn.XLOOKUP($A402,'[1]Cost Forecast'!$A:$A,'[1]Cost Forecast'!AB:AB)</f>
        <v>9147.4772727272721</v>
      </c>
      <c r="AK402" s="2">
        <f>_xlfn.XLOOKUP($A402,'[1]Cost Forecast'!$A:$A,'[1]Cost Forecast'!AC:AC)</f>
        <v>9147.4772727272721</v>
      </c>
      <c r="AL402" s="2">
        <f>_xlfn.XLOOKUP($A402,'[1]Cost Forecast'!$A:$A,'[1]Cost Forecast'!AD:AD)</f>
        <v>9147.4772727272721</v>
      </c>
      <c r="AM402" s="8">
        <f t="shared" si="146"/>
        <v>149999.99999999997</v>
      </c>
      <c r="AN402" s="9" t="s">
        <v>874</v>
      </c>
      <c r="AO402" s="9" t="s">
        <v>880</v>
      </c>
      <c r="AQ402" t="b">
        <f t="shared" si="147"/>
        <v>1</v>
      </c>
      <c r="AS402"/>
    </row>
    <row r="403" spans="1:45" x14ac:dyDescent="0.35">
      <c r="A403" s="4" t="s">
        <v>813</v>
      </c>
      <c r="B403" s="4" t="s">
        <v>814</v>
      </c>
      <c r="C403" s="3">
        <v>1</v>
      </c>
      <c r="D403" s="4" t="s">
        <v>38</v>
      </c>
      <c r="E403" s="3">
        <v>0</v>
      </c>
      <c r="F403" s="3">
        <f t="shared" si="148"/>
        <v>1</v>
      </c>
      <c r="G403" s="2">
        <v>30000</v>
      </c>
      <c r="H403" s="4" t="b">
        <f t="shared" si="141"/>
        <v>0</v>
      </c>
      <c r="I403" s="4" t="b">
        <f t="shared" si="142"/>
        <v>0</v>
      </c>
      <c r="K403" s="2">
        <v>18673.7</v>
      </c>
      <c r="L403" s="2">
        <v>20998.7</v>
      </c>
      <c r="M403" s="3">
        <v>0.79</v>
      </c>
      <c r="N403" s="3">
        <v>0</v>
      </c>
      <c r="O403" s="2">
        <v>110</v>
      </c>
      <c r="Q403" s="2">
        <v>0</v>
      </c>
      <c r="R403" s="2">
        <v>0</v>
      </c>
      <c r="S403" s="2">
        <v>30000</v>
      </c>
      <c r="T403" s="2">
        <v>0</v>
      </c>
      <c r="U403" s="2">
        <v>0</v>
      </c>
      <c r="V403" s="2">
        <f t="shared" si="149"/>
        <v>0</v>
      </c>
      <c r="X403" s="2">
        <f t="shared" si="150"/>
        <v>18696.8</v>
      </c>
      <c r="Y403" s="2">
        <f t="shared" si="151"/>
        <v>-11303.2</v>
      </c>
      <c r="AA403" s="2">
        <f>_xlfn.XLOOKUP($A403,'[1]Cost Forecast'!$A:$A,'[1]Cost Forecast'!S:S)</f>
        <v>0</v>
      </c>
      <c r="AB403" s="2">
        <f>_xlfn.XLOOKUP($A403,'[1]Cost Forecast'!$A:$A,'[1]Cost Forecast'!T:T)</f>
        <v>1415.7874999999999</v>
      </c>
      <c r="AC403" s="2">
        <f>_xlfn.XLOOKUP($A403,'[1]Cost Forecast'!$A:$A,'[1]Cost Forecast'!U:U)</f>
        <v>1415.7874999999999</v>
      </c>
      <c r="AD403" s="2">
        <f>_xlfn.XLOOKUP($A403,'[1]Cost Forecast'!$A:$A,'[1]Cost Forecast'!V:V)</f>
        <v>1415.7874999999999</v>
      </c>
      <c r="AE403" s="2">
        <f>_xlfn.XLOOKUP($A403,'[1]Cost Forecast'!$A:$A,'[1]Cost Forecast'!W:W)</f>
        <v>1415.7874999999999</v>
      </c>
      <c r="AF403" s="2">
        <f>_xlfn.XLOOKUP($A403,'[1]Cost Forecast'!$A:$A,'[1]Cost Forecast'!X:X)</f>
        <v>1415.7874999999999</v>
      </c>
      <c r="AG403" s="2">
        <f>_xlfn.XLOOKUP($A403,'[1]Cost Forecast'!$A:$A,'[1]Cost Forecast'!Y:Y)</f>
        <v>1415.7874999999999</v>
      </c>
      <c r="AH403" s="2">
        <f>_xlfn.XLOOKUP($A403,'[1]Cost Forecast'!$A:$A,'[1]Cost Forecast'!Z:Z)</f>
        <v>1415.7874999999999</v>
      </c>
      <c r="AI403" s="2">
        <f>_xlfn.XLOOKUP($A403,'[1]Cost Forecast'!$A:$A,'[1]Cost Forecast'!AA:AA)</f>
        <v>1415.7874999999999</v>
      </c>
      <c r="AJ403" s="2">
        <f>_xlfn.XLOOKUP($A403,'[1]Cost Forecast'!$A:$A,'[1]Cost Forecast'!AB:AB)</f>
        <v>0</v>
      </c>
      <c r="AK403" s="2">
        <f>_xlfn.XLOOKUP($A403,'[1]Cost Forecast'!$A:$A,'[1]Cost Forecast'!AC:AC)</f>
        <v>0</v>
      </c>
      <c r="AL403" s="2">
        <f>_xlfn.XLOOKUP($A403,'[1]Cost Forecast'!$A:$A,'[1]Cost Forecast'!AD:AD)</f>
        <v>0</v>
      </c>
      <c r="AM403" s="8">
        <f t="shared" si="146"/>
        <v>30000</v>
      </c>
      <c r="AN403" s="9" t="s">
        <v>884</v>
      </c>
      <c r="AO403" s="9" t="s">
        <v>880</v>
      </c>
      <c r="AQ403" t="b">
        <f t="shared" si="147"/>
        <v>1</v>
      </c>
      <c r="AS403"/>
    </row>
    <row r="404" spans="1:45" x14ac:dyDescent="0.35">
      <c r="A404" s="4" t="s">
        <v>815</v>
      </c>
      <c r="B404" s="4" t="s">
        <v>816</v>
      </c>
      <c r="C404" s="3">
        <v>1</v>
      </c>
      <c r="D404" s="4" t="s">
        <v>38</v>
      </c>
      <c r="E404" s="3">
        <v>0</v>
      </c>
      <c r="F404" s="3">
        <f t="shared" si="148"/>
        <v>1</v>
      </c>
      <c r="G404" s="2">
        <v>183350</v>
      </c>
      <c r="H404" s="4" t="b">
        <f t="shared" si="141"/>
        <v>0</v>
      </c>
      <c r="I404" s="4" t="b">
        <f t="shared" si="142"/>
        <v>0</v>
      </c>
      <c r="K404" s="2">
        <v>171007.28</v>
      </c>
      <c r="L404" s="2">
        <v>178984.95</v>
      </c>
      <c r="M404" s="3">
        <v>0.86</v>
      </c>
      <c r="N404" s="3">
        <v>0</v>
      </c>
      <c r="O404" s="2">
        <v>110</v>
      </c>
      <c r="Q404" s="2">
        <v>0</v>
      </c>
      <c r="R404" s="2">
        <v>183350</v>
      </c>
      <c r="S404" s="2">
        <v>0</v>
      </c>
      <c r="T404" s="2">
        <v>0</v>
      </c>
      <c r="U404" s="2">
        <v>0</v>
      </c>
      <c r="V404" s="2">
        <f t="shared" si="149"/>
        <v>0</v>
      </c>
      <c r="X404" s="2">
        <f t="shared" si="150"/>
        <v>171022.68</v>
      </c>
      <c r="Y404" s="2">
        <f t="shared" si="151"/>
        <v>-12327.320000000007</v>
      </c>
      <c r="AA404" s="2">
        <f>_xlfn.XLOOKUP($A404,'[1]Cost Forecast'!$A:$A,'[1]Cost Forecast'!S:S)</f>
        <v>0</v>
      </c>
      <c r="AB404" s="2">
        <f>_xlfn.XLOOKUP($A404,'[1]Cost Forecast'!$A:$A,'[1]Cost Forecast'!T:T)</f>
        <v>1542.8400000000001</v>
      </c>
      <c r="AC404" s="2">
        <f>_xlfn.XLOOKUP($A404,'[1]Cost Forecast'!$A:$A,'[1]Cost Forecast'!U:U)</f>
        <v>1542.8400000000001</v>
      </c>
      <c r="AD404" s="2">
        <f>_xlfn.XLOOKUP($A404,'[1]Cost Forecast'!$A:$A,'[1]Cost Forecast'!V:V)</f>
        <v>1542.8400000000001</v>
      </c>
      <c r="AE404" s="2">
        <f>_xlfn.XLOOKUP($A404,'[1]Cost Forecast'!$A:$A,'[1]Cost Forecast'!W:W)</f>
        <v>1542.8400000000001</v>
      </c>
      <c r="AF404" s="2">
        <f>_xlfn.XLOOKUP($A404,'[1]Cost Forecast'!$A:$A,'[1]Cost Forecast'!X:X)</f>
        <v>1542.8400000000001</v>
      </c>
      <c r="AG404" s="2">
        <f>_xlfn.XLOOKUP($A404,'[1]Cost Forecast'!$A:$A,'[1]Cost Forecast'!Y:Y)</f>
        <v>1542.8400000000001</v>
      </c>
      <c r="AH404" s="2">
        <f>_xlfn.XLOOKUP($A404,'[1]Cost Forecast'!$A:$A,'[1]Cost Forecast'!Z:Z)</f>
        <v>1542.8400000000001</v>
      </c>
      <c r="AI404" s="2">
        <f>_xlfn.XLOOKUP($A404,'[1]Cost Forecast'!$A:$A,'[1]Cost Forecast'!AA:AA)</f>
        <v>1542.8400000000001</v>
      </c>
      <c r="AJ404" s="2">
        <f>_xlfn.XLOOKUP($A404,'[1]Cost Forecast'!$A:$A,'[1]Cost Forecast'!AB:AB)</f>
        <v>0</v>
      </c>
      <c r="AK404" s="2">
        <f>_xlfn.XLOOKUP($A404,'[1]Cost Forecast'!$A:$A,'[1]Cost Forecast'!AC:AC)</f>
        <v>0</v>
      </c>
      <c r="AL404" s="2">
        <f>_xlfn.XLOOKUP($A404,'[1]Cost Forecast'!$A:$A,'[1]Cost Forecast'!AD:AD)</f>
        <v>0</v>
      </c>
      <c r="AM404" s="8">
        <f t="shared" si="146"/>
        <v>183350</v>
      </c>
      <c r="AN404" s="9" t="s">
        <v>884</v>
      </c>
      <c r="AO404" s="9" t="s">
        <v>879</v>
      </c>
      <c r="AQ404" t="b">
        <f t="shared" si="147"/>
        <v>1</v>
      </c>
      <c r="AS404"/>
    </row>
    <row r="405" spans="1:45" x14ac:dyDescent="0.35">
      <c r="A405" s="4" t="s">
        <v>817</v>
      </c>
      <c r="B405" s="4" t="s">
        <v>818</v>
      </c>
      <c r="C405" s="3">
        <v>9</v>
      </c>
      <c r="D405" s="4" t="s">
        <v>2</v>
      </c>
      <c r="E405" s="3">
        <v>0</v>
      </c>
      <c r="F405" s="3">
        <f t="shared" si="148"/>
        <v>1</v>
      </c>
      <c r="G405" s="2">
        <v>20000</v>
      </c>
      <c r="H405" s="4" t="b">
        <f t="shared" ref="H405:H414" si="152">G405=K405</f>
        <v>0</v>
      </c>
      <c r="I405" s="4" t="b">
        <f t="shared" si="142"/>
        <v>0</v>
      </c>
      <c r="K405" s="2">
        <v>12795.69</v>
      </c>
      <c r="L405" s="2">
        <v>14453.39</v>
      </c>
      <c r="M405" s="3">
        <v>0</v>
      </c>
      <c r="N405" s="3">
        <v>0</v>
      </c>
      <c r="O405" s="2">
        <v>110</v>
      </c>
      <c r="Q405" s="2">
        <v>0</v>
      </c>
      <c r="R405" s="2">
        <v>0</v>
      </c>
      <c r="S405" s="2">
        <v>20000</v>
      </c>
      <c r="T405" s="2">
        <v>0</v>
      </c>
      <c r="U405" s="2">
        <v>0</v>
      </c>
      <c r="V405" s="2">
        <f t="shared" si="149"/>
        <v>0</v>
      </c>
      <c r="X405" s="2">
        <f t="shared" si="150"/>
        <v>13785.69</v>
      </c>
      <c r="Y405" s="2">
        <f t="shared" si="151"/>
        <v>-6214.3099999999995</v>
      </c>
      <c r="AA405" s="2">
        <f>_xlfn.XLOOKUP($A405,'[1]Cost Forecast'!$A:$A,'[1]Cost Forecast'!S:S)</f>
        <v>0</v>
      </c>
      <c r="AB405" s="2">
        <f>_xlfn.XLOOKUP($A405,'[1]Cost Forecast'!$A:$A,'[1]Cost Forecast'!T:T)</f>
        <v>900.53874999999994</v>
      </c>
      <c r="AC405" s="2">
        <f>_xlfn.XLOOKUP($A405,'[1]Cost Forecast'!$A:$A,'[1]Cost Forecast'!U:U)</f>
        <v>900.53874999999994</v>
      </c>
      <c r="AD405" s="2">
        <f>_xlfn.XLOOKUP($A405,'[1]Cost Forecast'!$A:$A,'[1]Cost Forecast'!V:V)</f>
        <v>900.53874999999994</v>
      </c>
      <c r="AE405" s="2">
        <f>_xlfn.XLOOKUP($A405,'[1]Cost Forecast'!$A:$A,'[1]Cost Forecast'!W:W)</f>
        <v>900.53874999999994</v>
      </c>
      <c r="AF405" s="2">
        <f>_xlfn.XLOOKUP($A405,'[1]Cost Forecast'!$A:$A,'[1]Cost Forecast'!X:X)</f>
        <v>900.53874999999994</v>
      </c>
      <c r="AG405" s="2">
        <f>_xlfn.XLOOKUP($A405,'[1]Cost Forecast'!$A:$A,'[1]Cost Forecast'!Y:Y)</f>
        <v>900.53874999999994</v>
      </c>
      <c r="AH405" s="2">
        <f>_xlfn.XLOOKUP($A405,'[1]Cost Forecast'!$A:$A,'[1]Cost Forecast'!Z:Z)</f>
        <v>900.53874999999994</v>
      </c>
      <c r="AI405" s="2">
        <f>_xlfn.XLOOKUP($A405,'[1]Cost Forecast'!$A:$A,'[1]Cost Forecast'!AA:AA)</f>
        <v>900.53874999999994</v>
      </c>
      <c r="AJ405" s="2">
        <f>_xlfn.XLOOKUP($A405,'[1]Cost Forecast'!$A:$A,'[1]Cost Forecast'!AB:AB)</f>
        <v>0</v>
      </c>
      <c r="AK405" s="2">
        <f>_xlfn.XLOOKUP($A405,'[1]Cost Forecast'!$A:$A,'[1]Cost Forecast'!AC:AC)</f>
        <v>0</v>
      </c>
      <c r="AL405" s="2">
        <f>_xlfn.XLOOKUP($A405,'[1]Cost Forecast'!$A:$A,'[1]Cost Forecast'!AD:AD)</f>
        <v>0</v>
      </c>
      <c r="AM405" s="8">
        <f t="shared" ref="AM405:AM414" si="153">SUM(AA405:AL405)+K405</f>
        <v>20000</v>
      </c>
      <c r="AN405" s="9" t="s">
        <v>884</v>
      </c>
      <c r="AO405" s="9" t="s">
        <v>880</v>
      </c>
      <c r="AQ405" t="b">
        <f t="shared" si="147"/>
        <v>1</v>
      </c>
      <c r="AS405"/>
    </row>
    <row r="406" spans="1:45" x14ac:dyDescent="0.35">
      <c r="A406" s="4" t="s">
        <v>819</v>
      </c>
      <c r="B406" s="4" t="s">
        <v>820</v>
      </c>
      <c r="C406" s="3">
        <v>1</v>
      </c>
      <c r="D406" s="4" t="s">
        <v>38</v>
      </c>
      <c r="E406" s="3">
        <v>0</v>
      </c>
      <c r="F406" s="3">
        <f t="shared" si="148"/>
        <v>1</v>
      </c>
      <c r="G406" s="2">
        <v>0</v>
      </c>
      <c r="H406" s="4" t="b">
        <f t="shared" si="152"/>
        <v>1</v>
      </c>
      <c r="I406" s="4" t="b">
        <f t="shared" si="142"/>
        <v>0</v>
      </c>
      <c r="K406" s="2">
        <v>0</v>
      </c>
      <c r="L406" s="2">
        <v>0</v>
      </c>
      <c r="M406" s="3">
        <v>0</v>
      </c>
      <c r="N406" s="3">
        <v>0</v>
      </c>
      <c r="O406" s="2">
        <v>110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f t="shared" si="149"/>
        <v>0</v>
      </c>
      <c r="X406" s="2">
        <f t="shared" si="150"/>
        <v>110</v>
      </c>
      <c r="Y406" s="2">
        <f t="shared" si="151"/>
        <v>110</v>
      </c>
      <c r="AA406" s="2">
        <f>_xlfn.XLOOKUP($A406,'[1]Cost Forecast'!$A:$A,'[1]Cost Forecast'!S:S)</f>
        <v>0</v>
      </c>
      <c r="AB406" s="2">
        <f>_xlfn.XLOOKUP($A406,'[1]Cost Forecast'!$A:$A,'[1]Cost Forecast'!T:T)</f>
        <v>0</v>
      </c>
      <c r="AC406" s="2">
        <f>_xlfn.XLOOKUP($A406,'[1]Cost Forecast'!$A:$A,'[1]Cost Forecast'!U:U)</f>
        <v>0</v>
      </c>
      <c r="AD406" s="2">
        <f>_xlfn.XLOOKUP($A406,'[1]Cost Forecast'!$A:$A,'[1]Cost Forecast'!V:V)</f>
        <v>0</v>
      </c>
      <c r="AE406" s="2">
        <f>_xlfn.XLOOKUP($A406,'[1]Cost Forecast'!$A:$A,'[1]Cost Forecast'!W:W)</f>
        <v>0</v>
      </c>
      <c r="AF406" s="2">
        <f>_xlfn.XLOOKUP($A406,'[1]Cost Forecast'!$A:$A,'[1]Cost Forecast'!X:X)</f>
        <v>0</v>
      </c>
      <c r="AG406" s="2">
        <f>_xlfn.XLOOKUP($A406,'[1]Cost Forecast'!$A:$A,'[1]Cost Forecast'!Y:Y)</f>
        <v>0</v>
      </c>
      <c r="AH406" s="2">
        <f>_xlfn.XLOOKUP($A406,'[1]Cost Forecast'!$A:$A,'[1]Cost Forecast'!Z:Z)</f>
        <v>0</v>
      </c>
      <c r="AI406" s="2">
        <f>_xlfn.XLOOKUP($A406,'[1]Cost Forecast'!$A:$A,'[1]Cost Forecast'!AA:AA)</f>
        <v>0</v>
      </c>
      <c r="AJ406" s="2">
        <f>_xlfn.XLOOKUP($A406,'[1]Cost Forecast'!$A:$A,'[1]Cost Forecast'!AB:AB)</f>
        <v>0</v>
      </c>
      <c r="AK406" s="2">
        <f>_xlfn.XLOOKUP($A406,'[1]Cost Forecast'!$A:$A,'[1]Cost Forecast'!AC:AC)</f>
        <v>0</v>
      </c>
      <c r="AL406" s="2">
        <f>_xlfn.XLOOKUP($A406,'[1]Cost Forecast'!$A:$A,'[1]Cost Forecast'!AD:AD)</f>
        <v>0</v>
      </c>
      <c r="AM406" s="8">
        <f t="shared" si="153"/>
        <v>0</v>
      </c>
      <c r="AN406" s="9" t="s">
        <v>882</v>
      </c>
      <c r="AO406" s="9" t="s">
        <v>882</v>
      </c>
      <c r="AQ406" t="b">
        <f t="shared" si="147"/>
        <v>1</v>
      </c>
      <c r="AS406"/>
    </row>
    <row r="407" spans="1:45" x14ac:dyDescent="0.35">
      <c r="A407" s="4" t="s">
        <v>821</v>
      </c>
      <c r="B407" s="4" t="s">
        <v>822</v>
      </c>
      <c r="C407" s="3">
        <v>1</v>
      </c>
      <c r="D407" s="4" t="s">
        <v>38</v>
      </c>
      <c r="E407" s="3">
        <v>0</v>
      </c>
      <c r="F407" s="3">
        <f t="shared" si="148"/>
        <v>1</v>
      </c>
      <c r="G407" s="2">
        <v>1549124.28</v>
      </c>
      <c r="H407" s="4" t="b">
        <f t="shared" si="152"/>
        <v>0</v>
      </c>
      <c r="I407" s="4" t="b">
        <f t="shared" si="142"/>
        <v>0</v>
      </c>
      <c r="K407" s="2">
        <v>1027952.62</v>
      </c>
      <c r="L407" s="2">
        <v>1406424.72</v>
      </c>
      <c r="M407" s="3">
        <v>0.38</v>
      </c>
      <c r="N407" s="3">
        <v>0</v>
      </c>
      <c r="O407" s="2">
        <v>110</v>
      </c>
      <c r="Q407" s="2">
        <v>0</v>
      </c>
      <c r="R407" s="2">
        <v>0</v>
      </c>
      <c r="S407" s="2">
        <v>93736.6</v>
      </c>
      <c r="T407" s="2">
        <v>0</v>
      </c>
      <c r="U407" s="2">
        <v>1430043.14</v>
      </c>
      <c r="V407" s="2">
        <f t="shared" si="149"/>
        <v>25344.540000000037</v>
      </c>
      <c r="X407" s="2">
        <f t="shared" si="150"/>
        <v>1028020.82</v>
      </c>
      <c r="Y407" s="2">
        <f t="shared" si="151"/>
        <v>-521103.46000000008</v>
      </c>
      <c r="AA407" s="2">
        <f>_xlfn.XLOOKUP($A407,'[1]Cost Forecast'!$A:$A,'[1]Cost Forecast'!S:S)</f>
        <v>0</v>
      </c>
      <c r="AB407" s="2">
        <f>_xlfn.XLOOKUP($A407,'[1]Cost Forecast'!$A:$A,'[1]Cost Forecast'!T:T)</f>
        <v>80000</v>
      </c>
      <c r="AC407" s="2">
        <f>_xlfn.XLOOKUP($A407,'[1]Cost Forecast'!$A:$A,'[1]Cost Forecast'!U:U)</f>
        <v>80000</v>
      </c>
      <c r="AD407" s="2">
        <f>_xlfn.XLOOKUP($A407,'[1]Cost Forecast'!$A:$A,'[1]Cost Forecast'!V:V)</f>
        <v>80000</v>
      </c>
      <c r="AE407" s="2">
        <f>_xlfn.XLOOKUP($A407,'[1]Cost Forecast'!$A:$A,'[1]Cost Forecast'!W:W)</f>
        <v>60000</v>
      </c>
      <c r="AF407" s="2">
        <f>_xlfn.XLOOKUP($A407,'[1]Cost Forecast'!$A:$A,'[1]Cost Forecast'!X:X)</f>
        <v>50000</v>
      </c>
      <c r="AG407" s="2">
        <f>_xlfn.XLOOKUP($A407,'[1]Cost Forecast'!$A:$A,'[1]Cost Forecast'!Y:Y)</f>
        <v>40000</v>
      </c>
      <c r="AH407" s="2">
        <f>_xlfn.XLOOKUP($A407,'[1]Cost Forecast'!$A:$A,'[1]Cost Forecast'!Z:Z)</f>
        <v>30000</v>
      </c>
      <c r="AI407" s="2">
        <f>_xlfn.XLOOKUP($A407,'[1]Cost Forecast'!$A:$A,'[1]Cost Forecast'!AA:AA)</f>
        <v>20000</v>
      </c>
      <c r="AJ407" s="2">
        <f>_xlfn.XLOOKUP($A407,'[1]Cost Forecast'!$A:$A,'[1]Cost Forecast'!AB:AB)</f>
        <v>10000</v>
      </c>
      <c r="AK407" s="2">
        <f>_xlfn.XLOOKUP($A407,'[1]Cost Forecast'!$A:$A,'[1]Cost Forecast'!AC:AC)</f>
        <v>5134.0100000000093</v>
      </c>
      <c r="AL407" s="2">
        <f>_xlfn.XLOOKUP($A407,'[1]Cost Forecast'!$A:$A,'[1]Cost Forecast'!AD:AD)</f>
        <v>0</v>
      </c>
      <c r="AM407" s="8">
        <f t="shared" si="153"/>
        <v>1483086.63</v>
      </c>
      <c r="AN407" s="9" t="s">
        <v>884</v>
      </c>
      <c r="AO407" s="9" t="s">
        <v>880</v>
      </c>
      <c r="AQ407" t="b">
        <f t="shared" si="147"/>
        <v>0</v>
      </c>
      <c r="AS407"/>
    </row>
    <row r="408" spans="1:45" x14ac:dyDescent="0.35">
      <c r="A408" s="4" t="s">
        <v>823</v>
      </c>
      <c r="B408" s="4" t="s">
        <v>824</v>
      </c>
      <c r="C408" s="3">
        <v>1</v>
      </c>
      <c r="D408" s="4" t="s">
        <v>38</v>
      </c>
      <c r="E408" s="3">
        <v>2500</v>
      </c>
      <c r="F408" s="3">
        <f t="shared" si="148"/>
        <v>4.0000000000000002E-4</v>
      </c>
      <c r="G408" s="2">
        <v>250000</v>
      </c>
      <c r="H408" s="4" t="b">
        <f t="shared" si="152"/>
        <v>0</v>
      </c>
      <c r="I408" s="4" t="b">
        <f t="shared" ref="I408:I414" si="154">OR(ISBLANK(AA408),ISBLANK(AB408),ISBLANK(AC408),ISBLANK(AD408),ISBLANK(AE408),ISBLANK(AF408),ISBLANK(AG408),ISBLANK(AH408),ISBLANK(AI408),ISBLANK(AJ408),ISBLANK(AK408),ISBLANK(AL408))</f>
        <v>0</v>
      </c>
      <c r="K408" s="2">
        <v>0</v>
      </c>
      <c r="L408" s="2">
        <v>0</v>
      </c>
      <c r="M408" s="3">
        <v>0</v>
      </c>
      <c r="N408" s="3">
        <v>0</v>
      </c>
      <c r="O408" s="2">
        <v>110</v>
      </c>
      <c r="Q408" s="2">
        <v>250000</v>
      </c>
      <c r="R408" s="2">
        <v>0</v>
      </c>
      <c r="S408" s="2">
        <v>0</v>
      </c>
      <c r="T408" s="2">
        <v>0</v>
      </c>
      <c r="U408" s="2">
        <v>0</v>
      </c>
      <c r="V408" s="2">
        <f t="shared" si="149"/>
        <v>0</v>
      </c>
      <c r="X408" s="2">
        <f t="shared" si="150"/>
        <v>275000</v>
      </c>
      <c r="Y408" s="2">
        <f t="shared" si="151"/>
        <v>25000</v>
      </c>
      <c r="AA408" s="2">
        <f>_xlfn.XLOOKUP($A408,'[1]Cost Forecast'!$A:$A,'[1]Cost Forecast'!S:S)</f>
        <v>0</v>
      </c>
      <c r="AB408" s="2">
        <f>_xlfn.XLOOKUP($A408,'[1]Cost Forecast'!$A:$A,'[1]Cost Forecast'!T:T)</f>
        <v>0</v>
      </c>
      <c r="AC408" s="2">
        <f>_xlfn.XLOOKUP($A408,'[1]Cost Forecast'!$A:$A,'[1]Cost Forecast'!U:U)</f>
        <v>0</v>
      </c>
      <c r="AD408" s="2">
        <f>_xlfn.XLOOKUP($A408,'[1]Cost Forecast'!$A:$A,'[1]Cost Forecast'!V:V)</f>
        <v>0</v>
      </c>
      <c r="AE408" s="2">
        <f>_xlfn.XLOOKUP($A408,'[1]Cost Forecast'!$A:$A,'[1]Cost Forecast'!W:W)</f>
        <v>0</v>
      </c>
      <c r="AF408" s="2">
        <f>_xlfn.XLOOKUP($A408,'[1]Cost Forecast'!$A:$A,'[1]Cost Forecast'!X:X)</f>
        <v>0</v>
      </c>
      <c r="AG408" s="2">
        <f>_xlfn.XLOOKUP($A408,'[1]Cost Forecast'!$A:$A,'[1]Cost Forecast'!Y:Y)</f>
        <v>0</v>
      </c>
      <c r="AH408" s="2">
        <f>_xlfn.XLOOKUP($A408,'[1]Cost Forecast'!$A:$A,'[1]Cost Forecast'!Z:Z)</f>
        <v>50000</v>
      </c>
      <c r="AI408" s="2">
        <f>_xlfn.XLOOKUP($A408,'[1]Cost Forecast'!$A:$A,'[1]Cost Forecast'!AA:AA)</f>
        <v>50000</v>
      </c>
      <c r="AJ408" s="2">
        <f>_xlfn.XLOOKUP($A408,'[1]Cost Forecast'!$A:$A,'[1]Cost Forecast'!AB:AB)</f>
        <v>50000</v>
      </c>
      <c r="AK408" s="2">
        <f>_xlfn.XLOOKUP($A408,'[1]Cost Forecast'!$A:$A,'[1]Cost Forecast'!AC:AC)</f>
        <v>50000</v>
      </c>
      <c r="AL408" s="2">
        <f>_xlfn.XLOOKUP($A408,'[1]Cost Forecast'!$A:$A,'[1]Cost Forecast'!AD:AD)</f>
        <v>50000</v>
      </c>
      <c r="AM408" s="8">
        <f t="shared" si="153"/>
        <v>250000</v>
      </c>
      <c r="AN408" s="9" t="s">
        <v>884</v>
      </c>
      <c r="AO408" s="9" t="s">
        <v>879</v>
      </c>
      <c r="AQ408" t="b">
        <f t="shared" si="147"/>
        <v>1</v>
      </c>
      <c r="AS408"/>
    </row>
    <row r="409" spans="1:45" x14ac:dyDescent="0.35">
      <c r="A409" s="4" t="s">
        <v>825</v>
      </c>
      <c r="B409" s="4" t="s">
        <v>826</v>
      </c>
      <c r="C409" s="3">
        <v>1</v>
      </c>
      <c r="D409" s="4" t="s">
        <v>2</v>
      </c>
      <c r="E409" s="3">
        <v>0</v>
      </c>
      <c r="F409" s="3">
        <f t="shared" si="148"/>
        <v>1</v>
      </c>
      <c r="G409" s="2">
        <v>4000</v>
      </c>
      <c r="H409" s="4" t="b">
        <f t="shared" si="152"/>
        <v>0</v>
      </c>
      <c r="I409" s="4" t="b">
        <f t="shared" si="154"/>
        <v>0</v>
      </c>
      <c r="K409" s="2">
        <v>3181.22</v>
      </c>
      <c r="L409" s="2">
        <v>3181.23</v>
      </c>
      <c r="M409" s="3">
        <v>0</v>
      </c>
      <c r="N409" s="3">
        <v>0</v>
      </c>
      <c r="O409" s="2">
        <v>110</v>
      </c>
      <c r="Q409" s="2">
        <v>0</v>
      </c>
      <c r="R409" s="2">
        <v>0</v>
      </c>
      <c r="S409" s="2">
        <v>4000</v>
      </c>
      <c r="T409" s="2">
        <v>0</v>
      </c>
      <c r="U409" s="2">
        <v>0</v>
      </c>
      <c r="V409" s="2">
        <f t="shared" si="149"/>
        <v>0</v>
      </c>
      <c r="X409" s="2">
        <f t="shared" si="150"/>
        <v>3291.22</v>
      </c>
      <c r="Y409" s="2">
        <f t="shared" si="151"/>
        <v>-708.7800000000002</v>
      </c>
      <c r="AA409" s="2">
        <f>_xlfn.XLOOKUP($A409,'[1]Cost Forecast'!$A:$A,'[1]Cost Forecast'!S:S)</f>
        <v>0</v>
      </c>
      <c r="AB409" s="2">
        <f>_xlfn.XLOOKUP($A409,'[1]Cost Forecast'!$A:$A,'[1]Cost Forecast'!T:T)</f>
        <v>74.434545454545471</v>
      </c>
      <c r="AC409" s="2">
        <f>_xlfn.XLOOKUP($A409,'[1]Cost Forecast'!$A:$A,'[1]Cost Forecast'!U:U)</f>
        <v>74.434545454545471</v>
      </c>
      <c r="AD409" s="2">
        <f>_xlfn.XLOOKUP($A409,'[1]Cost Forecast'!$A:$A,'[1]Cost Forecast'!V:V)</f>
        <v>74.434545454545471</v>
      </c>
      <c r="AE409" s="2">
        <f>_xlfn.XLOOKUP($A409,'[1]Cost Forecast'!$A:$A,'[1]Cost Forecast'!W:W)</f>
        <v>74.434545454545471</v>
      </c>
      <c r="AF409" s="2">
        <f>_xlfn.XLOOKUP($A409,'[1]Cost Forecast'!$A:$A,'[1]Cost Forecast'!X:X)</f>
        <v>74.434545454545471</v>
      </c>
      <c r="AG409" s="2">
        <f>_xlfn.XLOOKUP($A409,'[1]Cost Forecast'!$A:$A,'[1]Cost Forecast'!Y:Y)</f>
        <v>74.434545454545471</v>
      </c>
      <c r="AH409" s="2">
        <f>_xlfn.XLOOKUP($A409,'[1]Cost Forecast'!$A:$A,'[1]Cost Forecast'!Z:Z)</f>
        <v>74.434545454545471</v>
      </c>
      <c r="AI409" s="2">
        <f>_xlfn.XLOOKUP($A409,'[1]Cost Forecast'!$A:$A,'[1]Cost Forecast'!AA:AA)</f>
        <v>74.434545454545471</v>
      </c>
      <c r="AJ409" s="2">
        <f>_xlfn.XLOOKUP($A409,'[1]Cost Forecast'!$A:$A,'[1]Cost Forecast'!AB:AB)</f>
        <v>74.434545454545471</v>
      </c>
      <c r="AK409" s="2">
        <f>_xlfn.XLOOKUP($A409,'[1]Cost Forecast'!$A:$A,'[1]Cost Forecast'!AC:AC)</f>
        <v>74.434545454545471</v>
      </c>
      <c r="AL409" s="2">
        <f>_xlfn.XLOOKUP($A409,'[1]Cost Forecast'!$A:$A,'[1]Cost Forecast'!AD:AD)</f>
        <v>74.434545454545471</v>
      </c>
      <c r="AM409" s="8">
        <f t="shared" si="153"/>
        <v>4000</v>
      </c>
      <c r="AN409" s="9" t="s">
        <v>876</v>
      </c>
      <c r="AO409" s="9" t="s">
        <v>886</v>
      </c>
      <c r="AQ409" t="b">
        <f t="shared" si="147"/>
        <v>1</v>
      </c>
      <c r="AS409"/>
    </row>
    <row r="410" spans="1:45" x14ac:dyDescent="0.35">
      <c r="A410" s="4" t="s">
        <v>827</v>
      </c>
      <c r="B410" s="4" t="s">
        <v>828</v>
      </c>
      <c r="C410" s="3">
        <v>1</v>
      </c>
      <c r="D410" s="4" t="s">
        <v>38</v>
      </c>
      <c r="E410" s="3">
        <v>2500</v>
      </c>
      <c r="F410" s="3">
        <f t="shared" ref="F410:F414" si="155">IF(OR(E410=0,C410=0),1,C410/E410)</f>
        <v>4.0000000000000002E-4</v>
      </c>
      <c r="G410" s="2">
        <v>250000</v>
      </c>
      <c r="H410" s="4" t="b">
        <f t="shared" si="152"/>
        <v>0</v>
      </c>
      <c r="I410" s="4" t="b">
        <f t="shared" si="154"/>
        <v>0</v>
      </c>
      <c r="K410" s="2">
        <v>0</v>
      </c>
      <c r="L410" s="2">
        <v>0</v>
      </c>
      <c r="M410" s="3">
        <v>0</v>
      </c>
      <c r="N410" s="3">
        <v>0</v>
      </c>
      <c r="O410" s="2">
        <v>110</v>
      </c>
      <c r="Q410" s="2">
        <v>250000</v>
      </c>
      <c r="R410" s="2">
        <v>0</v>
      </c>
      <c r="S410" s="2">
        <v>0</v>
      </c>
      <c r="T410" s="2">
        <v>0</v>
      </c>
      <c r="U410" s="2">
        <v>0</v>
      </c>
      <c r="V410" s="2">
        <f t="shared" ref="V410:V414" si="156">G410-SUM(Q410:U410)</f>
        <v>0</v>
      </c>
      <c r="X410" s="2">
        <f t="shared" si="150"/>
        <v>275000</v>
      </c>
      <c r="Y410" s="2">
        <f t="shared" ref="Y410:Y414" si="157">X410-G410</f>
        <v>25000</v>
      </c>
      <c r="AA410" s="2">
        <f>_xlfn.XLOOKUP($A410,'[1]Cost Forecast'!$A:$A,'[1]Cost Forecast'!S:S)</f>
        <v>0</v>
      </c>
      <c r="AB410" s="2">
        <f>_xlfn.XLOOKUP($A410,'[1]Cost Forecast'!$A:$A,'[1]Cost Forecast'!T:T)</f>
        <v>0</v>
      </c>
      <c r="AC410" s="2">
        <f>_xlfn.XLOOKUP($A410,'[1]Cost Forecast'!$A:$A,'[1]Cost Forecast'!U:U)</f>
        <v>0</v>
      </c>
      <c r="AD410" s="2">
        <f>_xlfn.XLOOKUP($A410,'[1]Cost Forecast'!$A:$A,'[1]Cost Forecast'!V:V)</f>
        <v>0</v>
      </c>
      <c r="AE410" s="2">
        <f>_xlfn.XLOOKUP($A410,'[1]Cost Forecast'!$A:$A,'[1]Cost Forecast'!W:W)</f>
        <v>0</v>
      </c>
      <c r="AF410" s="2">
        <f>_xlfn.XLOOKUP($A410,'[1]Cost Forecast'!$A:$A,'[1]Cost Forecast'!X:X)</f>
        <v>0</v>
      </c>
      <c r="AG410" s="2">
        <f>_xlfn.XLOOKUP($A410,'[1]Cost Forecast'!$A:$A,'[1]Cost Forecast'!Y:Y)</f>
        <v>0</v>
      </c>
      <c r="AH410" s="2">
        <f>_xlfn.XLOOKUP($A410,'[1]Cost Forecast'!$A:$A,'[1]Cost Forecast'!Z:Z)</f>
        <v>50000</v>
      </c>
      <c r="AI410" s="2">
        <f>_xlfn.XLOOKUP($A410,'[1]Cost Forecast'!$A:$A,'[1]Cost Forecast'!AA:AA)</f>
        <v>50000</v>
      </c>
      <c r="AJ410" s="2">
        <f>_xlfn.XLOOKUP($A410,'[1]Cost Forecast'!$A:$A,'[1]Cost Forecast'!AB:AB)</f>
        <v>50000</v>
      </c>
      <c r="AK410" s="2">
        <f>_xlfn.XLOOKUP($A410,'[1]Cost Forecast'!$A:$A,'[1]Cost Forecast'!AC:AC)</f>
        <v>50000</v>
      </c>
      <c r="AL410" s="2">
        <f>_xlfn.XLOOKUP($A410,'[1]Cost Forecast'!$A:$A,'[1]Cost Forecast'!AD:AD)</f>
        <v>50000</v>
      </c>
      <c r="AM410" s="8">
        <f t="shared" si="153"/>
        <v>250000</v>
      </c>
      <c r="AN410" s="9" t="s">
        <v>884</v>
      </c>
      <c r="AO410" s="9" t="s">
        <v>849</v>
      </c>
      <c r="AP410" t="s">
        <v>898</v>
      </c>
      <c r="AQ410" t="b">
        <f t="shared" si="147"/>
        <v>1</v>
      </c>
      <c r="AS410"/>
    </row>
    <row r="411" spans="1:45" x14ac:dyDescent="0.35">
      <c r="A411" s="4" t="s">
        <v>829</v>
      </c>
      <c r="B411" s="4" t="s">
        <v>830</v>
      </c>
      <c r="C411" s="3">
        <v>1</v>
      </c>
      <c r="D411" s="4" t="s">
        <v>38</v>
      </c>
      <c r="E411" s="3">
        <v>0</v>
      </c>
      <c r="F411" s="3">
        <f t="shared" si="155"/>
        <v>1</v>
      </c>
      <c r="G411" s="2">
        <v>1170144</v>
      </c>
      <c r="H411" s="4" t="b">
        <f t="shared" si="152"/>
        <v>0</v>
      </c>
      <c r="I411" s="4" t="b">
        <f t="shared" si="154"/>
        <v>0</v>
      </c>
      <c r="K411" s="2">
        <v>948765.41</v>
      </c>
      <c r="L411" s="2">
        <v>948765.41</v>
      </c>
      <c r="M411" s="3">
        <v>0.48</v>
      </c>
      <c r="N411" s="3">
        <v>0</v>
      </c>
      <c r="O411" s="2">
        <v>110</v>
      </c>
      <c r="Q411" s="2">
        <v>0</v>
      </c>
      <c r="R411" s="2">
        <v>0</v>
      </c>
      <c r="S411" s="2">
        <v>1170144</v>
      </c>
      <c r="T411" s="2">
        <v>0</v>
      </c>
      <c r="U411" s="2">
        <v>0</v>
      </c>
      <c r="V411" s="2">
        <f t="shared" si="156"/>
        <v>0</v>
      </c>
      <c r="X411" s="2">
        <f t="shared" si="150"/>
        <v>948822.61</v>
      </c>
      <c r="Y411" s="2">
        <f t="shared" si="157"/>
        <v>-221321.39</v>
      </c>
      <c r="AA411" s="2">
        <f>_xlfn.XLOOKUP($A411,'[1]Cost Forecast'!$A:$A,'[1]Cost Forecast'!S:S)</f>
        <v>0</v>
      </c>
      <c r="AB411" s="2">
        <f>_xlfn.XLOOKUP($A411,'[1]Cost Forecast'!$A:$A,'[1]Cost Forecast'!T:T)</f>
        <v>20125.326363636359</v>
      </c>
      <c r="AC411" s="2">
        <f>_xlfn.XLOOKUP($A411,'[1]Cost Forecast'!$A:$A,'[1]Cost Forecast'!U:U)</f>
        <v>20125.326363636359</v>
      </c>
      <c r="AD411" s="2">
        <f>_xlfn.XLOOKUP($A411,'[1]Cost Forecast'!$A:$A,'[1]Cost Forecast'!V:V)</f>
        <v>20125.326363636359</v>
      </c>
      <c r="AE411" s="2">
        <f>_xlfn.XLOOKUP($A411,'[1]Cost Forecast'!$A:$A,'[1]Cost Forecast'!W:W)</f>
        <v>20125.326363636359</v>
      </c>
      <c r="AF411" s="2">
        <f>_xlfn.XLOOKUP($A411,'[1]Cost Forecast'!$A:$A,'[1]Cost Forecast'!X:X)</f>
        <v>20125.326363636359</v>
      </c>
      <c r="AG411" s="2">
        <f>_xlfn.XLOOKUP($A411,'[1]Cost Forecast'!$A:$A,'[1]Cost Forecast'!Y:Y)</f>
        <v>20125.326363636359</v>
      </c>
      <c r="AH411" s="2">
        <f>_xlfn.XLOOKUP($A411,'[1]Cost Forecast'!$A:$A,'[1]Cost Forecast'!Z:Z)</f>
        <v>20125.326363636359</v>
      </c>
      <c r="AI411" s="2">
        <f>_xlfn.XLOOKUP($A411,'[1]Cost Forecast'!$A:$A,'[1]Cost Forecast'!AA:AA)</f>
        <v>20125.326363636359</v>
      </c>
      <c r="AJ411" s="2">
        <f>_xlfn.XLOOKUP($A411,'[1]Cost Forecast'!$A:$A,'[1]Cost Forecast'!AB:AB)</f>
        <v>20125.326363636359</v>
      </c>
      <c r="AK411" s="2">
        <f>_xlfn.XLOOKUP($A411,'[1]Cost Forecast'!$A:$A,'[1]Cost Forecast'!AC:AC)</f>
        <v>20125.326363636359</v>
      </c>
      <c r="AL411" s="2">
        <f>_xlfn.XLOOKUP($A411,'[1]Cost Forecast'!$A:$A,'[1]Cost Forecast'!AD:AD)</f>
        <v>20125.326363636359</v>
      </c>
      <c r="AM411" s="8">
        <f t="shared" si="153"/>
        <v>1170144</v>
      </c>
      <c r="AN411" s="9" t="s">
        <v>876</v>
      </c>
      <c r="AO411" s="9" t="s">
        <v>880</v>
      </c>
      <c r="AQ411" t="b">
        <f t="shared" si="147"/>
        <v>1</v>
      </c>
      <c r="AS411"/>
    </row>
    <row r="412" spans="1:45" x14ac:dyDescent="0.35">
      <c r="A412" s="4" t="s">
        <v>831</v>
      </c>
      <c r="B412" s="4" t="s">
        <v>832</v>
      </c>
      <c r="C412" s="3">
        <v>1</v>
      </c>
      <c r="D412" s="4" t="s">
        <v>38</v>
      </c>
      <c r="E412" s="3">
        <v>0</v>
      </c>
      <c r="F412" s="3">
        <f t="shared" si="155"/>
        <v>1</v>
      </c>
      <c r="G412" s="2">
        <v>3248000</v>
      </c>
      <c r="H412" s="4" t="b">
        <f t="shared" si="152"/>
        <v>0</v>
      </c>
      <c r="I412" s="4" t="b">
        <f t="shared" si="154"/>
        <v>0</v>
      </c>
      <c r="K412" s="2">
        <v>1762491.35</v>
      </c>
      <c r="L412" s="2">
        <v>1762491.35</v>
      </c>
      <c r="M412" s="3">
        <v>0.2</v>
      </c>
      <c r="N412" s="3">
        <v>0</v>
      </c>
      <c r="O412" s="2">
        <v>110</v>
      </c>
      <c r="Q412" s="2">
        <v>0</v>
      </c>
      <c r="R412" s="2">
        <v>0</v>
      </c>
      <c r="S412" s="2">
        <v>45902</v>
      </c>
      <c r="T412" s="2">
        <v>0</v>
      </c>
      <c r="U412" s="2">
        <v>0</v>
      </c>
      <c r="V412" s="2">
        <f t="shared" si="156"/>
        <v>3202098</v>
      </c>
      <c r="X412" s="2">
        <f t="shared" si="150"/>
        <v>1762579.35</v>
      </c>
      <c r="Y412" s="2">
        <f t="shared" si="157"/>
        <v>-1485420.65</v>
      </c>
      <c r="AA412" s="2">
        <f>_xlfn.XLOOKUP($A412,'[1]Cost Forecast'!$A:$A,'[1]Cost Forecast'!S:S)</f>
        <v>0</v>
      </c>
      <c r="AB412" s="2">
        <f>_xlfn.XLOOKUP($A412,'[1]Cost Forecast'!$A:$A,'[1]Cost Forecast'!T:T)</f>
        <v>122433.78636363636</v>
      </c>
      <c r="AC412" s="2">
        <f>_xlfn.XLOOKUP($A412,'[1]Cost Forecast'!$A:$A,'[1]Cost Forecast'!U:U)</f>
        <v>122433.78636363636</v>
      </c>
      <c r="AD412" s="2">
        <f>_xlfn.XLOOKUP($A412,'[1]Cost Forecast'!$A:$A,'[1]Cost Forecast'!V:V)</f>
        <v>122433.78636363636</v>
      </c>
      <c r="AE412" s="2">
        <f>_xlfn.XLOOKUP($A412,'[1]Cost Forecast'!$A:$A,'[1]Cost Forecast'!W:W)</f>
        <v>122433.78636363636</v>
      </c>
      <c r="AF412" s="2">
        <f>_xlfn.XLOOKUP($A412,'[1]Cost Forecast'!$A:$A,'[1]Cost Forecast'!X:X)</f>
        <v>122433.78636363636</v>
      </c>
      <c r="AG412" s="2">
        <f>_xlfn.XLOOKUP($A412,'[1]Cost Forecast'!$A:$A,'[1]Cost Forecast'!Y:Y)</f>
        <v>122433.78636363636</v>
      </c>
      <c r="AH412" s="2">
        <f>_xlfn.XLOOKUP($A412,'[1]Cost Forecast'!$A:$A,'[1]Cost Forecast'!Z:Z)</f>
        <v>122433.78636363636</v>
      </c>
      <c r="AI412" s="2">
        <f>_xlfn.XLOOKUP($A412,'[1]Cost Forecast'!$A:$A,'[1]Cost Forecast'!AA:AA)</f>
        <v>122433.78636363636</v>
      </c>
      <c r="AJ412" s="2">
        <f>_xlfn.XLOOKUP($A412,'[1]Cost Forecast'!$A:$A,'[1]Cost Forecast'!AB:AB)</f>
        <v>122433.78636363636</v>
      </c>
      <c r="AK412" s="2">
        <f>_xlfn.XLOOKUP($A412,'[1]Cost Forecast'!$A:$A,'[1]Cost Forecast'!AC:AC)</f>
        <v>122433.78636363636</v>
      </c>
      <c r="AL412" s="2">
        <f>_xlfn.XLOOKUP($A412,'[1]Cost Forecast'!$A:$A,'[1]Cost Forecast'!AD:AD)</f>
        <v>122433.78636363636</v>
      </c>
      <c r="AM412" s="8">
        <f t="shared" si="153"/>
        <v>3109263</v>
      </c>
      <c r="AN412" s="9" t="s">
        <v>876</v>
      </c>
      <c r="AO412" s="9" t="s">
        <v>880</v>
      </c>
      <c r="AQ412" t="b">
        <f t="shared" si="147"/>
        <v>0</v>
      </c>
      <c r="AS412"/>
    </row>
    <row r="413" spans="1:45" x14ac:dyDescent="0.35">
      <c r="A413" s="4" t="s">
        <v>833</v>
      </c>
      <c r="B413" s="4" t="s">
        <v>834</v>
      </c>
      <c r="C413" s="3">
        <v>0</v>
      </c>
      <c r="D413" s="4" t="s">
        <v>10</v>
      </c>
      <c r="E413" s="3">
        <v>0</v>
      </c>
      <c r="F413" s="3">
        <f t="shared" si="155"/>
        <v>1</v>
      </c>
      <c r="G413" s="2">
        <v>0</v>
      </c>
      <c r="H413" s="4" t="b">
        <f t="shared" si="152"/>
        <v>1</v>
      </c>
      <c r="I413" s="4" t="b">
        <f t="shared" si="154"/>
        <v>0</v>
      </c>
      <c r="K413" s="2">
        <v>0</v>
      </c>
      <c r="L413" s="2">
        <v>0</v>
      </c>
      <c r="M413" s="3">
        <v>0</v>
      </c>
      <c r="N413" s="3">
        <v>0</v>
      </c>
      <c r="O413" s="2">
        <v>110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f t="shared" si="156"/>
        <v>0</v>
      </c>
      <c r="X413" s="2">
        <f t="shared" si="150"/>
        <v>0</v>
      </c>
      <c r="Y413" s="2">
        <f t="shared" si="157"/>
        <v>0</v>
      </c>
      <c r="AA413" s="2">
        <f>_xlfn.XLOOKUP($A413,'[1]Cost Forecast'!$A:$A,'[1]Cost Forecast'!S:S)</f>
        <v>0</v>
      </c>
      <c r="AB413" s="2">
        <f>_xlfn.XLOOKUP($A413,'[1]Cost Forecast'!$A:$A,'[1]Cost Forecast'!T:T)</f>
        <v>0</v>
      </c>
      <c r="AC413" s="2">
        <f>_xlfn.XLOOKUP($A413,'[1]Cost Forecast'!$A:$A,'[1]Cost Forecast'!U:U)</f>
        <v>0</v>
      </c>
      <c r="AD413" s="2">
        <f>_xlfn.XLOOKUP($A413,'[1]Cost Forecast'!$A:$A,'[1]Cost Forecast'!V:V)</f>
        <v>0</v>
      </c>
      <c r="AE413" s="2">
        <f>_xlfn.XLOOKUP($A413,'[1]Cost Forecast'!$A:$A,'[1]Cost Forecast'!W:W)</f>
        <v>0</v>
      </c>
      <c r="AF413" s="2">
        <f>_xlfn.XLOOKUP($A413,'[1]Cost Forecast'!$A:$A,'[1]Cost Forecast'!X:X)</f>
        <v>0</v>
      </c>
      <c r="AG413" s="2">
        <f>_xlfn.XLOOKUP($A413,'[1]Cost Forecast'!$A:$A,'[1]Cost Forecast'!Y:Y)</f>
        <v>0</v>
      </c>
      <c r="AH413" s="2">
        <f>_xlfn.XLOOKUP($A413,'[1]Cost Forecast'!$A:$A,'[1]Cost Forecast'!Z:Z)</f>
        <v>0</v>
      </c>
      <c r="AI413" s="2">
        <f>_xlfn.XLOOKUP($A413,'[1]Cost Forecast'!$A:$A,'[1]Cost Forecast'!AA:AA)</f>
        <v>0</v>
      </c>
      <c r="AJ413" s="2">
        <f>_xlfn.XLOOKUP($A413,'[1]Cost Forecast'!$A:$A,'[1]Cost Forecast'!AB:AB)</f>
        <v>0</v>
      </c>
      <c r="AK413" s="2">
        <f>_xlfn.XLOOKUP($A413,'[1]Cost Forecast'!$A:$A,'[1]Cost Forecast'!AC:AC)</f>
        <v>0</v>
      </c>
      <c r="AL413" s="2">
        <f>_xlfn.XLOOKUP($A413,'[1]Cost Forecast'!$A:$A,'[1]Cost Forecast'!AD:AD)</f>
        <v>0</v>
      </c>
      <c r="AM413" s="8">
        <f t="shared" si="153"/>
        <v>0</v>
      </c>
      <c r="AN413" s="9" t="s">
        <v>882</v>
      </c>
      <c r="AO413" s="9" t="s">
        <v>882</v>
      </c>
      <c r="AQ413" t="b">
        <f t="shared" si="147"/>
        <v>1</v>
      </c>
      <c r="AS413"/>
    </row>
    <row r="414" spans="1:45" x14ac:dyDescent="0.35">
      <c r="A414" s="4" t="s">
        <v>835</v>
      </c>
      <c r="B414" s="4" t="s">
        <v>836</v>
      </c>
      <c r="C414" s="3">
        <v>0</v>
      </c>
      <c r="D414" s="4" t="s">
        <v>10</v>
      </c>
      <c r="E414" s="3">
        <v>248</v>
      </c>
      <c r="F414" s="3">
        <f t="shared" si="155"/>
        <v>1</v>
      </c>
      <c r="G414" s="2">
        <v>22408.12</v>
      </c>
      <c r="H414" s="4" t="b">
        <f t="shared" si="152"/>
        <v>1</v>
      </c>
      <c r="I414" s="4" t="b">
        <f t="shared" si="154"/>
        <v>0</v>
      </c>
      <c r="K414" s="2">
        <v>22408.12</v>
      </c>
      <c r="L414" s="2">
        <v>22408.12</v>
      </c>
      <c r="M414" s="3">
        <v>0</v>
      </c>
      <c r="N414" s="3">
        <v>248</v>
      </c>
      <c r="O414" s="2">
        <v>65.355322580645165</v>
      </c>
      <c r="Q414" s="2">
        <v>16208.12</v>
      </c>
      <c r="R414" s="2">
        <v>0</v>
      </c>
      <c r="S414" s="2">
        <v>6200</v>
      </c>
      <c r="T414" s="2">
        <v>0</v>
      </c>
      <c r="U414" s="2">
        <v>0</v>
      </c>
      <c r="V414" s="2">
        <f t="shared" si="156"/>
        <v>0</v>
      </c>
      <c r="X414" s="2">
        <f t="shared" si="150"/>
        <v>22408.12</v>
      </c>
      <c r="Y414" s="2">
        <f t="shared" si="157"/>
        <v>0</v>
      </c>
      <c r="AA414" s="2">
        <f>_xlfn.XLOOKUP($A414,'[1]Cost Forecast'!$A:$A,'[1]Cost Forecast'!S:S)</f>
        <v>0</v>
      </c>
      <c r="AB414" s="2">
        <f>_xlfn.XLOOKUP($A414,'[1]Cost Forecast'!$A:$A,'[1]Cost Forecast'!T:T)</f>
        <v>0</v>
      </c>
      <c r="AC414" s="2">
        <f>_xlfn.XLOOKUP($A414,'[1]Cost Forecast'!$A:$A,'[1]Cost Forecast'!U:U)</f>
        <v>0</v>
      </c>
      <c r="AD414" s="2">
        <f>_xlfn.XLOOKUP($A414,'[1]Cost Forecast'!$A:$A,'[1]Cost Forecast'!V:V)</f>
        <v>0</v>
      </c>
      <c r="AE414" s="2">
        <f>_xlfn.XLOOKUP($A414,'[1]Cost Forecast'!$A:$A,'[1]Cost Forecast'!W:W)</f>
        <v>0</v>
      </c>
      <c r="AF414" s="2">
        <f>_xlfn.XLOOKUP($A414,'[1]Cost Forecast'!$A:$A,'[1]Cost Forecast'!X:X)</f>
        <v>0</v>
      </c>
      <c r="AG414" s="2">
        <f>_xlfn.XLOOKUP($A414,'[1]Cost Forecast'!$A:$A,'[1]Cost Forecast'!Y:Y)</f>
        <v>0</v>
      </c>
      <c r="AH414" s="2">
        <f>_xlfn.XLOOKUP($A414,'[1]Cost Forecast'!$A:$A,'[1]Cost Forecast'!Z:Z)</f>
        <v>0</v>
      </c>
      <c r="AI414" s="2">
        <f>_xlfn.XLOOKUP($A414,'[1]Cost Forecast'!$A:$A,'[1]Cost Forecast'!AA:AA)</f>
        <v>0</v>
      </c>
      <c r="AJ414" s="2">
        <f>_xlfn.XLOOKUP($A414,'[1]Cost Forecast'!$A:$A,'[1]Cost Forecast'!AB:AB)</f>
        <v>0</v>
      </c>
      <c r="AK414" s="2">
        <f>_xlfn.XLOOKUP($A414,'[1]Cost Forecast'!$A:$A,'[1]Cost Forecast'!AC:AC)</f>
        <v>0</v>
      </c>
      <c r="AL414" s="2">
        <f>_xlfn.XLOOKUP($A414,'[1]Cost Forecast'!$A:$A,'[1]Cost Forecast'!AD:AD)</f>
        <v>0</v>
      </c>
      <c r="AM414" s="8">
        <f t="shared" si="153"/>
        <v>22408.12</v>
      </c>
      <c r="AN414" s="9" t="s">
        <v>882</v>
      </c>
      <c r="AO414" s="9" t="s">
        <v>882</v>
      </c>
      <c r="AQ414" t="b">
        <f t="shared" si="147"/>
        <v>1</v>
      </c>
      <c r="AS414"/>
    </row>
    <row r="418" spans="28:38" x14ac:dyDescent="0.35"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</row>
    <row r="419" spans="28:38" x14ac:dyDescent="0.35"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</row>
    <row r="420" spans="28:38" x14ac:dyDescent="0.35"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</row>
  </sheetData>
  <autoFilter ref="A1:AQ414" xr:uid="{00000000-0001-0000-0000-000000000000}"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8350aa9a-734e-49a0-86c8-eb6fb25f0a9b" xsi:nil="true"/>
    <lcf76f155ced4ddcb4097134ff3c332f xmlns="8350aa9a-734e-49a0-86c8-eb6fb25f0a9b">
      <Terms xmlns="http://schemas.microsoft.com/office/infopath/2007/PartnerControls"/>
    </lcf76f155ced4ddcb4097134ff3c332f>
    <InvoiceNo xmlns="8350aa9a-734e-49a0-86c8-eb6fb25f0a9b" xsi:nil="true"/>
    <TaxCatchAll xmlns="d7e28ad1-31a6-45ae-b5c4-818bb335dcb1" xsi:nil="true"/>
    <InvoiceDate xmlns="8350aa9a-734e-49a0-86c8-eb6fb25f0a9b" xsi:nil="true"/>
    <Subcontractor xmlns="8350aa9a-734e-49a0-86c8-eb6fb25f0a9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7427F597DF54DA055FA2038E31C88" ma:contentTypeVersion="20" ma:contentTypeDescription="Create a new document." ma:contentTypeScope="" ma:versionID="7f9f17bc8453e1dd185e6ec9c12b702d">
  <xsd:schema xmlns:xsd="http://www.w3.org/2001/XMLSchema" xmlns:xs="http://www.w3.org/2001/XMLSchema" xmlns:p="http://schemas.microsoft.com/office/2006/metadata/properties" xmlns:ns2="8350aa9a-734e-49a0-86c8-eb6fb25f0a9b" xmlns:ns3="d7e28ad1-31a6-45ae-b5c4-818bb335dcb1" targetNamespace="http://schemas.microsoft.com/office/2006/metadata/properties" ma:root="true" ma:fieldsID="13541c5a72cdff46d72ad33bfe7b6701" ns2:_="" ns3:_="">
    <xsd:import namespace="8350aa9a-734e-49a0-86c8-eb6fb25f0a9b"/>
    <xsd:import namespace="d7e28ad1-31a6-45ae-b5c4-818bb335dc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DocumentType" minOccurs="0"/>
                <xsd:element ref="ns2:Subcontractor" minOccurs="0"/>
                <xsd:element ref="ns2:InvoiceDate" minOccurs="0"/>
                <xsd:element ref="ns2:InvoiceNo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0aa9a-734e-49a0-86c8-eb6fb25f0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DocumentType" ma:index="21" nillable="true" ma:displayName="Document Type" ma:format="Dropdown" ma:internalName="DocumentType">
      <xsd:simpleType>
        <xsd:restriction base="dms:Choice">
          <xsd:enumeration value="Certified Payroll"/>
          <xsd:enumeration value="COI"/>
          <xsd:enumeration value="Certificate of Contractor"/>
        </xsd:restriction>
      </xsd:simpleType>
    </xsd:element>
    <xsd:element name="Subcontractor" ma:index="22" nillable="true" ma:displayName="Subcontractor" ma:format="Dropdown" ma:internalName="Subcontractor">
      <xsd:simpleType>
        <xsd:restriction base="dms:Choice">
          <xsd:enumeration value="Welkin"/>
          <xsd:enumeration value="Vital"/>
          <xsd:enumeration value="5 Start"/>
        </xsd:restriction>
      </xsd:simpleType>
    </xsd:element>
    <xsd:element name="InvoiceDate" ma:index="23" nillable="true" ma:displayName="Invoice Date" ma:format="Dropdown" ma:internalName="InvoiceDate">
      <xsd:simpleType>
        <xsd:restriction base="dms:Text">
          <xsd:maxLength value="255"/>
        </xsd:restriction>
      </xsd:simpleType>
    </xsd:element>
    <xsd:element name="InvoiceNo" ma:index="24" nillable="true" ma:displayName="Invoice No" ma:format="Dropdown" ma:internalName="InvoiceNo">
      <xsd:simpleType>
        <xsd:restriction base="dms:Text">
          <xsd:maxLength value="255"/>
        </xsd:restriction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442eb2fe-09fc-4fcf-bf31-1833c4ad0e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28ad1-31a6-45ae-b5c4-818bb335dcb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a2839cd-90a8-4136-b70b-3a1f799a4841}" ma:internalName="TaxCatchAll" ma:showField="CatchAllData" ma:web="d7e28ad1-31a6-45ae-b5c4-818bb335dc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B93C2C-8FDA-4F98-8780-130BE5600C63}">
  <ds:schemaRefs>
    <ds:schemaRef ds:uri="http://schemas.microsoft.com/office/2006/metadata/properties"/>
    <ds:schemaRef ds:uri="http://schemas.microsoft.com/office/infopath/2007/PartnerControls"/>
    <ds:schemaRef ds:uri="8350aa9a-734e-49a0-86c8-eb6fb25f0a9b"/>
    <ds:schemaRef ds:uri="d7e28ad1-31a6-45ae-b5c4-818bb335dcb1"/>
  </ds:schemaRefs>
</ds:datastoreItem>
</file>

<file path=customXml/itemProps2.xml><?xml version="1.0" encoding="utf-8"?>
<ds:datastoreItem xmlns:ds="http://schemas.openxmlformats.org/officeDocument/2006/customXml" ds:itemID="{A65BD17D-04FE-4C1E-ADC3-BC6FE29C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50aa9a-734e-49a0-86c8-eb6fb25f0a9b"/>
    <ds:schemaRef ds:uri="d7e28ad1-31a6-45ae-b5c4-818bb335dc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B6D6ED-754B-4D5C-82BD-B8702E5D21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Perez</dc:creator>
  <cp:lastModifiedBy>Brian Perez</cp:lastModifiedBy>
  <dcterms:created xsi:type="dcterms:W3CDTF">2022-12-13T13:31:00Z</dcterms:created>
  <dcterms:modified xsi:type="dcterms:W3CDTF">2022-12-16T20:09:19Z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0x010100E147427F597DF54DA055FA2038E31C88</vt:lpwstr>
  </property>
  <property fmtid="{D5CDD505-2E9C-101B-9397-08002B2CF9AE}" pid="3" name="MediaServiceImageTags">
    <vt:lpwstr/>
  </property>
</Properties>
</file>