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al\Recobro mejorado Tesis\KineticModel-master\Templates\SARA\"/>
    </mc:Choice>
  </mc:AlternateContent>
  <bookViews>
    <workbookView xWindow="3960" yWindow="15" windowWidth="16095" windowHeight="966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C21" i="2"/>
  <c r="D21" i="2"/>
  <c r="E21" i="2"/>
  <c r="F21" i="2"/>
  <c r="G21" i="2"/>
  <c r="H21" i="2"/>
  <c r="I21" i="2"/>
  <c r="J21" i="2"/>
  <c r="K21" i="2"/>
  <c r="L21" i="2"/>
  <c r="M21" i="2"/>
  <c r="N21" i="2"/>
  <c r="B21" i="2"/>
  <c r="D8" i="2"/>
  <c r="A21" i="2"/>
  <c r="C8" i="2"/>
  <c r="F8" i="2"/>
  <c r="H8" i="2"/>
  <c r="I8" i="2"/>
  <c r="K8" i="2"/>
  <c r="L8" i="2"/>
  <c r="M8" i="2"/>
  <c r="N8" i="2"/>
  <c r="C9" i="2"/>
  <c r="D9" i="2"/>
  <c r="F9" i="2"/>
  <c r="H9" i="2"/>
  <c r="I9" i="2"/>
  <c r="K9" i="2"/>
  <c r="L9" i="2"/>
  <c r="M9" i="2"/>
  <c r="N9" i="2"/>
  <c r="C10" i="2"/>
  <c r="D10" i="2"/>
  <c r="F10" i="2"/>
  <c r="H10" i="2"/>
  <c r="I10" i="2"/>
  <c r="K10" i="2"/>
  <c r="L10" i="2"/>
  <c r="M10" i="2"/>
  <c r="N10" i="2"/>
  <c r="C11" i="2"/>
  <c r="D11" i="2"/>
  <c r="F11" i="2"/>
  <c r="H11" i="2"/>
  <c r="I11" i="2"/>
  <c r="K11" i="2"/>
  <c r="L11" i="2"/>
  <c r="M11" i="2"/>
  <c r="N11" i="2"/>
  <c r="C12" i="2"/>
  <c r="D12" i="2"/>
  <c r="F12" i="2"/>
  <c r="H12" i="2"/>
  <c r="I12" i="2"/>
  <c r="K12" i="2"/>
  <c r="L12" i="2"/>
  <c r="M12" i="2"/>
  <c r="N12" i="2"/>
  <c r="C13" i="2"/>
  <c r="D13" i="2"/>
  <c r="F13" i="2"/>
  <c r="H13" i="2"/>
  <c r="I13" i="2"/>
  <c r="K13" i="2"/>
  <c r="L13" i="2"/>
  <c r="M13" i="2"/>
  <c r="N13" i="2"/>
  <c r="C14" i="2"/>
  <c r="D14" i="2"/>
  <c r="F14" i="2"/>
  <c r="H14" i="2"/>
  <c r="I14" i="2"/>
  <c r="K14" i="2"/>
  <c r="L14" i="2"/>
  <c r="M14" i="2"/>
  <c r="N14" i="2"/>
  <c r="B14" i="2"/>
  <c r="B9" i="2"/>
  <c r="B10" i="2"/>
  <c r="B11" i="2"/>
  <c r="B12" i="2"/>
  <c r="B13" i="2"/>
  <c r="B8" i="2"/>
  <c r="A9" i="2"/>
  <c r="A10" i="2"/>
  <c r="A11" i="2"/>
  <c r="A12" i="2"/>
  <c r="A13" i="2"/>
  <c r="A14" i="2"/>
  <c r="A8" i="2"/>
  <c r="A22" i="2"/>
  <c r="A23" i="2"/>
</calcChain>
</file>

<file path=xl/sharedStrings.xml><?xml version="1.0" encoding="utf-8"?>
<sst xmlns="http://schemas.openxmlformats.org/spreadsheetml/2006/main" count="89" uniqueCount="29">
  <si>
    <t>Temperature °C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</si>
  <si>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</si>
  <si>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</si>
  <si>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</si>
  <si>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</si>
  <si>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</si>
  <si>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</si>
  <si>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</si>
  <si>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</si>
  <si>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</si>
  <si>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</si>
  <si>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</si>
  <si>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</si>
  <si>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</si>
  <si>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Error (%)</t>
  </si>
  <si>
    <t>Pendiente</t>
  </si>
  <si>
    <t>Intercepto</t>
  </si>
  <si>
    <t>Ajuste</t>
  </si>
  <si>
    <t>NaN</t>
  </si>
  <si>
    <t>Temperatura (°C)</t>
  </si>
  <si>
    <t>Tiempos (h)</t>
  </si>
  <si>
    <t>Y_as</t>
  </si>
  <si>
    <t>Y_re</t>
  </si>
  <si>
    <t>Y_aro</t>
  </si>
  <si>
    <t>Y_sat</t>
  </si>
  <si>
    <t>Y_gases</t>
  </si>
  <si>
    <t>Y_coke</t>
  </si>
  <si>
    <t>-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</si>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</sst>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Ajuste de la ecuación de Arrhenius</a:t>
            </a:r>
          </a:p>
        </c:rich>
      </c:tx>
      <c:layout>
        <c:manualLayout>
          <c:xMode val="edge"/>
          <c:yMode val="edge"/>
          <c:x val="0.15602693602693601"/>
          <c:y val="2.7004647674854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842581545993625E-2"/>
          <c:y val="0.14661504521237173"/>
          <c:w val="0.87198211334694276"/>
          <c:h val="0.66710021712402234"/>
        </c:manualLayout>
      </c:layout>
      <c:scatterChart>
        <c:scatterStyle val="lineMarker"/>
        <c:varyColors val="0"/>
        <c:ser>
          <c:idx val="0"/>
          <c:order val="0"/>
          <c:tx>
            <c:v>k1</c:v>
          </c:tx>
          <c:spPr>
            <a:ln w="25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Sheet2!$A$12:$A$14</c:f>
              <c:numCache>
                <c:formatCode>General</c:formatCode>
                <c:ptCount val="3"/>
                <c:pt idx="0">
                  <c:v>1.5310418739952539E-3</c:v>
                </c:pt>
                <c:pt idx="1">
                  <c:v>1.5194104687381296E-3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-2.3385231997983311</c:v>
                </c:pt>
                <c:pt idx="1">
                  <c:v>-1.8417914330615872</c:v>
                </c:pt>
                <c:pt idx="2">
                  <c:v>-1.352550155154475</c:v>
                </c:pt>
              </c:numCache>
            </c:numRef>
          </c:yVal>
          <c:smooth val="0"/>
        </c:ser>
        <c:ser>
          <c:idx val="1"/>
          <c:order val="1"/>
          <c:tx>
            <c:v>k2</c:v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Sheet2!$C$8:$C$14</c:f>
              <c:numCache>
                <c:formatCode>General</c:formatCode>
                <c:ptCount val="7"/>
                <c:pt idx="0">
                  <c:v>-2.366483818842454</c:v>
                </c:pt>
                <c:pt idx="1">
                  <c:v>-2.3664838188429491</c:v>
                </c:pt>
                <c:pt idx="2">
                  <c:v>-2.3664838188434367</c:v>
                </c:pt>
                <c:pt idx="3">
                  <c:v>-2.3664838188439163</c:v>
                </c:pt>
                <c:pt idx="4">
                  <c:v>-2.3664838188443893</c:v>
                </c:pt>
                <c:pt idx="5">
                  <c:v>-2.3664838188448547</c:v>
                </c:pt>
                <c:pt idx="6">
                  <c:v>-2.366483818845313</c:v>
                </c:pt>
              </c:numCache>
            </c:numRef>
          </c:yVal>
          <c:smooth val="0"/>
        </c:ser>
        <c:ser>
          <c:idx val="2"/>
          <c:order val="2"/>
          <c:tx>
            <c:v>k3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Sheet2!$D$8:$D$14</c:f>
              <c:numCache>
                <c:formatCode>General</c:formatCode>
                <c:ptCount val="7"/>
                <c:pt idx="0">
                  <c:v>-3.9856695454107336</c:v>
                </c:pt>
                <c:pt idx="1">
                  <c:v>-3.9856695454498188</c:v>
                </c:pt>
                <c:pt idx="2">
                  <c:v>-3.985669545488296</c:v>
                </c:pt>
                <c:pt idx="3">
                  <c:v>-3.9856695455261799</c:v>
                </c:pt>
                <c:pt idx="4">
                  <c:v>-3.9856695455634839</c:v>
                </c:pt>
                <c:pt idx="5">
                  <c:v>-3.9856695456002207</c:v>
                </c:pt>
                <c:pt idx="6">
                  <c:v>-3.9856695456364037</c:v>
                </c:pt>
              </c:numCache>
            </c:numRef>
          </c:yVal>
          <c:smooth val="0"/>
        </c:ser>
        <c:ser>
          <c:idx val="3"/>
          <c:order val="3"/>
          <c:tx>
            <c:v>k5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Sheet2!$F$8:$F$14</c:f>
              <c:numCache>
                <c:formatCode>General</c:formatCode>
                <c:ptCount val="7"/>
                <c:pt idx="0">
                  <c:v>-4.4657273493352356</c:v>
                </c:pt>
                <c:pt idx="1">
                  <c:v>-4.2385408592246883</c:v>
                </c:pt>
                <c:pt idx="2">
                  <c:v>-4.01488677197678</c:v>
                </c:pt>
                <c:pt idx="3">
                  <c:v>-3.7946833379302625</c:v>
                </c:pt>
                <c:pt idx="4">
                  <c:v>-3.577851310666972</c:v>
                </c:pt>
                <c:pt idx="5">
                  <c:v>-3.3643138519254912</c:v>
                </c:pt>
                <c:pt idx="6">
                  <c:v>-3.1539964408163996</c:v>
                </c:pt>
              </c:numCache>
            </c:numRef>
          </c:yVal>
          <c:smooth val="0"/>
        </c:ser>
        <c:ser>
          <c:idx val="4"/>
          <c:order val="4"/>
          <c:tx>
            <c:v>k7</c:v>
          </c:tx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Sheet2!$H$8:$H$14</c:f>
              <c:numCache>
                <c:formatCode>General</c:formatCode>
                <c:ptCount val="7"/>
                <c:pt idx="0">
                  <c:v>-4.9749639301923372</c:v>
                </c:pt>
                <c:pt idx="1">
                  <c:v>-4.8847484945155992</c:v>
                </c:pt>
                <c:pt idx="2">
                  <c:v>-4.7959357710471595</c:v>
                </c:pt>
                <c:pt idx="3">
                  <c:v>-4.708493297111521</c:v>
                </c:pt>
                <c:pt idx="4">
                  <c:v>-4.6223896040674957</c:v>
                </c:pt>
                <c:pt idx="5">
                  <c:v>-4.537594179549548</c:v>
                </c:pt>
                <c:pt idx="6">
                  <c:v>-4.4540774314173079</c:v>
                </c:pt>
              </c:numCache>
            </c:numRef>
          </c:yVal>
          <c:smooth val="0"/>
        </c:ser>
        <c:ser>
          <c:idx val="5"/>
          <c:order val="5"/>
          <c:tx>
            <c:v>k8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Sheet2!$I$8:$I$14</c:f>
              <c:numCache>
                <c:formatCode>General</c:formatCode>
                <c:ptCount val="7"/>
                <c:pt idx="0">
                  <c:v>-3.8603345954894124</c:v>
                </c:pt>
                <c:pt idx="1">
                  <c:v>-3.6674497890556346</c:v>
                </c:pt>
                <c:pt idx="2">
                  <c:v>-3.4775640467038578</c:v>
                </c:pt>
                <c:pt idx="3">
                  <c:v>-3.2906079617207702</c:v>
                </c:pt>
                <c:pt idx="4">
                  <c:v>-3.1065142526847573</c:v>
                </c:pt>
                <c:pt idx="5">
                  <c:v>-2.9252176827361254</c:v>
                </c:pt>
                <c:pt idx="6">
                  <c:v>-2.7466549824994537</c:v>
                </c:pt>
              </c:numCache>
            </c:numRef>
          </c:yVal>
          <c:smooth val="0"/>
        </c:ser>
        <c:ser>
          <c:idx val="6"/>
          <c:order val="6"/>
          <c:tx>
            <c:v>k10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Sheet2!$A$12:$A$14</c:f>
              <c:numCache>
                <c:formatCode>General</c:formatCode>
                <c:ptCount val="3"/>
                <c:pt idx="0">
                  <c:v>1.5310418739952539E-3</c:v>
                </c:pt>
                <c:pt idx="1">
                  <c:v>1.5194104687381296E-3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Sheet2!$K$12:$K$14</c:f>
              <c:numCache>
                <c:formatCode>General</c:formatCode>
                <c:ptCount val="3"/>
                <c:pt idx="0">
                  <c:v>-4.2070654323155345</c:v>
                </c:pt>
                <c:pt idx="1">
                  <c:v>-4.0606957021760834</c:v>
                </c:pt>
                <c:pt idx="2">
                  <c:v>-3.9165331609100278</c:v>
                </c:pt>
              </c:numCache>
            </c:numRef>
          </c:yVal>
          <c:smooth val="0"/>
        </c:ser>
        <c:ser>
          <c:idx val="7"/>
          <c:order val="7"/>
          <c:tx>
            <c:v>k11</c:v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Sheet2!$L$8:$L$14</c:f>
              <c:numCache>
                <c:formatCode>General</c:formatCode>
                <c:ptCount val="7"/>
                <c:pt idx="0">
                  <c:v>-2.5870715168034772</c:v>
                </c:pt>
                <c:pt idx="1">
                  <c:v>-2.5814098888790133</c:v>
                </c:pt>
                <c:pt idx="2">
                  <c:v>-2.5758362906198604</c:v>
                </c:pt>
                <c:pt idx="3">
                  <c:v>-2.5703486847738701</c:v>
                </c:pt>
                <c:pt idx="4">
                  <c:v>-2.5649450964712619</c:v>
                </c:pt>
                <c:pt idx="5">
                  <c:v>-2.5596236108550108</c:v>
                </c:pt>
                <c:pt idx="6">
                  <c:v>-2.5543823708184368</c:v>
                </c:pt>
              </c:numCache>
            </c:numRef>
          </c:yVal>
          <c:smooth val="0"/>
        </c:ser>
        <c:ser>
          <c:idx val="8"/>
          <c:order val="8"/>
          <c:tx>
            <c:v>k12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Sheet2!$A$12:$A$14</c:f>
              <c:numCache>
                <c:formatCode>General</c:formatCode>
                <c:ptCount val="3"/>
                <c:pt idx="0">
                  <c:v>1.5310418739952539E-3</c:v>
                </c:pt>
                <c:pt idx="1">
                  <c:v>1.5194104687381296E-3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Sheet2!$M$12:$M$14</c:f>
              <c:numCache>
                <c:formatCode>General</c:formatCode>
                <c:ptCount val="3"/>
                <c:pt idx="0">
                  <c:v>-5.6240475065833069</c:v>
                </c:pt>
                <c:pt idx="1">
                  <c:v>-5.6240475066087452</c:v>
                </c:pt>
                <c:pt idx="2">
                  <c:v>-5.6240475066337989</c:v>
                </c:pt>
              </c:numCache>
            </c:numRef>
          </c:yVal>
          <c:smooth val="0"/>
        </c:ser>
        <c:ser>
          <c:idx val="9"/>
          <c:order val="9"/>
          <c:tx>
            <c:v>k13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Sheet2!$A$8:$A$14</c:f>
              <c:numCache>
                <c:formatCode>General</c:formatCode>
                <c:ptCount val="7"/>
                <c:pt idx="0">
                  <c:v>1.5794045644791914E-3</c:v>
                </c:pt>
                <c:pt idx="1">
                  <c:v>1.5670296952127244E-3</c:v>
                </c:pt>
                <c:pt idx="2">
                  <c:v>1.5548472362590376E-3</c:v>
                </c:pt>
                <c:pt idx="3">
                  <c:v>1.5428527347064722E-3</c:v>
                </c:pt>
                <c:pt idx="4">
                  <c:v>1.5310418739952539E-3</c:v>
                </c:pt>
                <c:pt idx="5">
                  <c:v>1.5194104687381296E-3</c:v>
                </c:pt>
                <c:pt idx="6">
                  <c:v>1.5079544597753148E-3</c:v>
                </c:pt>
              </c:numCache>
            </c:numRef>
          </c:xVal>
          <c:yVal>
            <c:numRef>
              <c:f>Sheet2!$N$8:$N$14</c:f>
              <c:numCache>
                <c:formatCode>General</c:formatCode>
                <c:ptCount val="7"/>
                <c:pt idx="0">
                  <c:v>-5.9894798207106703</c:v>
                </c:pt>
                <c:pt idx="1">
                  <c:v>-5.3164361829367408</c:v>
                </c:pt>
                <c:pt idx="2">
                  <c:v>-4.6538573455635515</c:v>
                </c:pt>
                <c:pt idx="3">
                  <c:v>-4.0015011239023579</c:v>
                </c:pt>
                <c:pt idx="4">
                  <c:v>-3.359132749162427</c:v>
                </c:pt>
                <c:pt idx="5">
                  <c:v>-2.7265245867561418</c:v>
                </c:pt>
                <c:pt idx="6">
                  <c:v>-2.1034558673477619</c:v>
                </c:pt>
              </c:numCache>
            </c:numRef>
          </c:yVal>
          <c:smooth val="0"/>
        </c:ser>
        <c:ser>
          <c:idx val="10"/>
          <c:order val="10"/>
          <c:tx>
            <c:v>k1 mod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Sheet2!$A$22:$A$23</c:f>
              <c:numCache>
                <c:formatCode>General</c:formatCode>
                <c:ptCount val="2"/>
                <c:pt idx="0">
                  <c:v>1.5310418739952539E-3</c:v>
                </c:pt>
                <c:pt idx="1">
                  <c:v>1.5079544597753148E-3</c:v>
                </c:pt>
              </c:numCache>
            </c:numRef>
          </c:xVal>
          <c:yVal>
            <c:numRef>
              <c:f>Sheet2!$B$22:$B$23</c:f>
              <c:numCache>
                <c:formatCode>General</c:formatCode>
                <c:ptCount val="2"/>
                <c:pt idx="0">
                  <c:v>-2.3385231997971476</c:v>
                </c:pt>
                <c:pt idx="1">
                  <c:v>-1.3525501551556582</c:v>
                </c:pt>
              </c:numCache>
            </c:numRef>
          </c:yVal>
          <c:smooth val="0"/>
        </c:ser>
        <c:ser>
          <c:idx val="11"/>
          <c:order val="11"/>
          <c:tx>
            <c:v>k2 mod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Sheet2!$C$21:$C$23</c:f>
              <c:numCache>
                <c:formatCode>General</c:formatCode>
                <c:ptCount val="3"/>
                <c:pt idx="0">
                  <c:v>-2.3664838188421027</c:v>
                </c:pt>
                <c:pt idx="1">
                  <c:v>-2.3664838188454813</c:v>
                </c:pt>
                <c:pt idx="2">
                  <c:v>-2.3664838188445723</c:v>
                </c:pt>
              </c:numCache>
            </c:numRef>
          </c:yVal>
          <c:smooth val="0"/>
        </c:ser>
        <c:ser>
          <c:idx val="12"/>
          <c:order val="12"/>
          <c:tx>
            <c:v>k3 mod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Sheet2!$D$21:$D$23</c:f>
              <c:numCache>
                <c:formatCode>General</c:formatCode>
                <c:ptCount val="3"/>
                <c:pt idx="0">
                  <c:v>-3.9856695453898969</c:v>
                </c:pt>
                <c:pt idx="1">
                  <c:v>-3.9856695456279509</c:v>
                </c:pt>
                <c:pt idx="2">
                  <c:v>-3.9856695455927733</c:v>
                </c:pt>
              </c:numCache>
            </c:numRef>
          </c:yVal>
          <c:smooth val="0"/>
        </c:ser>
        <c:ser>
          <c:idx val="13"/>
          <c:order val="13"/>
          <c:tx>
            <c:v>k5 mod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Sheet2!$F$21:$F$23</c:f>
              <c:numCache>
                <c:formatCode>General</c:formatCode>
                <c:ptCount val="3"/>
                <c:pt idx="0">
                  <c:v>-4.2488953220768728</c:v>
                </c:pt>
                <c:pt idx="1">
                  <c:v>-4.2488953220568559</c:v>
                </c:pt>
                <c:pt idx="2">
                  <c:v>-2.6997844566848328</c:v>
                </c:pt>
              </c:numCache>
            </c:numRef>
          </c:yVal>
          <c:smooth val="0"/>
        </c:ser>
        <c:ser>
          <c:idx val="14"/>
          <c:order val="14"/>
          <c:tx>
            <c:v>k7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Sheet2!$H$21:$H$23</c:f>
              <c:numCache>
                <c:formatCode>General</c:formatCode>
                <c:ptCount val="3"/>
                <c:pt idx="0">
                  <c:v>-4.888860237057667</c:v>
                </c:pt>
                <c:pt idx="1">
                  <c:v>-4.8888602374288652</c:v>
                </c:pt>
                <c:pt idx="2">
                  <c:v>-4.273710491190605</c:v>
                </c:pt>
              </c:numCache>
            </c:numRef>
          </c:yVal>
          <c:smooth val="0"/>
        </c:ser>
        <c:ser>
          <c:idx val="15"/>
          <c:order val="15"/>
          <c:tx>
            <c:v>k8 mod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Sheet2!$I$21:$I$23</c:f>
              <c:numCache>
                <c:formatCode>General</c:formatCode>
                <c:ptCount val="3"/>
                <c:pt idx="0">
                  <c:v>-3.9296779408142326</c:v>
                </c:pt>
                <c:pt idx="1">
                  <c:v>-2.8919129449432219</c:v>
                </c:pt>
                <c:pt idx="2">
                  <c:v>-2.8919129449161645</c:v>
                </c:pt>
              </c:numCache>
            </c:numRef>
          </c:yVal>
          <c:smooth val="0"/>
        </c:ser>
        <c:ser>
          <c:idx val="16"/>
          <c:order val="16"/>
          <c:tx>
            <c:v>k10 mod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Sheet2!$A$22:$A$23</c:f>
              <c:numCache>
                <c:formatCode>General</c:formatCode>
                <c:ptCount val="2"/>
                <c:pt idx="0">
                  <c:v>1.5310418739952539E-3</c:v>
                </c:pt>
                <c:pt idx="1">
                  <c:v>1.5079544597753148E-3</c:v>
                </c:pt>
              </c:numCache>
            </c:numRef>
          </c:xVal>
          <c:yVal>
            <c:numRef>
              <c:f>Sheet2!$K$22:$K$23</c:f>
              <c:numCache>
                <c:formatCode>General</c:formatCode>
                <c:ptCount val="2"/>
                <c:pt idx="0">
                  <c:v>-4.2070654323152947</c:v>
                </c:pt>
                <c:pt idx="1">
                  <c:v>-3.9165331609102632</c:v>
                </c:pt>
              </c:numCache>
            </c:numRef>
          </c:yVal>
          <c:smooth val="0"/>
        </c:ser>
        <c:ser>
          <c:idx val="17"/>
          <c:order val="17"/>
          <c:tx>
            <c:v>k11 mod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Sheet2!$L$21:$L$23</c:f>
              <c:numCache>
                <c:formatCode>General</c:formatCode>
                <c:ptCount val="3"/>
                <c:pt idx="0">
                  <c:v>-2.590400507668988</c:v>
                </c:pt>
                <c:pt idx="1">
                  <c:v>-2.5546426544727234</c:v>
                </c:pt>
                <c:pt idx="2">
                  <c:v>-2.5613558219514658</c:v>
                </c:pt>
              </c:numCache>
            </c:numRef>
          </c:yVal>
          <c:smooth val="0"/>
        </c:ser>
        <c:ser>
          <c:idx val="18"/>
          <c:order val="18"/>
          <c:tx>
            <c:v>k12 mod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Sheet2!$A$22:$A$23</c:f>
              <c:numCache>
                <c:formatCode>General</c:formatCode>
                <c:ptCount val="2"/>
                <c:pt idx="0">
                  <c:v>1.5310418739952539E-3</c:v>
                </c:pt>
                <c:pt idx="1">
                  <c:v>1.5079544597753148E-3</c:v>
                </c:pt>
              </c:numCache>
            </c:numRef>
          </c:xVal>
          <c:yVal>
            <c:numRef>
              <c:f>Sheet2!$M$22:$M$23</c:f>
              <c:numCache>
                <c:formatCode>General</c:formatCode>
                <c:ptCount val="2"/>
                <c:pt idx="0">
                  <c:v>-5.6240475065833024</c:v>
                </c:pt>
                <c:pt idx="1">
                  <c:v>-5.6240475066338051</c:v>
                </c:pt>
              </c:numCache>
            </c:numRef>
          </c:yVal>
          <c:smooth val="0"/>
        </c:ser>
        <c:ser>
          <c:idx val="19"/>
          <c:order val="19"/>
          <c:tx>
            <c:v>k13 mod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Sheet2!$A$21:$A$23</c:f>
              <c:numCache>
                <c:formatCode>General</c:formatCode>
                <c:ptCount val="3"/>
                <c:pt idx="0">
                  <c:v>1.5794045644791914E-3</c:v>
                </c:pt>
                <c:pt idx="1">
                  <c:v>1.5310418739952539E-3</c:v>
                </c:pt>
                <c:pt idx="2">
                  <c:v>1.5079544597753148E-3</c:v>
                </c:pt>
              </c:numCache>
            </c:numRef>
          </c:xVal>
          <c:yVal>
            <c:numRef>
              <c:f>Sheet2!$N$21:$N$23</c:f>
              <c:numCache>
                <c:formatCode>General</c:formatCode>
                <c:ptCount val="3"/>
                <c:pt idx="0">
                  <c:v>-5.9994967188051147</c:v>
                </c:pt>
                <c:pt idx="1">
                  <c:v>-3.3281328108051387</c:v>
                </c:pt>
                <c:pt idx="2">
                  <c:v>-2.1244389076105734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6480"/>
        <c:axId val="414923760"/>
      </c:scatterChart>
      <c:valAx>
        <c:axId val="414926480"/>
        <c:scaling>
          <c:orientation val="minMax"/>
          <c:min val="1.5000000000000005E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1/T (1/K°)</a:t>
                </a:r>
              </a:p>
            </c:rich>
          </c:tx>
          <c:layout>
            <c:manualLayout>
              <c:xMode val="edge"/>
              <c:yMode val="edge"/>
              <c:x val="0.41197716447060279"/>
              <c:y val="7.71904674706359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923760"/>
        <c:crosses val="max"/>
        <c:crossBetween val="midCat"/>
      </c:valAx>
      <c:valAx>
        <c:axId val="4149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ln(k)</a:t>
                </a:r>
              </a:p>
            </c:rich>
          </c:tx>
          <c:layout>
            <c:manualLayout>
              <c:xMode val="edge"/>
              <c:yMode val="edge"/>
              <c:x val="4.4893378226711564E-3"/>
              <c:y val="0.44281179968782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9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103864542184748E-2"/>
          <c:y val="0.83329269887775659"/>
          <c:w val="0.8784973090484901"/>
          <c:h val="0.10880477149658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resultados</a:t>
            </a:r>
            <a:r>
              <a:rPr lang="es-CO" baseline="0"/>
              <a:t> experimentales y del módulo T = 390°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227127120920909"/>
          <c:y val="0.14459789800820919"/>
          <c:w val="0.63094632855932375"/>
          <c:h val="0.74583880971685024"/>
        </c:manualLayout>
      </c:layout>
      <c:scatterChart>
        <c:scatterStyle val="lineMarker"/>
        <c:varyColors val="0"/>
        <c:ser>
          <c:idx val="0"/>
          <c:order val="0"/>
          <c:tx>
            <c:v>Y_asf_exp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Sheet3!$K$12:$K$16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Sheet3!$L$12:$L$16</c:f>
              <c:numCache>
                <c:formatCode>0.00</c:formatCode>
                <c:ptCount val="5"/>
                <c:pt idx="0">
                  <c:v>21.29</c:v>
                </c:pt>
                <c:pt idx="1">
                  <c:v>13.115371626481901</c:v>
                </c:pt>
                <c:pt idx="2">
                  <c:v>9.7977710713626607</c:v>
                </c:pt>
                <c:pt idx="3">
                  <c:v>7.6111370103667602</c:v>
                </c:pt>
                <c:pt idx="4">
                  <c:v>6.1265696652545198</c:v>
                </c:pt>
              </c:numCache>
            </c:numRef>
          </c:yVal>
          <c:smooth val="0"/>
        </c:ser>
        <c:ser>
          <c:idx val="1"/>
          <c:order val="1"/>
          <c:tx>
            <c:v>Y_res_exp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4.2277057887449204E-2"/>
                  <c:y val="1.973893739213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Sheet3!$K$12:$K$16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Sheet3!$M$12:$M$16</c:f>
              <c:numCache>
                <c:formatCode>0.00</c:formatCode>
                <c:ptCount val="5"/>
                <c:pt idx="0">
                  <c:v>29.44</c:v>
                </c:pt>
                <c:pt idx="1">
                  <c:v>26.868272389555901</c:v>
                </c:pt>
                <c:pt idx="2">
                  <c:v>25.638607692279599</c:v>
                </c:pt>
                <c:pt idx="3">
                  <c:v>23.9973735852919</c:v>
                </c:pt>
                <c:pt idx="4">
                  <c:v>22.197022382501601</c:v>
                </c:pt>
              </c:numCache>
            </c:numRef>
          </c:yVal>
          <c:smooth val="0"/>
        </c:ser>
        <c:ser>
          <c:idx val="2"/>
          <c:order val="2"/>
          <c:tx>
            <c:v>Y_aro_exp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Sheet3!$K$12:$K$16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Sheet3!$N$12:$N$16</c:f>
              <c:numCache>
                <c:formatCode>0.00</c:formatCode>
                <c:ptCount val="5"/>
                <c:pt idx="0">
                  <c:v>36.25</c:v>
                </c:pt>
                <c:pt idx="1">
                  <c:v>38.300517412829997</c:v>
                </c:pt>
                <c:pt idx="2">
                  <c:v>38.822508178350098</c:v>
                </c:pt>
                <c:pt idx="3">
                  <c:v>38.981969115669301</c:v>
                </c:pt>
                <c:pt idx="4">
                  <c:v>38.860266000063703</c:v>
                </c:pt>
              </c:numCache>
            </c:numRef>
          </c:yVal>
          <c:smooth val="0"/>
        </c:ser>
        <c:ser>
          <c:idx val="3"/>
          <c:order val="3"/>
          <c:tx>
            <c:v>Y_sat_exp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Sheet3!$K$12:$K$16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Sheet3!$O$12:$O$16</c:f>
              <c:numCache>
                <c:formatCode>0.00</c:formatCode>
                <c:ptCount val="5"/>
                <c:pt idx="0">
                  <c:v>13.02</c:v>
                </c:pt>
                <c:pt idx="1">
                  <c:v>17.128705609119901</c:v>
                </c:pt>
                <c:pt idx="2">
                  <c:v>19.116672663622701</c:v>
                </c:pt>
                <c:pt idx="3">
                  <c:v>21.035547504459199</c:v>
                </c:pt>
                <c:pt idx="4">
                  <c:v>22.884907809244499</c:v>
                </c:pt>
              </c:numCache>
            </c:numRef>
          </c:yVal>
          <c:smooth val="0"/>
        </c:ser>
        <c:ser>
          <c:idx val="4"/>
          <c:order val="4"/>
          <c:tx>
            <c:v>Y_gases_exp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4.2204724409448821E-2"/>
                  <c:y val="2.5704633231838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580052493438322E-2"/>
                  <c:y val="1.9738937392135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204724409448821E-2"/>
                  <c:y val="3.4653176991391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2204724409448918E-2"/>
                  <c:y val="3.1670329071540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Sheet3!$K$12:$K$16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Sheet3!$P$12:$P$16</c:f>
              <c:numCache>
                <c:formatCode>0.00</c:formatCode>
                <c:ptCount val="5"/>
                <c:pt idx="0">
                  <c:v>0</c:v>
                </c:pt>
                <c:pt idx="1">
                  <c:v>1.45129481571199</c:v>
                </c:pt>
                <c:pt idx="2">
                  <c:v>2.18173366388694</c:v>
                </c:pt>
                <c:pt idx="3">
                  <c:v>2.9292985934327098</c:v>
                </c:pt>
                <c:pt idx="4">
                  <c:v>3.6893851978559802</c:v>
                </c:pt>
              </c:numCache>
            </c:numRef>
          </c:yVal>
          <c:smooth val="0"/>
        </c:ser>
        <c:ser>
          <c:idx val="6"/>
          <c:order val="6"/>
          <c:tx>
            <c:v>Y_asf_mod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Sheet3!$C$12:$C$16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Sheet3!$D$12:$D$16</c:f>
              <c:numCache>
                <c:formatCode>General</c:formatCode>
                <c:ptCount val="5"/>
                <c:pt idx="0">
                  <c:v>21.29</c:v>
                </c:pt>
                <c:pt idx="1">
                  <c:v>13.11537162648195</c:v>
                </c:pt>
                <c:pt idx="2">
                  <c:v>9.7977710713626625</c:v>
                </c:pt>
                <c:pt idx="3">
                  <c:v>7.6111370103667726</c:v>
                </c:pt>
                <c:pt idx="4">
                  <c:v>6.126569665254527</c:v>
                </c:pt>
              </c:numCache>
            </c:numRef>
          </c:yVal>
          <c:smooth val="0"/>
        </c:ser>
        <c:ser>
          <c:idx val="7"/>
          <c:order val="7"/>
          <c:tx>
            <c:v>Y_res_mod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Sheet3!$C$12:$C$16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Sheet3!$E$12:$E$16</c:f>
              <c:numCache>
                <c:formatCode>General</c:formatCode>
                <c:ptCount val="5"/>
                <c:pt idx="0">
                  <c:v>29.44</c:v>
                </c:pt>
                <c:pt idx="1">
                  <c:v>26.868272389555951</c:v>
                </c:pt>
                <c:pt idx="2">
                  <c:v>25.638607692279621</c:v>
                </c:pt>
                <c:pt idx="3">
                  <c:v>23.997373585291921</c:v>
                </c:pt>
                <c:pt idx="4">
                  <c:v>22.197022382501618</c:v>
                </c:pt>
              </c:numCache>
            </c:numRef>
          </c:yVal>
          <c:smooth val="0"/>
        </c:ser>
        <c:ser>
          <c:idx val="8"/>
          <c:order val="8"/>
          <c:tx>
            <c:v>Y_aro_mod</c:v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Sheet3!$C$12:$C$16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Sheet3!$F$12:$F$16</c:f>
              <c:numCache>
                <c:formatCode>General</c:formatCode>
                <c:ptCount val="5"/>
                <c:pt idx="0">
                  <c:v>36.25</c:v>
                </c:pt>
                <c:pt idx="1">
                  <c:v>38.300517412830047</c:v>
                </c:pt>
                <c:pt idx="2">
                  <c:v>38.822508178350127</c:v>
                </c:pt>
                <c:pt idx="3">
                  <c:v>38.981969115669301</c:v>
                </c:pt>
                <c:pt idx="4">
                  <c:v>38.860266000063717</c:v>
                </c:pt>
              </c:numCache>
            </c:numRef>
          </c:yVal>
          <c:smooth val="0"/>
        </c:ser>
        <c:ser>
          <c:idx val="9"/>
          <c:order val="9"/>
          <c:tx>
            <c:v>Y_sat_mod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Sheet3!$C$12:$C$16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Sheet3!$G$12:$G$16</c:f>
              <c:numCache>
                <c:formatCode>General</c:formatCode>
                <c:ptCount val="5"/>
                <c:pt idx="0">
                  <c:v>13.02</c:v>
                </c:pt>
                <c:pt idx="1">
                  <c:v>17.128705609119951</c:v>
                </c:pt>
                <c:pt idx="2">
                  <c:v>19.116672663622719</c:v>
                </c:pt>
                <c:pt idx="3">
                  <c:v>21.035547504459242</c:v>
                </c:pt>
                <c:pt idx="4">
                  <c:v>22.88490780924452</c:v>
                </c:pt>
              </c:numCache>
            </c:numRef>
          </c:yVal>
          <c:smooth val="0"/>
        </c:ser>
        <c:ser>
          <c:idx val="10"/>
          <c:order val="10"/>
          <c:tx>
            <c:v>Y_gases_mod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numRef>
              <c:f>Sheet3!$C$12:$C$16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Sheet3!$H$12:$H$16</c:f>
              <c:numCache>
                <c:formatCode>General</c:formatCode>
                <c:ptCount val="5"/>
                <c:pt idx="0">
                  <c:v>0</c:v>
                </c:pt>
                <c:pt idx="1">
                  <c:v>1.4512948157120431</c:v>
                </c:pt>
                <c:pt idx="2">
                  <c:v>2.1817336638869551</c:v>
                </c:pt>
                <c:pt idx="3">
                  <c:v>2.9292985934327458</c:v>
                </c:pt>
                <c:pt idx="4">
                  <c:v>3.6893851978560019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4933008"/>
        <c:axId val="414927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Y_coke_exp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Sheet3!$K$12:$K$16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Sheet3!$Q$12:$Q$16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3.1358381462999998</c:v>
                      </c:pt>
                      <c:pt idx="2">
                        <c:v>4.4427067304978696</c:v>
                      </c:pt>
                      <c:pt idx="3">
                        <c:v>5.4446741907799598</c:v>
                      </c:pt>
                      <c:pt idx="4">
                        <c:v>6.2418489450795596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Y_coke_mod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3.135838146300042</c:v>
                      </c:pt>
                      <c:pt idx="2">
                        <c:v>4.4427067304979158</c:v>
                      </c:pt>
                      <c:pt idx="3">
                        <c:v>5.4446741907799998</c:v>
                      </c:pt>
                      <c:pt idx="4">
                        <c:v>6.2418489450796004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49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927024"/>
        <c:crosses val="autoZero"/>
        <c:crossBetween val="midCat"/>
      </c:valAx>
      <c:valAx>
        <c:axId val="41492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Producto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9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57477065710665"/>
          <c:y val="0.26804906801903999"/>
          <c:w val="0.13549089358754013"/>
          <c:h val="0.4766982517015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9</xdr:row>
      <xdr:rowOff>0</xdr:rowOff>
    </xdr:from>
    <xdr:to>
      <xdr:col>11</xdr:col>
      <xdr:colOff>419100</xdr:colOff>
      <xdr:row>39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0</xdr:rowOff>
    </xdr:from>
    <xdr:to>
      <xdr:col>28</xdr:col>
      <xdr:colOff>438150</xdr:colOff>
      <xdr:row>24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C2" sqref="C2"/>
    </sheetView>
  </sheetViews>
  <sheetFormatPr baseColWidth="10" defaultColWidth="9.140625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360</v>
      </c>
      <c r="C2">
        <v>0</v>
      </c>
      <c r="D2">
        <v>9.3810000000203994E-2</v>
      </c>
      <c r="E2">
        <v>1.8580000003837652E-2</v>
      </c>
      <c r="F2">
        <v>0</v>
      </c>
      <c r="G2">
        <v>1.427999999991183E-2</v>
      </c>
      <c r="H2">
        <v>0</v>
      </c>
      <c r="I2">
        <v>7.5300000008483876E-3</v>
      </c>
      <c r="J2">
        <v>1.9649999997104262E-2</v>
      </c>
      <c r="K2">
        <v>0</v>
      </c>
      <c r="L2">
        <v>0</v>
      </c>
      <c r="M2">
        <v>7.4989999999988816E-2</v>
      </c>
      <c r="N2">
        <v>0</v>
      </c>
      <c r="O2">
        <v>2.4800000000003261E-3</v>
      </c>
      <c r="P2">
        <v>3.1350226336904922E-27</v>
      </c>
    </row>
    <row r="3" spans="1:16" x14ac:dyDescent="0.25">
      <c r="A3" s="1">
        <v>1</v>
      </c>
      <c r="B3">
        <v>380</v>
      </c>
      <c r="C3">
        <v>9.6470000000243819E-2</v>
      </c>
      <c r="D3">
        <v>9.3809999999887081E-2</v>
      </c>
      <c r="E3">
        <v>1.857999999941461E-2</v>
      </c>
      <c r="F3">
        <v>0</v>
      </c>
      <c r="G3">
        <v>1.428000000019768E-2</v>
      </c>
      <c r="H3">
        <v>0</v>
      </c>
      <c r="I3">
        <v>7.5299999980532641E-3</v>
      </c>
      <c r="J3">
        <v>5.5469999998434202E-2</v>
      </c>
      <c r="K3">
        <v>0</v>
      </c>
      <c r="L3">
        <v>1.4889999999567071E-2</v>
      </c>
      <c r="M3">
        <v>7.7720000000013528E-2</v>
      </c>
      <c r="N3">
        <v>3.6100000001951021E-3</v>
      </c>
      <c r="O3">
        <v>3.5860000000000419E-2</v>
      </c>
      <c r="P3">
        <v>6.285334020885329E-29</v>
      </c>
    </row>
    <row r="4" spans="1:16" x14ac:dyDescent="0.25">
      <c r="A4" s="1">
        <v>2</v>
      </c>
      <c r="B4">
        <v>390</v>
      </c>
      <c r="C4">
        <v>0.25858000000001852</v>
      </c>
      <c r="D4">
        <v>9.3809999999972332E-2</v>
      </c>
      <c r="E4">
        <v>1.8580000000068209E-2</v>
      </c>
      <c r="F4">
        <v>0</v>
      </c>
      <c r="G4">
        <v>6.7220000000023178E-2</v>
      </c>
      <c r="H4">
        <v>0</v>
      </c>
      <c r="I4">
        <v>1.392999999999746E-2</v>
      </c>
      <c r="J4">
        <v>5.5469999999935057E-2</v>
      </c>
      <c r="K4">
        <v>0</v>
      </c>
      <c r="L4">
        <v>1.9909999999915759E-2</v>
      </c>
      <c r="M4">
        <v>7.7199999999995439E-2</v>
      </c>
      <c r="N4">
        <v>3.610000000012787E-3</v>
      </c>
      <c r="O4">
        <v>0.1194999999999998</v>
      </c>
      <c r="P4">
        <v>6.6182478649744841E-29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3" sqref="D3"/>
    </sheetView>
  </sheetViews>
  <sheetFormatPr baseColWidth="10" defaultColWidth="9.140625" defaultRowHeight="15" x14ac:dyDescent="0.25"/>
  <sheetData>
    <row r="1" spans="1:16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5">
      <c r="A2" s="1" t="s">
        <v>15</v>
      </c>
      <c r="B2" s="4">
        <v>-42706.083723846918</v>
      </c>
      <c r="C2" s="4">
        <v>4.0013197790741588E-8</v>
      </c>
      <c r="D2" s="4">
        <v>3.1584330690909291E-6</v>
      </c>
      <c r="E2" s="4">
        <v>0</v>
      </c>
      <c r="F2" s="4">
        <v>-18358.698198627899</v>
      </c>
      <c r="G2" s="4">
        <v>0</v>
      </c>
      <c r="H2" s="4">
        <v>-7290.2132324904414</v>
      </c>
      <c r="I2" s="4">
        <v>-15586.81568915233</v>
      </c>
      <c r="J2" s="4">
        <v>0</v>
      </c>
      <c r="K2" s="4">
        <v>-12584.010865738001</v>
      </c>
      <c r="L2" s="4">
        <v>-457.51012011137152</v>
      </c>
      <c r="M2" s="4">
        <v>2.1870007862621648E-6</v>
      </c>
      <c r="N2" s="4">
        <v>-54387.939240515443</v>
      </c>
    </row>
    <row r="3" spans="1:16" x14ac:dyDescent="0.25">
      <c r="A3" s="1" t="s">
        <v>16</v>
      </c>
      <c r="B3" s="4">
        <v>63.046279255758463</v>
      </c>
      <c r="C3" s="4">
        <v>-2.366483818905651</v>
      </c>
      <c r="D3" s="4">
        <v>-3.985669550399177</v>
      </c>
      <c r="E3" s="4">
        <v>0</v>
      </c>
      <c r="F3" s="4">
        <v>24.530084383473579</v>
      </c>
      <c r="G3" s="4">
        <v>0</v>
      </c>
      <c r="H3" s="4">
        <v>6.5392321252296677</v>
      </c>
      <c r="I3" s="4">
        <v>20.75755324965365</v>
      </c>
      <c r="J3" s="4">
        <v>0</v>
      </c>
      <c r="K3" s="4">
        <v>15.05958214594061</v>
      </c>
      <c r="L3" s="4">
        <v>-1.864477944804154</v>
      </c>
      <c r="M3" s="4">
        <v>-5.6240475099316969</v>
      </c>
      <c r="N3" s="4">
        <v>79.911079668376345</v>
      </c>
    </row>
    <row r="4" spans="1:16" x14ac:dyDescent="0.25">
      <c r="A4" s="1" t="s">
        <v>17</v>
      </c>
      <c r="B4" s="4">
        <v>1</v>
      </c>
      <c r="C4" s="4">
        <v>0.69500218798333424</v>
      </c>
      <c r="D4" s="4">
        <v>0.80335113239840084</v>
      </c>
      <c r="E4" s="4" t="s">
        <v>27</v>
      </c>
      <c r="F4" s="4">
        <v>0.56018772354255963</v>
      </c>
      <c r="G4" s="4" t="s">
        <v>27</v>
      </c>
      <c r="H4" s="4">
        <v>0.56018772301266606</v>
      </c>
      <c r="I4" s="4">
        <v>0.8997701614599164</v>
      </c>
      <c r="J4" s="4" t="s">
        <v>27</v>
      </c>
      <c r="K4" s="4">
        <v>1</v>
      </c>
      <c r="L4" s="4">
        <v>0.77042490394885543</v>
      </c>
      <c r="M4" s="4">
        <v>0.9999999542245388</v>
      </c>
      <c r="N4" s="4">
        <v>0.99980912499350727</v>
      </c>
    </row>
    <row r="7" spans="1:16" x14ac:dyDescent="0.25">
      <c r="A7" s="6" t="s">
        <v>28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</row>
    <row r="8" spans="1:16" x14ac:dyDescent="0.25">
      <c r="A8">
        <f>1/(P8+273.15)</f>
        <v>1.5794045644791914E-3</v>
      </c>
      <c r="B8">
        <f>B$3+B$2*$A8</f>
        <v>-4.403904308715866</v>
      </c>
      <c r="C8">
        <f t="shared" ref="C8:N8" si="0">C$3+C$2*$A8</f>
        <v>-2.366483818842454</v>
      </c>
      <c r="D8">
        <f>D$3+D$2*$A8</f>
        <v>-3.9856695454107336</v>
      </c>
      <c r="F8">
        <f t="shared" si="0"/>
        <v>-4.4657273493352356</v>
      </c>
      <c r="H8">
        <f t="shared" si="0"/>
        <v>-4.9749639301923372</v>
      </c>
      <c r="I8">
        <f t="shared" si="0"/>
        <v>-3.8603345954894124</v>
      </c>
      <c r="K8">
        <f t="shared" si="0"/>
        <v>-4.815662054861729</v>
      </c>
      <c r="L8">
        <f t="shared" si="0"/>
        <v>-2.5870715168034772</v>
      </c>
      <c r="M8">
        <f t="shared" si="0"/>
        <v>-5.6240475064775381</v>
      </c>
      <c r="N8">
        <f t="shared" si="0"/>
        <v>-5.9894798207106703</v>
      </c>
      <c r="P8">
        <v>360</v>
      </c>
    </row>
    <row r="9" spans="1:16" x14ac:dyDescent="0.25">
      <c r="A9">
        <f t="shared" ref="A9:A14" si="1">1/(P9+273.15)</f>
        <v>1.5670296952127244E-3</v>
      </c>
      <c r="B9">
        <f t="shared" ref="B9:N14" si="2">B$3+B$2*$A9</f>
        <v>-3.8754221057504594</v>
      </c>
      <c r="C9">
        <f t="shared" si="2"/>
        <v>-2.3664838188429491</v>
      </c>
      <c r="D9">
        <f t="shared" si="2"/>
        <v>-3.9856695454498188</v>
      </c>
      <c r="F9">
        <f t="shared" si="2"/>
        <v>-4.2385408592246883</v>
      </c>
      <c r="H9">
        <f t="shared" si="2"/>
        <v>-4.8847484945155992</v>
      </c>
      <c r="I9">
        <f t="shared" si="2"/>
        <v>-3.6674497890556346</v>
      </c>
      <c r="K9">
        <f t="shared" si="2"/>
        <v>-4.6599365655504208</v>
      </c>
      <c r="L9">
        <f t="shared" si="2"/>
        <v>-2.5814098888790133</v>
      </c>
      <c r="M9">
        <f t="shared" si="2"/>
        <v>-5.6240475065046018</v>
      </c>
      <c r="N9">
        <f t="shared" si="2"/>
        <v>-5.3164361829367408</v>
      </c>
      <c r="P9">
        <v>365</v>
      </c>
    </row>
    <row r="10" spans="1:16" x14ac:dyDescent="0.25">
      <c r="A10">
        <f t="shared" si="1"/>
        <v>1.5548472362590376E-3</v>
      </c>
      <c r="B10">
        <f t="shared" si="2"/>
        <v>-3.3551569937119865</v>
      </c>
      <c r="C10">
        <f t="shared" si="2"/>
        <v>-2.3664838188434367</v>
      </c>
      <c r="D10">
        <f t="shared" si="2"/>
        <v>-3.985669545488296</v>
      </c>
      <c r="F10">
        <f t="shared" si="2"/>
        <v>-4.01488677197678</v>
      </c>
      <c r="H10">
        <f t="shared" si="2"/>
        <v>-4.7959357710471595</v>
      </c>
      <c r="I10">
        <f t="shared" si="2"/>
        <v>-3.4775640467038578</v>
      </c>
      <c r="K10">
        <f t="shared" si="2"/>
        <v>-4.5066323697058195</v>
      </c>
      <c r="L10">
        <f t="shared" si="2"/>
        <v>-2.5758362906198604</v>
      </c>
      <c r="M10">
        <f t="shared" si="2"/>
        <v>-5.6240475065312445</v>
      </c>
      <c r="N10">
        <f t="shared" si="2"/>
        <v>-4.6538573455635515</v>
      </c>
      <c r="P10">
        <v>370</v>
      </c>
    </row>
    <row r="11" spans="1:16" x14ac:dyDescent="0.25">
      <c r="A11">
        <f t="shared" si="1"/>
        <v>1.5428527347064722E-3</v>
      </c>
      <c r="B11">
        <f t="shared" si="2"/>
        <v>-2.8429188061823112</v>
      </c>
      <c r="C11">
        <f t="shared" si="2"/>
        <v>-2.3664838188439163</v>
      </c>
      <c r="D11">
        <f t="shared" si="2"/>
        <v>-3.9856695455261799</v>
      </c>
      <c r="F11">
        <f t="shared" si="2"/>
        <v>-3.7946833379302625</v>
      </c>
      <c r="H11">
        <f t="shared" si="2"/>
        <v>-4.708493297111521</v>
      </c>
      <c r="I11">
        <f t="shared" si="2"/>
        <v>-3.2906079617207702</v>
      </c>
      <c r="K11">
        <f t="shared" si="2"/>
        <v>-4.3556934318392244</v>
      </c>
      <c r="L11">
        <f t="shared" si="2"/>
        <v>-2.5703486847738701</v>
      </c>
      <c r="M11">
        <f t="shared" si="2"/>
        <v>-5.6240475065574769</v>
      </c>
      <c r="N11">
        <f t="shared" si="2"/>
        <v>-4.0015011239023579</v>
      </c>
      <c r="P11">
        <v>375</v>
      </c>
    </row>
    <row r="12" spans="1:16" x14ac:dyDescent="0.25">
      <c r="A12">
        <f t="shared" si="1"/>
        <v>1.5310418739952539E-3</v>
      </c>
      <c r="B12">
        <f t="shared" si="2"/>
        <v>-2.3385231997983311</v>
      </c>
      <c r="C12">
        <f t="shared" si="2"/>
        <v>-2.3664838188443893</v>
      </c>
      <c r="D12">
        <f t="shared" si="2"/>
        <v>-3.9856695455634839</v>
      </c>
      <c r="F12">
        <f t="shared" si="2"/>
        <v>-3.577851310666972</v>
      </c>
      <c r="H12">
        <f t="shared" si="2"/>
        <v>-4.6223896040674957</v>
      </c>
      <c r="I12">
        <f t="shared" si="2"/>
        <v>-3.1065142526847573</v>
      </c>
      <c r="K12">
        <f t="shared" si="2"/>
        <v>-4.2070654323155345</v>
      </c>
      <c r="L12">
        <f t="shared" si="2"/>
        <v>-2.5649450964712619</v>
      </c>
      <c r="M12">
        <f t="shared" si="2"/>
        <v>-5.6240475065833069</v>
      </c>
      <c r="N12">
        <f t="shared" si="2"/>
        <v>-3.359132749162427</v>
      </c>
      <c r="P12">
        <v>380</v>
      </c>
    </row>
    <row r="13" spans="1:16" x14ac:dyDescent="0.25">
      <c r="A13">
        <f t="shared" si="1"/>
        <v>1.5194104687381296E-3</v>
      </c>
      <c r="B13">
        <f t="shared" si="2"/>
        <v>-1.8417914330615872</v>
      </c>
      <c r="C13">
        <f t="shared" si="2"/>
        <v>-2.3664838188448547</v>
      </c>
      <c r="D13">
        <f t="shared" si="2"/>
        <v>-3.9856695456002207</v>
      </c>
      <c r="F13">
        <f t="shared" si="2"/>
        <v>-3.3643138519254912</v>
      </c>
      <c r="H13">
        <f t="shared" si="2"/>
        <v>-4.537594179549548</v>
      </c>
      <c r="I13">
        <f t="shared" si="2"/>
        <v>-2.9252176827361254</v>
      </c>
      <c r="K13">
        <f t="shared" si="2"/>
        <v>-4.0606957021760834</v>
      </c>
      <c r="L13">
        <f t="shared" si="2"/>
        <v>-2.5596236108550108</v>
      </c>
      <c r="M13">
        <f t="shared" si="2"/>
        <v>-5.6240475066087452</v>
      </c>
      <c r="N13">
        <f t="shared" si="2"/>
        <v>-2.7265245867561418</v>
      </c>
      <c r="P13">
        <v>385</v>
      </c>
    </row>
    <row r="14" spans="1:16" x14ac:dyDescent="0.25">
      <c r="A14">
        <f t="shared" si="1"/>
        <v>1.5079544597753148E-3</v>
      </c>
      <c r="B14">
        <f>B$3+B$2*$A14</f>
        <v>-1.352550155154475</v>
      </c>
      <c r="C14">
        <f t="shared" si="2"/>
        <v>-2.366483818845313</v>
      </c>
      <c r="D14">
        <f t="shared" si="2"/>
        <v>-3.9856695456364037</v>
      </c>
      <c r="F14">
        <f t="shared" si="2"/>
        <v>-3.1539964408163996</v>
      </c>
      <c r="H14">
        <f t="shared" si="2"/>
        <v>-4.4540774314173079</v>
      </c>
      <c r="I14">
        <f t="shared" si="2"/>
        <v>-2.7466549824994537</v>
      </c>
      <c r="K14">
        <f t="shared" si="2"/>
        <v>-3.9165331609100278</v>
      </c>
      <c r="L14">
        <f t="shared" si="2"/>
        <v>-2.5543823708184368</v>
      </c>
      <c r="M14">
        <f t="shared" si="2"/>
        <v>-5.6240475066337989</v>
      </c>
      <c r="N14">
        <f t="shared" si="2"/>
        <v>-2.1034558673477619</v>
      </c>
      <c r="P14">
        <v>390</v>
      </c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</row>
    <row r="17" spans="1:14" x14ac:dyDescent="0.25">
      <c r="A17">
        <v>360</v>
      </c>
      <c r="B17">
        <v>0</v>
      </c>
      <c r="C17">
        <v>9.3810000000203994E-2</v>
      </c>
      <c r="D17">
        <v>1.8580000003837652E-2</v>
      </c>
      <c r="E17">
        <v>0</v>
      </c>
      <c r="F17">
        <v>1.427999999991183E-2</v>
      </c>
      <c r="G17">
        <v>0</v>
      </c>
      <c r="H17">
        <v>7.5300000008483876E-3</v>
      </c>
      <c r="I17">
        <v>1.9649999997104262E-2</v>
      </c>
      <c r="J17">
        <v>0</v>
      </c>
      <c r="K17">
        <v>0</v>
      </c>
      <c r="L17">
        <v>7.4989999999988816E-2</v>
      </c>
      <c r="M17">
        <v>0</v>
      </c>
      <c r="N17">
        <v>2.4800000000003261E-3</v>
      </c>
    </row>
    <row r="18" spans="1:14" x14ac:dyDescent="0.25">
      <c r="A18">
        <v>380</v>
      </c>
      <c r="B18">
        <v>9.6470000000243819E-2</v>
      </c>
      <c r="C18">
        <v>9.3809999999887081E-2</v>
      </c>
      <c r="D18">
        <v>1.857999999941461E-2</v>
      </c>
      <c r="E18">
        <v>0</v>
      </c>
      <c r="F18">
        <v>1.428000000019768E-2</v>
      </c>
      <c r="G18">
        <v>0</v>
      </c>
      <c r="H18">
        <v>7.5299999980532641E-3</v>
      </c>
      <c r="I18">
        <v>5.5469999998434202E-2</v>
      </c>
      <c r="J18">
        <v>0</v>
      </c>
      <c r="K18">
        <v>1.4889999999567071E-2</v>
      </c>
      <c r="L18">
        <v>7.7720000000013528E-2</v>
      </c>
      <c r="M18">
        <v>3.6100000001951021E-3</v>
      </c>
      <c r="N18">
        <v>3.5860000000000419E-2</v>
      </c>
    </row>
    <row r="19" spans="1:14" x14ac:dyDescent="0.25">
      <c r="A19">
        <v>390</v>
      </c>
      <c r="B19">
        <v>0.25858000000001852</v>
      </c>
      <c r="C19">
        <v>9.3809999999972332E-2</v>
      </c>
      <c r="D19">
        <v>1.8580000000068209E-2</v>
      </c>
      <c r="E19">
        <v>0</v>
      </c>
      <c r="F19">
        <v>6.7220000000023178E-2</v>
      </c>
      <c r="G19">
        <v>0</v>
      </c>
      <c r="H19">
        <v>1.392999999999746E-2</v>
      </c>
      <c r="I19">
        <v>5.5469999999935057E-2</v>
      </c>
      <c r="J19">
        <v>0</v>
      </c>
      <c r="K19">
        <v>1.9909999999915759E-2</v>
      </c>
      <c r="L19">
        <v>7.7199999999995439E-2</v>
      </c>
      <c r="M19">
        <v>3.610000000012787E-3</v>
      </c>
      <c r="N19">
        <v>0.1194999999999998</v>
      </c>
    </row>
    <row r="21" spans="1:14" x14ac:dyDescent="0.25">
      <c r="A21">
        <f>1/(A17+273.15)</f>
        <v>1.5794045644791914E-3</v>
      </c>
      <c r="B21" t="e">
        <f>LOG(B17,EXP(1))</f>
        <v>#NUM!</v>
      </c>
      <c r="C21">
        <f t="shared" ref="C21:N21" si="3">LOG(C17,EXP(1))</f>
        <v>-2.3664838188421027</v>
      </c>
      <c r="D21">
        <f t="shared" si="3"/>
        <v>-3.9856695453898969</v>
      </c>
      <c r="E21" t="e">
        <f t="shared" si="3"/>
        <v>#NUM!</v>
      </c>
      <c r="F21">
        <f t="shared" si="3"/>
        <v>-4.2488953220768728</v>
      </c>
      <c r="G21" t="e">
        <f t="shared" si="3"/>
        <v>#NUM!</v>
      </c>
      <c r="H21">
        <f t="shared" si="3"/>
        <v>-4.888860237057667</v>
      </c>
      <c r="I21">
        <f t="shared" si="3"/>
        <v>-3.9296779408142326</v>
      </c>
      <c r="J21" t="e">
        <f t="shared" si="3"/>
        <v>#NUM!</v>
      </c>
      <c r="K21" t="e">
        <f t="shared" si="3"/>
        <v>#NUM!</v>
      </c>
      <c r="L21">
        <f t="shared" si="3"/>
        <v>-2.590400507668988</v>
      </c>
      <c r="M21" t="e">
        <f t="shared" si="3"/>
        <v>#NUM!</v>
      </c>
      <c r="N21">
        <f t="shared" si="3"/>
        <v>-5.9994967188051147</v>
      </c>
    </row>
    <row r="22" spans="1:14" x14ac:dyDescent="0.25">
      <c r="A22">
        <f t="shared" ref="A22:A23" si="4">1/(A18+273.15)</f>
        <v>1.5310418739952539E-3</v>
      </c>
      <c r="B22">
        <f t="shared" ref="B22:N22" si="5">LOG(B18,EXP(1))</f>
        <v>-2.3385231997971476</v>
      </c>
      <c r="C22">
        <f t="shared" si="5"/>
        <v>-2.3664838188454813</v>
      </c>
      <c r="D22">
        <f t="shared" si="5"/>
        <v>-3.9856695456279509</v>
      </c>
      <c r="E22" t="e">
        <f t="shared" si="5"/>
        <v>#NUM!</v>
      </c>
      <c r="F22">
        <f t="shared" si="5"/>
        <v>-4.2488953220568559</v>
      </c>
      <c r="G22" t="e">
        <f t="shared" si="5"/>
        <v>#NUM!</v>
      </c>
      <c r="H22">
        <f t="shared" si="5"/>
        <v>-4.8888602374288652</v>
      </c>
      <c r="I22">
        <f t="shared" si="5"/>
        <v>-2.8919129449432219</v>
      </c>
      <c r="J22" t="e">
        <f t="shared" si="5"/>
        <v>#NUM!</v>
      </c>
      <c r="K22">
        <f t="shared" si="5"/>
        <v>-4.2070654323152947</v>
      </c>
      <c r="L22">
        <f t="shared" si="5"/>
        <v>-2.5546426544727234</v>
      </c>
      <c r="M22">
        <f t="shared" si="5"/>
        <v>-5.6240475065833024</v>
      </c>
      <c r="N22">
        <f t="shared" si="5"/>
        <v>-3.3281328108051387</v>
      </c>
    </row>
    <row r="23" spans="1:14" x14ac:dyDescent="0.25">
      <c r="A23">
        <f t="shared" si="4"/>
        <v>1.5079544597753148E-3</v>
      </c>
      <c r="B23">
        <f t="shared" ref="B23:N23" si="6">LOG(B19,EXP(1))</f>
        <v>-1.3525501551556582</v>
      </c>
      <c r="C23">
        <f t="shared" si="6"/>
        <v>-2.3664838188445723</v>
      </c>
      <c r="D23">
        <f t="shared" si="6"/>
        <v>-3.9856695455927733</v>
      </c>
      <c r="E23" t="e">
        <f t="shared" si="6"/>
        <v>#NUM!</v>
      </c>
      <c r="F23">
        <f t="shared" si="6"/>
        <v>-2.6997844566848328</v>
      </c>
      <c r="G23" t="e">
        <f t="shared" si="6"/>
        <v>#NUM!</v>
      </c>
      <c r="H23">
        <f t="shared" si="6"/>
        <v>-4.273710491190605</v>
      </c>
      <c r="I23">
        <f t="shared" si="6"/>
        <v>-2.8919129449161645</v>
      </c>
      <c r="J23" t="e">
        <f t="shared" si="6"/>
        <v>#NUM!</v>
      </c>
      <c r="K23">
        <f t="shared" si="6"/>
        <v>-3.9165331609102632</v>
      </c>
      <c r="L23">
        <f t="shared" si="6"/>
        <v>-2.5613558219514658</v>
      </c>
      <c r="M23">
        <f t="shared" si="6"/>
        <v>-5.6240475066338051</v>
      </c>
      <c r="N23">
        <f t="shared" si="6"/>
        <v>-2.1244389076105734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K1" workbookViewId="0">
      <selection activeCell="O24" sqref="O24"/>
    </sheetView>
  </sheetViews>
  <sheetFormatPr baseColWidth="10" defaultColWidth="9.140625" defaultRowHeight="15" x14ac:dyDescent="0.25"/>
  <sheetData>
    <row r="1" spans="1:17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5" t="s">
        <v>26</v>
      </c>
    </row>
    <row r="2" spans="1:17" x14ac:dyDescent="0.25">
      <c r="A2" s="1">
        <v>0</v>
      </c>
      <c r="B2">
        <v>360</v>
      </c>
      <c r="C2">
        <v>0</v>
      </c>
      <c r="D2">
        <v>21.29</v>
      </c>
      <c r="E2">
        <v>29.44</v>
      </c>
      <c r="F2">
        <v>36.25</v>
      </c>
      <c r="G2">
        <v>13.02</v>
      </c>
      <c r="H2">
        <v>0</v>
      </c>
      <c r="I2">
        <v>0</v>
      </c>
      <c r="K2" s="2">
        <v>0</v>
      </c>
      <c r="L2">
        <v>21.29</v>
      </c>
      <c r="M2">
        <v>29.44</v>
      </c>
      <c r="N2">
        <v>36.25</v>
      </c>
      <c r="O2">
        <v>13.02</v>
      </c>
      <c r="P2">
        <v>0</v>
      </c>
      <c r="Q2">
        <v>0</v>
      </c>
    </row>
    <row r="3" spans="1:17" x14ac:dyDescent="0.25">
      <c r="A3" s="1">
        <v>1</v>
      </c>
      <c r="B3" t="s">
        <v>18</v>
      </c>
      <c r="C3">
        <v>2</v>
      </c>
      <c r="D3">
        <v>20.441484588897989</v>
      </c>
      <c r="E3">
        <v>24.292135731200009</v>
      </c>
      <c r="F3">
        <v>39.467572203946027</v>
      </c>
      <c r="G3">
        <v>15.29394041190799</v>
      </c>
      <c r="H3">
        <v>0.40044853247995121</v>
      </c>
      <c r="I3">
        <v>0.1044185315680134</v>
      </c>
      <c r="K3" s="2">
        <v>2</v>
      </c>
      <c r="L3" s="3">
        <v>20.441484588898</v>
      </c>
      <c r="M3" s="3">
        <v>24.292135731199998</v>
      </c>
      <c r="N3" s="3">
        <v>39.467572203945998</v>
      </c>
      <c r="O3" s="3">
        <v>15.293940411908</v>
      </c>
      <c r="P3" s="3">
        <v>0.40044853248000001</v>
      </c>
      <c r="Q3" s="3">
        <v>0.104418531568</v>
      </c>
    </row>
    <row r="4" spans="1:17" x14ac:dyDescent="0.25">
      <c r="A4" s="1">
        <v>2</v>
      </c>
      <c r="B4" t="s">
        <v>18</v>
      </c>
      <c r="C4">
        <v>3</v>
      </c>
      <c r="D4">
        <v>19.857106247732482</v>
      </c>
      <c r="E4">
        <v>22.054468563376769</v>
      </c>
      <c r="F4">
        <v>40.900430140201692</v>
      </c>
      <c r="G4">
        <v>16.459019431390718</v>
      </c>
      <c r="H4">
        <v>0.57451499708439702</v>
      </c>
      <c r="I4">
        <v>0.15446062021394441</v>
      </c>
      <c r="K4" s="2">
        <v>3</v>
      </c>
      <c r="L4" s="3">
        <v>19.8571062477324</v>
      </c>
      <c r="M4" s="3">
        <v>22.054468563376801</v>
      </c>
      <c r="N4" s="3">
        <v>40.9004301402016</v>
      </c>
      <c r="O4" s="3">
        <v>16.459019431390701</v>
      </c>
      <c r="P4" s="3">
        <v>0.57451499708442799</v>
      </c>
      <c r="Q4" s="3">
        <v>0.15446062021392401</v>
      </c>
    </row>
    <row r="5" spans="1:17" x14ac:dyDescent="0.25">
      <c r="A5" s="1">
        <v>3</v>
      </c>
      <c r="B5" t="s">
        <v>18</v>
      </c>
      <c r="C5">
        <v>4</v>
      </c>
      <c r="D5">
        <v>19.185956710056789</v>
      </c>
      <c r="E5">
        <v>20.02292383819751</v>
      </c>
      <c r="F5">
        <v>42.216311588277108</v>
      </c>
      <c r="G5">
        <v>17.63933189985493</v>
      </c>
      <c r="H5">
        <v>0.73254735018974781</v>
      </c>
      <c r="I5">
        <v>0.20292861342391169</v>
      </c>
      <c r="K5" s="2">
        <v>4</v>
      </c>
      <c r="L5" s="3">
        <v>19.185956710056701</v>
      </c>
      <c r="M5" s="3">
        <v>20.022923838197499</v>
      </c>
      <c r="N5" s="3">
        <v>42.216311588277001</v>
      </c>
      <c r="O5" s="3">
        <v>17.639331899854898</v>
      </c>
      <c r="P5" s="3">
        <v>0.732547350189796</v>
      </c>
      <c r="Q5" s="3">
        <v>0.20292861342388499</v>
      </c>
    </row>
    <row r="6" spans="1:17" x14ac:dyDescent="0.25">
      <c r="A6" s="1">
        <v>4</v>
      </c>
      <c r="B6" t="s">
        <v>18</v>
      </c>
      <c r="C6">
        <v>5</v>
      </c>
      <c r="D6">
        <v>18.451252122643059</v>
      </c>
      <c r="E6">
        <v>18.178514611592821</v>
      </c>
      <c r="F6">
        <v>43.413397107057037</v>
      </c>
      <c r="G6">
        <v>18.83117474160747</v>
      </c>
      <c r="H6">
        <v>0.87602257205269607</v>
      </c>
      <c r="I6">
        <v>0.24963884504692299</v>
      </c>
      <c r="K6" s="2">
        <v>5</v>
      </c>
      <c r="L6" s="3">
        <v>18.451252122643002</v>
      </c>
      <c r="M6" s="3">
        <v>18.178514611592799</v>
      </c>
      <c r="N6" s="3">
        <v>43.413397107056902</v>
      </c>
      <c r="O6" s="3">
        <v>18.831174741607398</v>
      </c>
      <c r="P6" s="3">
        <v>0.87602257205274503</v>
      </c>
      <c r="Q6" s="3">
        <v>0.24963884504688999</v>
      </c>
    </row>
    <row r="7" spans="1:17" x14ac:dyDescent="0.25">
      <c r="A7" s="1">
        <v>5</v>
      </c>
      <c r="B7">
        <v>380</v>
      </c>
      <c r="C7">
        <v>0</v>
      </c>
      <c r="D7">
        <v>21.29</v>
      </c>
      <c r="E7">
        <v>29.44</v>
      </c>
      <c r="F7">
        <v>36.25</v>
      </c>
      <c r="G7">
        <v>13.02</v>
      </c>
      <c r="H7">
        <v>0</v>
      </c>
      <c r="I7">
        <v>0</v>
      </c>
      <c r="K7" s="2">
        <v>0</v>
      </c>
      <c r="L7" s="3">
        <v>21.29</v>
      </c>
      <c r="M7" s="3">
        <v>29.44</v>
      </c>
      <c r="N7" s="3">
        <v>36.25</v>
      </c>
      <c r="O7" s="3">
        <v>13.02</v>
      </c>
      <c r="P7" s="3">
        <v>0</v>
      </c>
      <c r="Q7" s="3">
        <v>0</v>
      </c>
    </row>
    <row r="8" spans="1:17" x14ac:dyDescent="0.25">
      <c r="A8" s="1">
        <v>6</v>
      </c>
      <c r="B8" t="s">
        <v>18</v>
      </c>
      <c r="C8">
        <v>2</v>
      </c>
      <c r="D8">
        <v>16.760252121343999</v>
      </c>
      <c r="E8">
        <v>27.535700847266011</v>
      </c>
      <c r="F8">
        <v>36.199809740200003</v>
      </c>
      <c r="G8">
        <v>17.301121845432</v>
      </c>
      <c r="H8">
        <v>0.8857633463979987</v>
      </c>
      <c r="I8">
        <v>1.317352099360007</v>
      </c>
      <c r="K8" s="2">
        <v>2</v>
      </c>
      <c r="L8" s="3">
        <v>16.760252121343999</v>
      </c>
      <c r="M8" s="3">
        <v>27.535700847266</v>
      </c>
      <c r="N8" s="3">
        <v>36.199809740200003</v>
      </c>
      <c r="O8" s="3">
        <v>17.301121845432</v>
      </c>
      <c r="P8" s="3">
        <v>0.88576334639800003</v>
      </c>
      <c r="Q8" s="3">
        <v>1.3173520993600001</v>
      </c>
    </row>
    <row r="9" spans="1:17" x14ac:dyDescent="0.25">
      <c r="A9" s="1">
        <v>7</v>
      </c>
      <c r="B9" t="s">
        <v>18</v>
      </c>
      <c r="C9">
        <v>3</v>
      </c>
      <c r="D9">
        <v>15.00017502458862</v>
      </c>
      <c r="E9">
        <v>26.497110983273529</v>
      </c>
      <c r="F9">
        <v>35.932635724244157</v>
      </c>
      <c r="G9">
        <v>19.324541142270839</v>
      </c>
      <c r="H9">
        <v>1.3623319767225419</v>
      </c>
      <c r="I9">
        <v>1.8832051489003141</v>
      </c>
      <c r="K9" s="2">
        <v>3</v>
      </c>
      <c r="L9" s="3">
        <v>15.0001750245886</v>
      </c>
      <c r="M9" s="3">
        <v>26.497110983273501</v>
      </c>
      <c r="N9" s="3">
        <v>35.932635724244101</v>
      </c>
      <c r="O9" s="3">
        <v>19.3245411422708</v>
      </c>
      <c r="P9" s="3">
        <v>1.3623319767224999</v>
      </c>
      <c r="Q9" s="3">
        <v>1.8832051489003001</v>
      </c>
    </row>
    <row r="10" spans="1:17" x14ac:dyDescent="0.25">
      <c r="A10" s="1">
        <v>8</v>
      </c>
      <c r="B10" t="s">
        <v>18</v>
      </c>
      <c r="C10">
        <v>4</v>
      </c>
      <c r="D10">
        <v>13.54465924216305</v>
      </c>
      <c r="E10">
        <v>25.411072684379629</v>
      </c>
      <c r="F10">
        <v>35.522087637372337</v>
      </c>
      <c r="G10">
        <v>21.269586069833739</v>
      </c>
      <c r="H10">
        <v>1.8603769094486871</v>
      </c>
      <c r="I10">
        <v>2.3922174568025638</v>
      </c>
      <c r="K10" s="2">
        <v>4</v>
      </c>
      <c r="L10" s="3">
        <v>13.544659242163</v>
      </c>
      <c r="M10" s="3">
        <v>25.411072684379601</v>
      </c>
      <c r="N10" s="3">
        <v>35.522087637372302</v>
      </c>
      <c r="O10" s="3">
        <v>21.2695860698337</v>
      </c>
      <c r="P10" s="3">
        <v>1.86037690944865</v>
      </c>
      <c r="Q10" s="3">
        <v>2.3922174568025398</v>
      </c>
    </row>
    <row r="11" spans="1:17" x14ac:dyDescent="0.25">
      <c r="A11" s="1">
        <v>9</v>
      </c>
      <c r="B11" t="s">
        <v>18</v>
      </c>
      <c r="C11">
        <v>5</v>
      </c>
      <c r="D11">
        <v>12.326360980041819</v>
      </c>
      <c r="E11">
        <v>24.305793234119939</v>
      </c>
      <c r="F11">
        <v>35.000026061952838</v>
      </c>
      <c r="G11">
        <v>23.135419692920738</v>
      </c>
      <c r="H11">
        <v>2.3784919226401149</v>
      </c>
      <c r="I11">
        <v>2.8539081083245681</v>
      </c>
      <c r="K11" s="2">
        <v>5</v>
      </c>
      <c r="L11" s="3">
        <v>12.3263609800418</v>
      </c>
      <c r="M11" s="3">
        <v>24.3057932341199</v>
      </c>
      <c r="N11" s="3">
        <v>35.000026061952802</v>
      </c>
      <c r="O11" s="3">
        <v>23.135419692920699</v>
      </c>
      <c r="P11" s="3">
        <v>2.3784919226400798</v>
      </c>
      <c r="Q11" s="3">
        <v>2.8539081083245401</v>
      </c>
    </row>
    <row r="12" spans="1:17" x14ac:dyDescent="0.25">
      <c r="A12" s="1">
        <v>10</v>
      </c>
      <c r="B12">
        <v>390</v>
      </c>
      <c r="C12">
        <v>0</v>
      </c>
      <c r="D12">
        <v>21.29</v>
      </c>
      <c r="E12">
        <v>29.44</v>
      </c>
      <c r="F12">
        <v>36.25</v>
      </c>
      <c r="G12">
        <v>13.02</v>
      </c>
      <c r="H12">
        <v>0</v>
      </c>
      <c r="I12">
        <v>0</v>
      </c>
      <c r="K12" s="2">
        <v>0</v>
      </c>
      <c r="L12" s="3">
        <v>21.29</v>
      </c>
      <c r="M12" s="3">
        <v>29.44</v>
      </c>
      <c r="N12" s="3">
        <v>36.25</v>
      </c>
      <c r="O12" s="3">
        <v>13.02</v>
      </c>
      <c r="P12" s="3">
        <v>0</v>
      </c>
      <c r="Q12" s="3">
        <v>0</v>
      </c>
    </row>
    <row r="13" spans="1:17" x14ac:dyDescent="0.25">
      <c r="A13" s="1">
        <v>11</v>
      </c>
      <c r="B13" t="s">
        <v>18</v>
      </c>
      <c r="C13">
        <v>2</v>
      </c>
      <c r="D13">
        <v>13.11537162648195</v>
      </c>
      <c r="E13">
        <v>26.868272389555951</v>
      </c>
      <c r="F13">
        <v>38.300517412830047</v>
      </c>
      <c r="G13">
        <v>17.128705609119951</v>
      </c>
      <c r="H13">
        <v>1.4512948157120431</v>
      </c>
      <c r="I13">
        <v>3.135838146300042</v>
      </c>
      <c r="K13" s="2">
        <v>2</v>
      </c>
      <c r="L13" s="3">
        <v>13.115371626481901</v>
      </c>
      <c r="M13" s="3">
        <v>26.868272389555901</v>
      </c>
      <c r="N13" s="3">
        <v>38.300517412829997</v>
      </c>
      <c r="O13" s="3">
        <v>17.128705609119901</v>
      </c>
      <c r="P13" s="3">
        <v>1.45129481571199</v>
      </c>
      <c r="Q13" s="3">
        <v>3.1358381462999998</v>
      </c>
    </row>
    <row r="14" spans="1:17" x14ac:dyDescent="0.25">
      <c r="A14" s="1">
        <v>12</v>
      </c>
      <c r="B14" t="s">
        <v>18</v>
      </c>
      <c r="C14">
        <v>3</v>
      </c>
      <c r="D14">
        <v>9.7977710713626625</v>
      </c>
      <c r="E14">
        <v>25.638607692279621</v>
      </c>
      <c r="F14">
        <v>38.822508178350127</v>
      </c>
      <c r="G14">
        <v>19.116672663622719</v>
      </c>
      <c r="H14">
        <v>2.1817336638869551</v>
      </c>
      <c r="I14">
        <v>4.4427067304979158</v>
      </c>
      <c r="K14" s="2">
        <v>3</v>
      </c>
      <c r="L14" s="3">
        <v>9.7977710713626607</v>
      </c>
      <c r="M14" s="3">
        <v>25.638607692279599</v>
      </c>
      <c r="N14" s="3">
        <v>38.822508178350098</v>
      </c>
      <c r="O14" s="3">
        <v>19.116672663622701</v>
      </c>
      <c r="P14" s="3">
        <v>2.18173366388694</v>
      </c>
      <c r="Q14" s="3">
        <v>4.4427067304978696</v>
      </c>
    </row>
    <row r="15" spans="1:17" x14ac:dyDescent="0.25">
      <c r="A15" s="1">
        <v>13</v>
      </c>
      <c r="B15" t="s">
        <v>18</v>
      </c>
      <c r="C15">
        <v>4</v>
      </c>
      <c r="D15">
        <v>7.6111370103667726</v>
      </c>
      <c r="E15">
        <v>23.997373585291921</v>
      </c>
      <c r="F15">
        <v>38.981969115669301</v>
      </c>
      <c r="G15">
        <v>21.035547504459242</v>
      </c>
      <c r="H15">
        <v>2.9292985934327458</v>
      </c>
      <c r="I15">
        <v>5.4446741907799998</v>
      </c>
      <c r="K15" s="2">
        <v>4</v>
      </c>
      <c r="L15" s="3">
        <v>7.6111370103667602</v>
      </c>
      <c r="M15" s="3">
        <v>23.9973735852919</v>
      </c>
      <c r="N15" s="3">
        <v>38.981969115669301</v>
      </c>
      <c r="O15" s="3">
        <v>21.035547504459199</v>
      </c>
      <c r="P15" s="3">
        <v>2.9292985934327098</v>
      </c>
      <c r="Q15" s="3">
        <v>5.4446741907799598</v>
      </c>
    </row>
    <row r="16" spans="1:17" x14ac:dyDescent="0.25">
      <c r="A16" s="1">
        <v>14</v>
      </c>
      <c r="B16" t="s">
        <v>18</v>
      </c>
      <c r="C16">
        <v>5</v>
      </c>
      <c r="D16">
        <v>6.126569665254527</v>
      </c>
      <c r="E16">
        <v>22.197022382501618</v>
      </c>
      <c r="F16">
        <v>38.860266000063717</v>
      </c>
      <c r="G16">
        <v>22.88490780924452</v>
      </c>
      <c r="H16">
        <v>3.6893851978560019</v>
      </c>
      <c r="I16">
        <v>6.2418489450796004</v>
      </c>
      <c r="K16" s="2">
        <v>5</v>
      </c>
      <c r="L16" s="3">
        <v>6.1265696652545198</v>
      </c>
      <c r="M16" s="3">
        <v>22.197022382501601</v>
      </c>
      <c r="N16" s="3">
        <v>38.860266000063703</v>
      </c>
      <c r="O16" s="3">
        <v>22.884907809244499</v>
      </c>
      <c r="P16" s="3">
        <v>3.6893851978559802</v>
      </c>
      <c r="Q16" s="3">
        <v>6.2418489450795596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PERSONAL</cp:lastModifiedBy>
  <dcterms:created xsi:type="dcterms:W3CDTF">2019-04-12T17:49:34Z</dcterms:created>
  <dcterms:modified xsi:type="dcterms:W3CDTF">2019-04-25T19:25:50Z</dcterms:modified>
</cp:coreProperties>
</file>