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per\Desktop\boot_camp\Homework\"/>
    </mc:Choice>
  </mc:AlternateContent>
  <xr:revisionPtr revIDLastSave="0" documentId="13_ncr:1_{8F8F1416-B38B-4CAE-A405-3BC59C4DAB6A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Data" sheetId="1" r:id="rId1"/>
    <sheet name="PT Category" sheetId="6" r:id="rId2"/>
    <sheet name="PT Sub-Category" sheetId="7" r:id="rId3"/>
    <sheet name="PT Date Conversion" sheetId="8" r:id="rId4"/>
    <sheet name="Bonus" sheetId="5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4" i="5"/>
  <c r="B8" i="5"/>
  <c r="B9" i="5"/>
  <c r="B10" i="5"/>
  <c r="B11" i="5"/>
  <c r="B13" i="5"/>
  <c r="B12" i="5"/>
  <c r="B7" i="5"/>
  <c r="B6" i="5"/>
  <c r="B5" i="5"/>
  <c r="B3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<sst xmlns="http://schemas.openxmlformats.org/spreadsheetml/2006/main" count="24820" uniqueCount="8401">
  <si>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</si>
  <si>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</si>
  <si>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</si>
  <si>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</si>
  <si>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</si>
  <si>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</si>
  <si>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</si>
  <si>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</si>
  <si>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</si>
  <si>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</si>
  <si>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</si>
  <si>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</si>
  <si>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</si>
  <si>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</si>
  <si>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</si>
  <si>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</si>
  <si>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</si>
  <si>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</si>
  <si>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</si>
  <si>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</si>
  <si>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</si>
  <si>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</si>
  <si>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</si>
  <si>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</si>
  <si>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</si>
  <si>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</si>
  <si>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</si>
  <si>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</si>
  <si>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</si>
  <si>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</si>
  <si>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</si>
  <si>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</si>
  <si>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</si>
  <si>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</si>
  <si>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</si>
  <si>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</si>
  <si>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</si>
  <si>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</si>
  <si>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</si>
  <si>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</si>
  <si>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</si>
  <si>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</si>
  <si>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</si>
  <si>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</si>
  <si>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</si>
  <si>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</si>
  <si>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</si>
  <si>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</si>
  <si>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</si>
  <si>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</si>
  <si>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</si>
  <si>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</si>
  <si>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</si>
  <si>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</si>
  <si>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</si>
  <si>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</si>
  <si>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</si>
  <si>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</si>
  <si>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</si>
  <si>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</si>
  <si>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</si>
  <si>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</si>
  <si>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</si>
  <si>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</si>
  <si>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</si>
  <si>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</si>
  <si>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</si>
  <si>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</si>
  <si>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</si>
  <si>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</si>
  <si>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</si>
  <si>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</si>
  <si>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</si>
  <si>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</si>
  <si>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</si>
  <si>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</si>
  <si>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</si>
  <si>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</si>
  <si>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</si>
  <si>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</si>
  <si>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</si>
  <si>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</si>
  <si>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</si>
  <si>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</si>
  <si>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</si>
  <si>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</si>
  <si>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</si>
  <si>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</si>
  <si>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</si>
  <si>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</si>
  <si>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</si>
  <si>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</si>
  <si>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</si>
  <si>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</si>
  <si>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</si>
  <si>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</si>
  <si>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</si>
  <si>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</si>
  <si>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</si>
  <si>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</si>
  <si>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</si>
  <si>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</si>
  <si>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</si>
  <si>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</si>
  <si>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</si>
  <si>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</si>
  <si>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</si>
  <si>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</si>
  <si>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</si>
  <si>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</si>
  <si>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</si>
  <si>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</si>
  <si>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</si>
  <si>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</si>
  <si>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</si>
  <si>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</si>
  <si>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</si>
  <si>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</si>
  <si>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</si>
  <si>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</si>
  <si>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</si>
  <si>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</si>
  <si>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</si>
  <si>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</si>
  <si>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</si>
  <si>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</si>
  <si>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</si>
  <si>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</si>
  <si>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</si>
  <si>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</si>
  <si>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</si>
  <si>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</si>
  <si>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</si>
  <si>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</si>
  <si>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</si>
  <si>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</si>
  <si>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</si>
  <si>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</si>
  <si>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</si>
  <si>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</si>
  <si>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</si>
  <si>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</si>
  <si>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</si>
  <si>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</si>
  <si>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</si>
  <si>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</si>
  <si>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</si>
  <si>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</si>
  <si>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</si>
  <si>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</si>
  <si>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</si>
  <si>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</si>
  <si>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</si>
  <si>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</si>
  <si>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</si>
  <si>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</si>
  <si>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</si>
  <si>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</si>
  <si>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</si>
  <si>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</si>
  <si>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</si>
  <si>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</si>
  <si>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</si>
  <si>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</si>
  <si>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</si>
  <si>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</si>
  <si>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</si>
  <si>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</si>
  <si>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</si>
  <si>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</si>
  <si>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</si>
  <si>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</si>
  <si>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</si>
  <si>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</si>
  <si>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</si>
  <si>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</si>
  <si>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</si>
  <si>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</si>
  <si>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</si>
  <si>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</si>
  <si>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</si>
  <si>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</si>
  <si>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</si>
  <si>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</si>
  <si>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</si>
  <si>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</si>
  <si>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</si>
  <si>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</si>
  <si>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</si>
  <si>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</si>
  <si>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</si>
  <si>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</si>
  <si>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</si>
  <si>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</si>
  <si>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</si>
  <si>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</si>
  <si>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</si>
  <si>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</si>
  <si>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</si>
  <si>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</si>
  <si>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</si>
  <si>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</si>
  <si>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</si>
  <si>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</si>
  <si>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</si>
  <si>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</si>
  <si>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</si>
  <si>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</si>
  <si>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</si>
  <si>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</si>
  <si>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</si>
  <si>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</si>
  <si>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</si>
  <si>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</si>
  <si>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</si>
  <si>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</si>
  <si>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</si>
  <si>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</si>
  <si>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</si>
  <si>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</si>
  <si>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</si>
  <si>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</si>
  <si>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</si>
  <si>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</si>
  <si>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</si>
  <si>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</si>
  <si>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</si>
  <si>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</si>
  <si>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</si>
  <si>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</si>
  <si>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</si>
  <si>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</si>
  <si>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</si>
  <si>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</si>
  <si>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</si>
  <si>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</si>
  <si>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</si>
  <si>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</si>
  <si>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</si>
  <si>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</si>
  <si>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</si>
  <si>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</si>
  <si>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</si>
  <si>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</si>
  <si>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</si>
  <si>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</si>
  <si>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</si>
  <si>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</si>
  <si>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</si>
  <si>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</si>
  <si>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</si>
  <si>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</si>
  <si>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</si>
  <si>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</si>
  <si>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</si>
  <si>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</si>
  <si>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</si>
  <si>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</si>
  <si>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</si>
  <si>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</si>
  <si>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</si>
  <si>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</si>
  <si>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</si>
  <si>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</si>
  <si>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</si>
  <si>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</si>
  <si>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</si>
  <si>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</si>
  <si>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</si>
  <si>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</si>
  <si>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</si>
  <si>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</si>
  <si>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</si>
  <si>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</si>
  <si>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</si>
  <si>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</si>
  <si>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</si>
  <si>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</si>
  <si>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</si>
  <si>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</si>
  <si>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</si>
  <si>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</si>
  <si>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</si>
  <si>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</si>
  <si>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</si>
  <si>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</si>
  <si>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</si>
  <si>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</si>
  <si>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</si>
  <si>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</si>
  <si>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</si>
  <si>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</si>
  <si>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</si>
  <si>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</si>
  <si>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</si>
  <si>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</si>
  <si>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</si>
  <si>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</si>
  <si>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</si>
  <si>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</si>
  <si>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</si>
  <si>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</si>
  <si>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</si>
  <si>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</si>
  <si>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</si>
  <si>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</si>
  <si>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</si>
  <si>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</si>
  <si>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</si>
  <si>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</si>
  <si>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</si>
  <si>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</si>
  <si>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</si>
  <si>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</si>
  <si>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</si>
  <si>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</si>
  <si>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</si>
  <si>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</si>
  <si>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</si>
  <si>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</si>
  <si>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</si>
  <si>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</si>
  <si>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</si>
  <si>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</si>
  <si>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</si>
  <si>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</si>
  <si>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</si>
  <si>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</si>
  <si>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</si>
  <si>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</si>
  <si>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</si>
  <si>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</si>
  <si>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</si>
  <si>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</si>
  <si>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</si>
  <si>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</si>
  <si>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</si>
  <si>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</si>
  <si>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</si>
  <si>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</si>
  <si>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</si>
  <si>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</si>
  <si>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</si>
  <si>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</si>
  <si>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</si>
  <si>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</si>
  <si>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</si>
  <si>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</si>
  <si>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</si>
  <si>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</si>
  <si>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</si>
  <si>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</si>
  <si>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</si>
  <si>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</si>
  <si>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</si>
  <si>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</si>
  <si>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</si>
  <si>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</si>
  <si>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</si>
  <si>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</si>
  <si>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</si>
  <si>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</si>
  <si>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</si>
  <si>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</si>
  <si>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</si>
  <si>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</si>
  <si>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</si>
  <si>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</si>
  <si>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</si>
  <si>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</si>
  <si>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</si>
  <si>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</si>
  <si>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</si>
  <si>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</si>
  <si>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</si>
  <si>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</si>
  <si>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</si>
  <si>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</si>
  <si>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</si>
  <si>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</si>
  <si>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</si>
  <si>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</si>
  <si>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</si>
  <si>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</si>
  <si>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</si>
  <si>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</si>
  <si>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</si>
  <si>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</si>
  <si>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</si>
  <si>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</si>
  <si>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</si>
  <si>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</si>
  <si>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</si>
  <si>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</si>
  <si>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</si>
  <si>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</si>
  <si>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</si>
  <si>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</si>
  <si>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</si>
  <si>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</si>
  <si>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</si>
  <si>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</si>
  <si>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</si>
  <si>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</si>
  <si>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</si>
  <si>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</si>
  <si>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</si>
  <si>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</si>
  <si>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</si>
  <si>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</si>
  <si>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</si>
  <si>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</si>
  <si>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</si>
  <si>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</si>
  <si>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</si>
  <si>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</si>
  <si>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</si>
  <si>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</si>
  <si>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</si>
  <si>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</si>
  <si>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</si>
  <si>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</si>
  <si>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</si>
  <si>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</si>
  <si>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</si>
  <si>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</si>
  <si>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</si>
  <si>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</si>
  <si>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</si>
  <si>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</si>
  <si>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</si>
  <si>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</si>
  <si>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</si>
  <si>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</si>
  <si>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</si>
  <si>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</si>
  <si>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</si>
  <si>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</si>
  <si>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</si>
  <si>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</si>
  <si>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</si>
  <si>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</si>
  <si>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</si>
  <si>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</si>
  <si>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</si>
  <si>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</si>
  <si>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</si>
  <si>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</si>
  <si>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</si>
  <si>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</si>
  <si>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</si>
  <si>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</si>
  <si>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</si>
  <si>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</si>
  <si>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</si>
  <si>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</si>
  <si>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</si>
  <si>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</si>
  <si>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</si>
  <si>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</si>
  <si>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</si>
  <si>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</si>
  <si>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</si>
  <si>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</si>
  <si>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</si>
  <si>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</si>
  <si>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</si>
  <si>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</si>
  <si>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</si>
  <si>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</si>
  <si>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</si>
  <si>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</si>
  <si>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</si>
  <si>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</si>
  <si>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</si>
  <si>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</si>
  <si>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</si>
  <si>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</si>
  <si>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</si>
  <si>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</si>
  <si>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</si>
  <si>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</si>
  <si>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</si>
  <si>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</si>
  <si>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</si>
  <si>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</si>
  <si>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</si>
  <si>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</si>
  <si>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</si>
  <si>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</si>
  <si>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</si>
  <si>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</si>
  <si>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</si>
  <si>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</si>
  <si>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</si>
  <si>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</si>
  <si>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</si>
  <si>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</si>
  <si>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</si>
  <si>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</si>
  <si>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</si>
  <si>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</si>
  <si>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</si>
  <si>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</si>
  <si>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</si>
  <si>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</si>
  <si>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</si>
  <si>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</si>
  <si>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</si>
  <si>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</si>
  <si>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</si>
  <si>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</si>
  <si>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</si>
  <si>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</si>
  <si>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</si>
  <si>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</si>
  <si>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</si>
  <si>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</si>
  <si>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</si>
  <si>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</si>
  <si>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</si>
  <si>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</si>
  <si>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</si>
  <si>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</si>
  <si>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</si>
  <si>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</si>
  <si>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</si>
  <si>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</si>
  <si>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</si>
  <si>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</si>
  <si>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</si>
  <si>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</si>
  <si>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</si>
  <si>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</si>
  <si>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</si>
  <si>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</si>
  <si>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</si>
  <si>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</si>
  <si>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</si>
  <si>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</si>
  <si>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</si>
  <si>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</si>
  <si>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</si>
  <si>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</si>
  <si>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</si>
  <si>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</si>
  <si>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</si>
  <si>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</si>
  <si>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</si>
  <si>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</si>
  <si>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</si>
  <si>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</si>
  <si>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</si>
  <si>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</si>
  <si>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</si>
  <si>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</si>
  <si>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</si>
  <si>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</si>
  <si>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</si>
  <si>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</si>
  <si>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</si>
  <si>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</si>
  <si>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</si>
  <si>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</si>
  <si>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</si>
  <si>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</si>
  <si>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</si>
  <si>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</si>
  <si>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</si>
  <si>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</si>
  <si>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</si>
  <si>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</si>
  <si>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</si>
  <si>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</si>
  <si>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</si>
  <si>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</si>
  <si>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</si>
  <si>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</si>
  <si>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</si>
  <si>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</si>
  <si>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</si>
  <si>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</si>
  <si>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</si>
  <si>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</si>
  <si>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</si>
  <si>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</si>
  <si>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</si>
  <si>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</si>
  <si>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</si>
  <si>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</si>
  <si>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</si>
  <si>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</si>
  <si>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</si>
  <si>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</si>
  <si>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</si>
  <si>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</si>
  <si>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</si>
  <si>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</si>
  <si>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</si>
  <si>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</si>
  <si>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</si>
  <si>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</si>
  <si>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</si>
  <si>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</si>
  <si>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</si>
  <si>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</si>
  <si>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</si>
  <si>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</si>
  <si>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</si>
  <si>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</si>
  <si>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</si>
  <si>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</si>
  <si>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</si>
  <si>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</si>
  <si>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</si>
  <si>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</si>
  <si>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</si>
  <si>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</si>
  <si>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</si>
  <si>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</si>
  <si>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</si>
  <si>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</si>
  <si>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</si>
  <si>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</si>
  <si>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</si>
  <si>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</si>
  <si>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</si>
  <si>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</si>
  <si>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</si>
  <si>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</si>
  <si>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</si>
  <si>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</si>
  <si>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</si>
  <si>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</si>
  <si>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</si>
  <si>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</si>
  <si>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</si>
  <si>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</si>
  <si>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</si>
  <si>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</si>
  <si>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</si>
  <si>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</si>
  <si>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</si>
  <si>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</si>
  <si>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</si>
  <si>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</si>
  <si>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</si>
  <si>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</si>
  <si>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</si>
  <si>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</si>
  <si>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</si>
  <si>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</si>
  <si>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</si>
  <si>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</si>
  <si>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</si>
  <si>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</si>
  <si>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</si>
  <si>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</si>
  <si>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</si>
  <si>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</si>
  <si>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</si>
  <si>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</si>
  <si>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</si>
  <si>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</si>
  <si>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</si>
  <si>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</si>
  <si>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</si>
  <si>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</si>
  <si>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</si>
  <si>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</si>
  <si>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</si>
  <si>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</si>
  <si>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</si>
  <si>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</si>
  <si>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</si>
  <si>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</si>
  <si>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</si>
  <si>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</si>
  <si>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</si>
  <si>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</si>
  <si>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</si>
  <si>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</si>
  <si>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</si>
  <si>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</si>
  <si>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</si>
  <si>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</si>
  <si>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</si>
  <si>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</si>
  <si>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</si>
  <si>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</si>
  <si>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</si>
  <si>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</si>
  <si>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</si>
  <si>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</si>
  <si>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</si>
  <si>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</si>
  <si>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</si>
  <si>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</si>
  <si>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</si>
  <si>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</si>
  <si>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</si>
  <si>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</si>
  <si>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</si>
  <si>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</si>
  <si>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</si>
  <si>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</si>
  <si>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</si>
  <si>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</si>
  <si>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</si>
  <si>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</si>
  <si>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</si>
  <si>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</si>
  <si>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</si>
  <si>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</si>
  <si>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</si>
  <si>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</si>
  <si>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</si>
  <si>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</si>
  <si>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</si>
  <si>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</si>
  <si>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</si>
  <si>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</si>
  <si>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</si>
  <si>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</si>
  <si>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</si>
  <si>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</si>
  <si>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</si>
  <si>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</si>
  <si>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</si>
  <si>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</si>
  <si>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</si>
  <si>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</si>
  <si>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</si>
  <si>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</si>
  <si>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</si>
  <si>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</si>
  <si>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</si>
  <si>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</si>
  <si>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</si>
  <si>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</si>
  <si>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</si>
  <si>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</si>
  <si>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</si>
  <si>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</si>
  <si>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</si>
  <si>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</si>
  <si>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</si>
  <si>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</si>
  <si>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</si>
  <si>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</si>
  <si>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</si>
  <si>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</si>
  <si>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</si>
  <si>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</si>
  <si>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</si>
  <si>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</si>
  <si>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</si>
  <si>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</si>
  <si>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</si>
  <si>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</si>
  <si>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</si>
  <si>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</si>
  <si>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</si>
  <si>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</si>
  <si>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</si>
  <si>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</si>
  <si>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</si>
  <si>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</si>
  <si>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</si>
  <si>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</si>
  <si>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</si>
  <si>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</si>
  <si>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</si>
  <si>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</si>
  <si>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</si>
  <si>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</si>
  <si>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</si>
  <si>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</si>
  <si>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</si>
  <si>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</si>
  <si>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</si>
  <si>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</si>
  <si>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</si>
  <si>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</si>
  <si>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</si>
  <si>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</si>
  <si>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</si>
  <si>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</si>
  <si>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</si>
  <si>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</si>
  <si>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</si>
  <si>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</si>
  <si>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</si>
  <si>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</si>
  <si>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</si>
  <si>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</si>
  <si>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</si>
  <si>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</si>
  <si>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</si>
  <si>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</si>
  <si>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</si>
  <si>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</si>
  <si>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</si>
  <si>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</si>
  <si>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</si>
  <si>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</si>
  <si>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</si>
  <si>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</si>
  <si>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</si>
  <si>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</si>
  <si>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</si>
  <si>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</si>
  <si>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</si>
  <si>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</si>
  <si>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</si>
  <si>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</si>
  <si>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</si>
  <si>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</si>
  <si>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</si>
  <si>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</si>
  <si>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</si>
  <si>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</si>
  <si>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</si>
  <si>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</si>
  <si>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</si>
  <si>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</si>
  <si>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</si>
  <si>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</si>
  <si>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</si>
  <si>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</si>
  <si>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</si>
  <si>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</si>
  <si>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</si>
  <si>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</si>
  <si>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</si>
  <si>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</si>
  <si>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</si>
  <si>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</si>
  <si>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</si>
  <si>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</si>
  <si>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</si>
  <si>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</si>
  <si>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</si>
  <si>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</si>
  <si>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</si>
  <si>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</si>
  <si>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</si>
  <si>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</si>
  <si>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</si>
  <si>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</si>
  <si>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</si>
  <si>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</si>
  <si>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</si>
  <si>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</si>
  <si>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</si>
  <si>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</si>
  <si>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</si>
  <si>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</si>
  <si>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</si>
  <si>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</si>
  <si>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</si>
  <si>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</si>
  <si>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</si>
  <si>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</si>
  <si>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</si>
  <si>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</si>
  <si>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</si>
  <si>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</si>
  <si>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</si>
  <si>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</si>
  <si>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</si>
  <si>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</si>
  <si>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</si>
  <si>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</si>
  <si>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</si>
  <si>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</si>
  <si>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</si>
  <si>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</si>
  <si>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</si>
  <si>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</si>
  <si>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</si>
  <si>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</si>
  <si>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</si>
  <si>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</si>
  <si>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</si>
  <si>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</si>
  <si>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</si>
  <si>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</si>
  <si>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</si>
  <si>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</si>
  <si>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</si>
  <si>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</si>
  <si>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</si>
  <si>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</si>
  <si>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</si>
  <si>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</si>
  <si>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</si>
  <si>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</si>
  <si>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</si>
  <si>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</si>
  <si>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</si>
  <si>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</si>
  <si>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</si>
  <si>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</si>
  <si>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</si>
  <si>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</si>
  <si>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</si>
  <si>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</si>
  <si>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</si>
  <si>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</si>
  <si>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</si>
  <si>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</si>
  <si>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</si>
  <si>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</si>
  <si>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</si>
  <si>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</si>
  <si>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</si>
  <si>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</si>
  <si>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</si>
  <si>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</si>
  <si>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</si>
  <si>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</si>
  <si>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</si>
  <si>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</si>
  <si>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</si>
  <si>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</si>
  <si>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</si>
  <si>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</si>
  <si>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</si>
  <si>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</si>
  <si>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</si>
  <si>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</si>
  <si>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</si>
  <si>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</si>
  <si>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</si>
  <si>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</si>
  <si>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</si>
  <si>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</si>
  <si>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</si>
  <si>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</si>
  <si>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</si>
  <si>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</si>
  <si>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</si>
  <si>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</si>
  <si>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</si>
  <si>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</si>
  <si>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</si>
  <si>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</si>
  <si>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</si>
  <si>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</si>
  <si>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</si>
  <si>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</si>
  <si>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</si>
  <si>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</si>
  <si>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</si>
  <si>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</si>
  <si>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</si>
  <si>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</si>
  <si>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</si>
  <si>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</si>
  <si>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</si>
  <si>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</si>
  <si>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</si>
  <si>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</si>
  <si>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</si>
  <si>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</si>
  <si>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</si>
  <si>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</si>
  <si>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</si>
  <si>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</si>
  <si>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</si>
  <si>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</si>
  <si>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</si>
  <si>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</si>
  <si>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</si>
  <si>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</si>
  <si>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</si>
  <si>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</si>
  <si>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</si>
  <si>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</si>
  <si>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</si>
  <si>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</si>
  <si>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</si>
  <si>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</si>
  <si>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</si>
  <si>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</si>
  <si>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</si>
  <si>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</si>
  <si>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</si>
  <si>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</si>
  <si>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</si>
  <si>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</si>
  <si>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</si>
  <si>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</si>
  <si>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</si>
  <si>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</si>
  <si>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</si>
  <si>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</si>
  <si>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</si>
  <si>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</si>
  <si>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</si>
  <si>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</si>
  <si>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</si>
  <si>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</si>
  <si>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</si>
  <si>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</si>
  <si>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</si>
  <si>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</si>
  <si>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</si>
  <si>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</si>
  <si>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</si>
  <si>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</si>
  <si>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</si>
  <si>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</si>
  <si>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</si>
  <si>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</si>
  <si>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</si>
  <si>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</si>
  <si>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</si>
  <si>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</si>
  <si>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</si>
  <si>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</si>
  <si>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</si>
  <si>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</si>
  <si>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</si>
  <si>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</si>
  <si>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</si>
  <si>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</si>
  <si>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</si>
  <si>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</si>
  <si>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</si>
  <si>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</si>
  <si>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</si>
  <si>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</si>
  <si>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</si>
  <si>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</si>
  <si>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</si>
  <si>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</si>
  <si>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</si>
  <si>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</si>
  <si>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</si>
  <si>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</si>
  <si>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</si>
  <si>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</si>
  <si>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</si>
  <si>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</si>
  <si>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</si>
  <si>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</si>
  <si>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</si>
  <si>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</si>
  <si>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</si>
  <si>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</si>
  <si>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</si>
  <si>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</si>
  <si>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</si>
  <si>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</si>
  <si>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</si>
  <si>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</si>
  <si>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</si>
  <si>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</si>
  <si>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</si>
  <si>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</si>
  <si>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</si>
  <si>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</si>
  <si>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</si>
  <si>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</si>
  <si>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</si>
  <si>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</si>
  <si>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</si>
  <si>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</si>
  <si>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</si>
  <si>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</si>
  <si>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</si>
  <si>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</si>
  <si>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</si>
  <si>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</si>
  <si>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</si>
  <si>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</si>
  <si>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</si>
  <si>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</si>
  <si>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</si>
  <si>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</si>
  <si>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</si>
  <si>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</si>
  <si>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</si>
  <si>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</si>
  <si>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</si>
  <si>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</si>
  <si>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</si>
  <si>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</si>
  <si>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</si>
  <si>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</si>
  <si>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</si>
  <si>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</si>
  <si>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</si>
  <si>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</si>
  <si>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</si>
  <si>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</si>
  <si>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</si>
  <si>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</si>
  <si>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</si>
  <si>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</si>
  <si>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</si>
  <si>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</si>
  <si>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</si>
  <si>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</si>
  <si>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</si>
  <si>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</si>
  <si>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</si>
  <si>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</si>
  <si>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</si>
  <si>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</si>
  <si>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</si>
  <si>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</si>
  <si>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</si>
  <si>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</si>
  <si>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</si>
  <si>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</si>
  <si>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</si>
  <si>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</si>
  <si>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</si>
  <si>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</si>
  <si>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</si>
  <si>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</si>
  <si>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</si>
  <si>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</si>
  <si>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</si>
  <si>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</si>
  <si>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</si>
  <si>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</si>
  <si>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</si>
  <si>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</si>
  <si>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</si>
  <si>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</si>
  <si>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</si>
  <si>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</si>
  <si>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</si>
  <si>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</si>
  <si>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</si>
  <si>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</si>
  <si>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</si>
  <si>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</si>
  <si>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</si>
  <si>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</si>
  <si>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</si>
  <si>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</si>
  <si>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</si>
  <si>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</si>
  <si>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</si>
  <si>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</si>
  <si>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</si>
  <si>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</si>
  <si>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</si>
  <si>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</si>
  <si>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</si>
  <si>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</si>
  <si>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</si>
  <si>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</si>
  <si>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</si>
  <si>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</si>
  <si>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</si>
  <si>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</si>
  <si>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</si>
  <si>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</si>
  <si>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</si>
  <si>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</si>
  <si>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</si>
  <si>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</si>
  <si>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</si>
  <si>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</si>
  <si>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</si>
  <si>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</si>
  <si>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</si>
  <si>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</si>
  <si>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</si>
  <si>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</si>
  <si>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</si>
  <si>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</si>
  <si>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</si>
  <si>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</si>
  <si>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</si>
  <si>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</si>
  <si>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</si>
  <si>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</si>
  <si>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</si>
  <si>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</si>
  <si>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</si>
  <si>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</si>
  <si>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</si>
  <si>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</si>
  <si>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</si>
  <si>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</si>
  <si>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</si>
  <si>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</si>
  <si>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</si>
  <si>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</si>
  <si>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</si>
  <si>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</si>
  <si>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</si>
  <si>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</si>
  <si>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</si>
  <si>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</si>
  <si>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</si>
  <si>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</si>
  <si>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</si>
  <si>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</si>
  <si>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</si>
  <si>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</si>
  <si>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</si>
  <si>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</si>
  <si>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</si>
  <si>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</si>
  <si>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</si>
  <si>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</si>
  <si>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</si>
  <si>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</si>
  <si>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</si>
  <si>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</si>
  <si>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</si>
  <si>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</si>
  <si>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</si>
  <si>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</si>
  <si>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</si>
  <si>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</si>
  <si>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</si>
  <si>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</si>
  <si>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</si>
  <si>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</si>
  <si>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</si>
  <si>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</si>
  <si>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</si>
  <si>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</si>
  <si>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</si>
  <si>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</si>
  <si>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</si>
  <si>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</si>
  <si>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</si>
  <si>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</si>
  <si>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</si>
  <si>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</si>
  <si>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</si>
  <si>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</si>
  <si>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</si>
  <si>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</si>
  <si>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</si>
  <si>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</si>
  <si>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</si>
  <si>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</si>
  <si>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</si>
  <si>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</si>
  <si>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</si>
  <si>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</si>
  <si>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</si>
  <si>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</si>
  <si>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</si>
  <si>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</si>
  <si>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</si>
  <si>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</si>
  <si>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</si>
  <si>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</si>
  <si>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</si>
  <si>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</si>
  <si>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</si>
  <si>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</si>
  <si>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</si>
  <si>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</si>
  <si>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</si>
  <si>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</si>
  <si>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</si>
  <si>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</si>
  <si>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</si>
  <si>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</si>
  <si>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</si>
  <si>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</si>
  <si>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</si>
  <si>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</si>
  <si>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</si>
  <si>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</si>
  <si>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</si>
  <si>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</si>
  <si>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</si>
  <si>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</si>
  <si>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</si>
  <si>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</si>
  <si>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</si>
  <si>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</si>
  <si>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</si>
  <si>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</si>
  <si>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</si>
  <si>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</si>
  <si>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</si>
  <si>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</si>
  <si>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</si>
  <si>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</si>
  <si>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</si>
  <si>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</si>
  <si>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</si>
  <si>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</si>
  <si>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</si>
  <si>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</si>
  <si>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</si>
  <si>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</si>
  <si>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</si>
  <si>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</si>
  <si>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</si>
  <si>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</si>
  <si>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</si>
  <si>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</si>
  <si>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</si>
  <si>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</si>
  <si>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</si>
  <si>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</si>
  <si>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</si>
  <si>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</si>
  <si>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</si>
  <si>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</si>
  <si>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</si>
  <si>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</si>
  <si>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</si>
  <si>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</si>
  <si>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</si>
  <si>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</si>
  <si>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</si>
  <si>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</si>
  <si>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</si>
  <si>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</si>
  <si>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</si>
  <si>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</si>
  <si>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</si>
  <si>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</si>
  <si>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</si>
  <si>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</si>
  <si>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</si>
  <si>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</si>
  <si>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</si>
  <si>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</si>
  <si>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</si>
  <si>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</si>
  <si>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</si>
  <si>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</si>
  <si>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</si>
  <si>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</si>
  <si>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</si>
  <si>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</si>
  <si>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</si>
  <si>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</si>
  <si>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</si>
  <si>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</si>
  <si>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</si>
  <si>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</si>
  <si>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</si>
  <si>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</si>
  <si>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</si>
  <si>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</si>
  <si>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</si>
  <si>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</si>
  <si>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</si>
  <si>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</si>
  <si>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</si>
  <si>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</si>
  <si>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</si>
  <si>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</si>
  <si>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</si>
  <si>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</si>
  <si>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</si>
  <si>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</si>
  <si>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</si>
  <si>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</si>
  <si>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</si>
  <si>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</si>
  <si>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</si>
  <si>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</si>
  <si>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</si>
  <si>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</si>
  <si>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</si>
  <si>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</si>
  <si>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</si>
  <si>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</si>
  <si>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</si>
  <si>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</si>
  <si>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</si>
  <si>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</si>
  <si>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</si>
  <si>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</si>
  <si>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</si>
  <si>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</si>
  <si>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</si>
  <si>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</si>
  <si>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</si>
  <si>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</si>
  <si>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</si>
  <si>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</si>
  <si>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</si>
  <si>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</si>
  <si>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</si>
  <si>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</si>
  <si>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</si>
  <si>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</si>
  <si>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</si>
  <si>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</si>
  <si>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</si>
  <si>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</si>
  <si>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</si>
  <si>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</si>
  <si>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</si>
  <si>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</si>
  <si>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</si>
  <si>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</si>
  <si>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</si>
  <si>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</si>
  <si>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</si>
  <si>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</si>
  <si>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</si>
  <si>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</si>
  <si>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</si>
  <si>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</si>
  <si>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</si>
  <si>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</si>
  <si>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</si>
  <si>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</si>
  <si>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</si>
  <si>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</si>
  <si>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</si>
  <si>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</si>
  <si>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</si>
  <si>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</si>
  <si>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</si>
  <si>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</si>
  <si>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</si>
  <si>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</si>
  <si>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</si>
  <si>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</si>
  <si>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</si>
  <si>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</si>
  <si>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</si>
  <si>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</si>
  <si>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</si>
  <si>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</si>
  <si>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</si>
  <si>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</si>
  <si>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</si>
  <si>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</si>
  <si>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</si>
  <si>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</si>
  <si>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</si>
  <si>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</si>
  <si>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</si>
  <si>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</si>
  <si>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</si>
  <si>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</si>
  <si>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</si>
  <si>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</si>
  <si>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</si>
  <si>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</si>
  <si>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</si>
  <si>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</si>
  <si>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</si>
  <si>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</si>
  <si>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</si>
  <si>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</si>
  <si>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</si>
  <si>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</si>
  <si>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</si>
  <si>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</si>
  <si>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</si>
  <si>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</si>
  <si>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</si>
  <si>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</si>
  <si>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</si>
  <si>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</si>
  <si>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</si>
  <si>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</si>
  <si>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</si>
  <si>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</si>
  <si>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</si>
  <si>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</si>
  <si>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</si>
  <si>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</si>
  <si>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</si>
  <si>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</si>
  <si>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</si>
  <si>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</si>
  <si>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</si>
  <si>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</si>
  <si>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</si>
  <si>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</si>
  <si>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</si>
  <si>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</si>
  <si>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</si>
  <si>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</si>
  <si>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</si>
  <si>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</si>
  <si>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</si>
  <si>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</si>
  <si>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</si>
  <si>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</si>
  <si>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</si>
  <si>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</si>
  <si>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</si>
  <si>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</si>
  <si>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</si>
  <si>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</si>
  <si>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</si>
  <si>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</si>
  <si>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</si>
  <si>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</si>
  <si>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</si>
  <si>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</si>
  <si>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</si>
  <si>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</si>
  <si>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</si>
  <si>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</si>
  <si>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</si>
  <si>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</si>
  <si>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</si>
  <si>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</si>
  <si>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</si>
  <si>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</si>
  <si>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</si>
  <si>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</si>
  <si>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</si>
  <si>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</si>
  <si>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</si>
  <si>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</si>
  <si>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</si>
  <si>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</si>
  <si>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</si>
  <si>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</si>
  <si>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</si>
  <si>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</si>
  <si>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</si>
  <si>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</si>
  <si>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</si>
  <si>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</si>
  <si>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</si>
  <si>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</si>
  <si>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</si>
  <si>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</si>
  <si>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</si>
  <si>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</si>
  <si>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</si>
  <si>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</si>
  <si>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</si>
  <si>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</si>
  <si>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</si>
  <si>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</si>
  <si>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</si>
  <si>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</si>
  <si>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</si>
  <si>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</si>
  <si>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</si>
  <si>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</si>
  <si>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</si>
  <si>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</si>
  <si>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</si>
  <si>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</si>
  <si>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</si>
  <si>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</si>
  <si>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</si>
  <si>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</si>
  <si>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</si>
  <si>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</si>
  <si>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</si>
  <si>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</si>
  <si>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</si>
  <si>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</si>
  <si>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</si>
  <si>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</si>
  <si>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</si>
  <si>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</si>
  <si>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</si>
  <si>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</si>
  <si>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</si>
  <si>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</si>
  <si>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</si>
  <si>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</si>
  <si>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</si>
  <si>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</si>
  <si>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</si>
  <si>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</si>
  <si>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</si>
  <si>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</si>
  <si>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</si>
  <si>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</si>
  <si>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</si>
  <si>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</si>
  <si>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</si>
  <si>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</si>
  <si>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</si>
  <si>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</si>
  <si>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</si>
  <si>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</si>
  <si>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</si>
  <si>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</si>
  <si>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</si>
  <si>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</si>
  <si>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</si>
  <si>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</si>
  <si>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</si>
  <si>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</si>
  <si>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</si>
  <si>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</si>
  <si>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</si>
  <si>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</si>
  <si>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</si>
  <si>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</si>
  <si>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</si>
  <si>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</si>
  <si>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</si>
  <si>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</si>
  <si>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</si>
  <si>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</si>
  <si>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</si>
  <si>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</si>
  <si>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</si>
  <si>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</si>
  <si>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</si>
  <si>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</si>
  <si>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</si>
  <si>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</si>
  <si>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</si>
  <si>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</si>
  <si>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</si>
  <si>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</si>
  <si>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</si>
  <si>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</si>
  <si>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</si>
  <si>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</si>
  <si>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</si>
  <si>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</si>
  <si>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</si>
  <si>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</si>
  <si>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</si>
  <si>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</si>
  <si>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</si>
  <si>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</si>
  <si>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</si>
  <si>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</si>
  <si>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</si>
  <si>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</si>
  <si>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</si>
  <si>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</si>
  <si>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</si>
  <si>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</si>
  <si>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</si>
  <si>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</si>
  <si>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</si>
  <si>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</si>
  <si>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</si>
  <si>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</si>
  <si>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</si>
  <si>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</si>
  <si>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</si>
  <si>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</si>
  <si>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</si>
  <si>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</si>
  <si>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</si>
  <si>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</si>
  <si>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</si>
  <si>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</si>
  <si>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</si>
  <si>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</si>
  <si>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</si>
  <si>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</si>
  <si>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</si>
  <si>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</si>
  <si>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</si>
  <si>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</si>
  <si>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</si>
  <si>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</si>
  <si>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</si>
  <si>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</si>
  <si>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</si>
  <si>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</si>
  <si>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</si>
  <si>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</si>
  <si>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</si>
  <si>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</si>
  <si>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</si>
  <si>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</si>
  <si>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</si>
  <si>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</si>
  <si>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</si>
  <si>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</si>
  <si>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</si>
  <si>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</si>
  <si>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</si>
  <si>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</si>
  <si>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</si>
  <si>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</si>
  <si>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</si>
  <si>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</si>
  <si>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</si>
  <si>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</si>
  <si>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</si>
  <si>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</si>
  <si>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</si>
  <si>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</si>
  <si>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</si>
  <si>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</si>
  <si>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</si>
  <si>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</si>
  <si>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</si>
  <si>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</si>
  <si>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</si>
  <si>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</si>
  <si>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</si>
  <si>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</si>
  <si>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</si>
  <si>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</si>
  <si>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</si>
  <si>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</si>
  <si>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</si>
  <si>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</si>
  <si>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</si>
  <si>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</si>
  <si>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</si>
  <si>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</si>
  <si>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</si>
  <si>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</si>
  <si>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</si>
  <si>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</si>
  <si>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</si>
  <si>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</si>
  <si>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</si>
  <si>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</si>
  <si>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</si>
  <si>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</si>
  <si>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</si>
  <si>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</si>
  <si>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</si>
  <si>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</si>
  <si>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</si>
  <si>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</si>
  <si>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</si>
  <si>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</si>
  <si>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</si>
  <si>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</si>
  <si>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</si>
  <si>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</si>
  <si>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</si>
  <si>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</si>
  <si>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</si>
  <si>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</si>
  <si>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</si>
  <si>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</si>
  <si>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</si>
  <si>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</si>
  <si>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</si>
  <si>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</si>
  <si>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</si>
  <si>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</si>
  <si>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</si>
  <si>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</si>
  <si>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</si>
  <si>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</si>
  <si>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</si>
  <si>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</si>
  <si>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</si>
  <si>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</si>
  <si>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</si>
  <si>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</si>
  <si>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</si>
  <si>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</si>
  <si>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</si>
  <si>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</si>
  <si>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</si>
  <si>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</si>
  <si>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</si>
  <si>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</si>
  <si>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</si>
  <si>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</si>
  <si>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</si>
  <si>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</si>
  <si>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</si>
  <si>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</si>
  <si>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</si>
  <si>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</si>
  <si>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</si>
  <si>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</si>
  <si>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</si>
  <si>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</si>
  <si>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</si>
  <si>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</si>
  <si>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</si>
  <si>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</si>
  <si>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</si>
  <si>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</si>
  <si>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</si>
  <si>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</si>
  <si>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</si>
  <si>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</si>
  <si>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</si>
  <si>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</si>
  <si>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</si>
  <si>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</si>
  <si>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</si>
  <si>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</si>
  <si>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</si>
  <si>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</si>
  <si>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</si>
  <si>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</si>
  <si>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</si>
  <si>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</si>
  <si>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</si>
  <si>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</si>
  <si>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</si>
  <si>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</si>
  <si>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</si>
  <si>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</si>
  <si>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</si>
  <si>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</si>
  <si>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</si>
  <si>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</si>
  <si>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</si>
  <si>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</si>
  <si>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</si>
  <si>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</si>
  <si>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</si>
  <si>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</si>
  <si>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</si>
  <si>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</si>
  <si>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</si>
  <si>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</si>
  <si>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</si>
  <si>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</si>
  <si>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</si>
  <si>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</si>
  <si>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</si>
  <si>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</si>
  <si>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</si>
  <si>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</si>
  <si>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</si>
  <si>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</si>
  <si>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</si>
  <si>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</si>
  <si>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</si>
  <si>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</si>
  <si>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</si>
  <si>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</si>
  <si>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</si>
  <si>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</si>
  <si>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</si>
  <si>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</si>
  <si>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</si>
  <si>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</si>
  <si>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</si>
  <si>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</si>
  <si>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</si>
  <si>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</si>
  <si>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</si>
  <si>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</si>
  <si>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</si>
  <si>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</si>
  <si>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</si>
  <si>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</si>
  <si>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</si>
  <si>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</si>
  <si>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</si>
  <si>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</si>
  <si>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</si>
  <si>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</si>
  <si>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</si>
  <si>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</si>
  <si>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</si>
  <si>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</si>
  <si>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</si>
  <si>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</si>
  <si>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</si>
  <si>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</si>
  <si>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</si>
  <si>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</si>
  <si>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</si>
  <si>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</si>
  <si>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</si>
  <si>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</si>
  <si>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</si>
  <si>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</si>
  <si>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</si>
  <si>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</si>
  <si>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</si>
  <si>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</si>
  <si>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</si>
  <si>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</si>
  <si>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</si>
  <si>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</si>
  <si>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</si>
  <si>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</si>
  <si>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</si>
  <si>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</si>
  <si>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</si>
  <si>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</si>
  <si>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</si>
  <si>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</si>
  <si>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</si>
  <si>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</si>
  <si>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</si>
  <si>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</si>
  <si>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</si>
  <si>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</si>
  <si>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</si>
  <si>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</si>
  <si>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</si>
  <si>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</si>
  <si>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</si>
  <si>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</si>
  <si>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</si>
  <si>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</si>
  <si>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</si>
  <si>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</si>
  <si>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</si>
  <si>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</si>
  <si>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</si>
  <si>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</si>
  <si>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</si>
  <si>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</si>
  <si>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</si>
  <si>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</si>
  <si>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</si>
  <si>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</si>
  <si>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</si>
  <si>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</si>
  <si>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</si>
  <si>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</si>
  <si>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</si>
  <si>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</si>
  <si>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</si>
  <si>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</si>
  <si>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</si>
  <si>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</si>
  <si>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</si>
  <si>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</si>
  <si>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</si>
  <si>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</si>
  <si>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</si>
  <si>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</si>
  <si>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</si>
  <si>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</si>
  <si>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</si>
  <si>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</si>
  <si>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</si>
  <si>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</si>
  <si>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</si>
  <si>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</si>
  <si>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</si>
  <si>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</si>
  <si>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</si>
  <si>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</si>
  <si>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</si>
  <si>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</si>
  <si>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</si>
  <si>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</si>
  <si>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</si>
  <si>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</si>
  <si>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</si>
  <si>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</si>
  <si>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</si>
  <si>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</si>
  <si>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</si>
  <si>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</si>
  <si>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</si>
  <si>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</si>
  <si>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</si>
  <si>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</si>
  <si>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</si>
  <si>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</si>
  <si>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</si>
  <si>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</si>
  <si>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</si>
  <si>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</si>
  <si>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</si>
  <si>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</si>
  <si>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</si>
  <si>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</si>
  <si>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</si>
  <si>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</si>
  <si>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</si>
  <si>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</si>
  <si>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</si>
  <si>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</si>
  <si>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</si>
  <si>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</si>
  <si>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</si>
  <si>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</si>
  <si>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</si>
  <si>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</si>
  <si>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</si>
  <si>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</si>
  <si>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</si>
  <si>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</si>
  <si>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</si>
  <si>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</si>
  <si>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</si>
  <si>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</si>
  <si>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</si>
  <si>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</si>
  <si>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</si>
  <si>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</si>
  <si>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</si>
  <si>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</si>
  <si>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</si>
  <si>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</si>
  <si>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</si>
  <si>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</si>
  <si>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</si>
  <si>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</si>
  <si>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</si>
  <si>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</si>
  <si>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</si>
  <si>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</si>
  <si>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</si>
  <si>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</si>
  <si>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</si>
  <si>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</si>
  <si>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</si>
  <si>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</si>
  <si>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</si>
  <si>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</si>
  <si>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</si>
  <si>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</si>
  <si>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</si>
  <si>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</si>
  <si>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</si>
  <si>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</si>
  <si>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</si>
  <si>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</si>
  <si>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</si>
  <si>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</si>
  <si>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</si>
  <si>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</si>
  <si>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</si>
  <si>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</si>
  <si>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</si>
  <si>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</si>
  <si>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</si>
  <si>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</si>
  <si>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</si>
  <si>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</si>
  <si>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</si>
  <si>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</si>
  <si>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</si>
  <si>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</si>
  <si>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</si>
  <si>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</si>
  <si>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</si>
  <si>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</si>
  <si>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</si>
  <si>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</si>
  <si>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</si>
  <si>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</si>
  <si>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</si>
  <si>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</si>
  <si>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</si>
  <si>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</si>
  <si>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</si>
  <si>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</si>
  <si>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</si>
  <si>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</si>
  <si>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</si>
  <si>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</si>
  <si>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</si>
  <si>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</si>
  <si>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</si>
  <si>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</si>
  <si>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</si>
  <si>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</si>
  <si>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</si>
  <si>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</si>
  <si>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</si>
  <si>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</si>
  <si>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</si>
  <si>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</si>
  <si>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</si>
  <si>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</si>
  <si>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</si>
  <si>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</si>
  <si>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</si>
  <si>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</si>
  <si>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</si>
  <si>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</si>
  <si>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</si>
  <si>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</si>
  <si>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</si>
  <si>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</si>
  <si>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</si>
  <si>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</si>
  <si>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</si>
  <si>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</si>
  <si>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</si>
  <si>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</si>
  <si>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</si>
  <si>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</si>
  <si>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</si>
  <si>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</si>
  <si>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</si>
  <si>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</si>
  <si>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</si>
  <si>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</si>
  <si>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</si>
  <si>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</si>
  <si>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</si>
  <si>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</si>
  <si>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</si>
  <si>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</si>
  <si>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</si>
  <si>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</si>
  <si>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</si>
  <si>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</si>
  <si>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</si>
  <si>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</si>
  <si>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</si>
  <si>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</si>
  <si>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</si>
  <si>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</si>
  <si>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</si>
  <si>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</si>
  <si>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</si>
  <si>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</si>
  <si>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</si>
  <si>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</si>
  <si>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</si>
  <si>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</si>
  <si>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</si>
  <si>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</si>
  <si>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</si>
  <si>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</si>
  <si>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</si>
  <si>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</si>
  <si>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</si>
  <si>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</si>
  <si>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</si>
  <si>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</si>
  <si>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</si>
  <si>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</si>
  <si>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</si>
  <si>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</si>
  <si>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</si>
  <si>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</si>
  <si>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</si>
  <si>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</si>
  <si>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</si>
  <si>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</si>
  <si>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</si>
  <si>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</si>
  <si>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</si>
  <si>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</si>
  <si>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</si>
  <si>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</si>
  <si>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</si>
  <si>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</si>
  <si>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</si>
  <si>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</si>
  <si>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</si>
  <si>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</si>
  <si>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</si>
  <si>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</si>
  <si>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</si>
  <si>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</si>
  <si>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</si>
  <si>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</si>
  <si>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</si>
  <si>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</si>
  <si>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</si>
  <si>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</si>
  <si>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</si>
  <si>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</si>
  <si>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</si>
  <si>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</si>
  <si>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</si>
  <si>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</si>
  <si>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</si>
  <si>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</si>
  <si>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</si>
  <si>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</si>
  <si>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</si>
  <si>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</si>
  <si>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</si>
  <si>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</si>
  <si>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</si>
  <si>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</si>
  <si>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</si>
  <si>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</si>
  <si>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</si>
  <si>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</si>
  <si>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</si>
  <si>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</si>
  <si>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</si>
  <si>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</si>
  <si>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</si>
  <si>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</si>
  <si>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</si>
  <si>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</si>
  <si>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</si>
  <si>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</si>
  <si>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</si>
  <si>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</si>
  <si>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</si>
  <si>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</si>
  <si>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</si>
  <si>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</si>
  <si>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</si>
  <si>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</si>
  <si>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</si>
  <si>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</si>
  <si>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</si>
  <si>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</si>
  <si>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</si>
  <si>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</si>
  <si>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</si>
  <si>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</si>
  <si>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</si>
  <si>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</si>
  <si>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</si>
  <si>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</si>
  <si>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</si>
  <si>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</si>
  <si>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</si>
  <si>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</si>
  <si>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</si>
  <si>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</si>
  <si>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</si>
  <si>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</si>
  <si>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</si>
  <si>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</si>
  <si>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</si>
  <si>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</si>
  <si>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</si>
  <si>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</si>
  <si>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</si>
  <si>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</si>
  <si>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</si>
  <si>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</si>
  <si>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</si>
  <si>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</si>
  <si>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</si>
  <si>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</si>
  <si>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</si>
  <si>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</si>
  <si>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</si>
  <si>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</si>
  <si>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</si>
  <si>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</si>
  <si>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</si>
  <si>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</si>
  <si>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</si>
  <si>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</si>
  <si>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</si>
  <si>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</si>
  <si>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</si>
  <si>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</si>
  <si>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</si>
  <si>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</si>
  <si>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</si>
  <si>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</si>
  <si>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</si>
  <si>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</si>
  <si>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</si>
  <si>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</si>
  <si>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</si>
  <si>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</si>
  <si>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</si>
  <si>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</si>
  <si>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</si>
  <si>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</si>
  <si>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</si>
  <si>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</si>
  <si>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</si>
  <si>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</si>
  <si>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</si>
  <si>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</si>
  <si>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</si>
  <si>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</si>
  <si>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</si>
  <si>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</si>
  <si>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</si>
  <si>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</si>
  <si>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</si>
  <si>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</si>
  <si>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</si>
  <si>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</si>
  <si>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</si>
  <si>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</si>
  <si>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</si>
  <si>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</si>
  <si>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</si>
  <si>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</si>
  <si>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</si>
  <si>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</si>
  <si>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</si>
  <si>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</si>
  <si>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</si>
  <si>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</si>
  <si>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</si>
  <si>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</si>
  <si>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</si>
  <si>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</si>
  <si>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</si>
  <si>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</si>
  <si>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</si>
  <si>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</si>
  <si>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</si>
  <si>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</si>
  <si>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</si>
  <si>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</si>
  <si>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</si>
  <si>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</si>
  <si>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</si>
  <si>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</si>
  <si>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</si>
  <si>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</si>
  <si>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</si>
  <si>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</si>
  <si>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</si>
  <si>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</si>
  <si>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</si>
  <si>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</si>
  <si>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</si>
  <si>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</si>
  <si>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</si>
  <si>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</si>
  <si>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</si>
  <si>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</si>
  <si>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</si>
  <si>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</si>
  <si>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</si>
  <si>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</si>
  <si>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</si>
  <si>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</si>
  <si>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</si>
  <si>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</si>
  <si>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</si>
  <si>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</si>
  <si>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</si>
  <si>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</si>
  <si>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</si>
  <si>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</si>
  <si>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</si>
  <si>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</si>
  <si>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</si>
  <si>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</si>
  <si>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</si>
  <si>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</si>
  <si>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</si>
  <si>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</si>
  <si>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</si>
  <si>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</si>
  <si>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</si>
  <si>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</si>
  <si>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</si>
  <si>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</si>
  <si>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</si>
  <si>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</si>
  <si>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</si>
  <si>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</si>
  <si>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</si>
  <si>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</si>
  <si>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</si>
  <si>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</si>
  <si>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</si>
  <si>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</si>
  <si>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</si>
  <si>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</si>
  <si>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</si>
  <si>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</si>
  <si>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</si>
  <si>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</si>
  <si>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</si>
  <si>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</si>
  <si>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</si>
  <si>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</si>
  <si>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</si>
  <si>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</si>
  <si>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</si>
  <si>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</si>
  <si>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</si>
  <si>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</si>
  <si>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</si>
  <si>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</si>
  <si>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</si>
  <si>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</si>
  <si>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</si>
  <si>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</si>
  <si>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</si>
  <si>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</si>
  <si>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</si>
  <si>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</si>
  <si>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</si>
  <si>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</si>
  <si>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</si>
  <si>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</si>
  <si>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</si>
  <si>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</si>
  <si>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</si>
  <si>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</si>
  <si>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</si>
  <si>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</si>
  <si>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</si>
  <si>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</si>
  <si>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</si>
  <si>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</si>
  <si>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</si>
  <si>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</si>
  <si>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</si>
  <si>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</si>
  <si>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</si>
  <si>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</si>
  <si>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</si>
  <si>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</si>
  <si>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</si>
  <si>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</si>
  <si>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</si>
  <si>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</si>
  <si>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</si>
  <si>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</si>
  <si>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</si>
  <si>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</si>
  <si>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</si>
  <si>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</si>
  <si>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</si>
  <si>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</si>
  <si>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</si>
  <si>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</si>
  <si>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</si>
  <si>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</si>
  <si>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</si>
  <si>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</si>
  <si>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</si>
  <si>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</si>
  <si>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</si>
  <si>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</si>
  <si>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</si>
  <si>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</si>
  <si>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</si>
  <si>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</si>
  <si>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</si>
  <si>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</si>
  <si>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</si>
  <si>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</si>
  <si>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</si>
  <si>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</si>
  <si>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</si>
  <si>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</si>
  <si>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</si>
  <si>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</si>
  <si>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</si>
  <si>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</si>
  <si>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</si>
  <si>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</si>
  <si>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</si>
  <si>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</si>
  <si>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</si>
  <si>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</si>
  <si>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</si>
  <si>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</si>
  <si>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</si>
  <si>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</si>
  <si>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</si>
  <si>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</si>
  <si>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</si>
  <si>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</si>
  <si>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</si>
  <si>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</si>
  <si>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</si>
  <si>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</si>
  <si>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</si>
  <si>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</si>
  <si>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</si>
  <si>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</si>
  <si>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</si>
  <si>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</si>
  <si>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</si>
  <si>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</si>
  <si>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</si>
  <si>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</si>
  <si>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</si>
  <si>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</si>
  <si>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</si>
  <si>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</si>
  <si>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</si>
  <si>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</si>
  <si>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</si>
  <si>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</si>
  <si>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</si>
  <si>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</si>
  <si>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</si>
  <si>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</si>
  <si>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</si>
  <si>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</si>
  <si>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</si>
  <si>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</si>
  <si>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</si>
  <si>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</si>
  <si>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</si>
  <si>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</si>
  <si>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</si>
  <si>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</si>
  <si>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</si>
  <si>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</si>
  <si>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</si>
  <si>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</si>
  <si>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</si>
  <si>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</si>
  <si>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</si>
  <si>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</si>
  <si>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</si>
  <si>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</si>
  <si>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</si>
  <si>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</si>
  <si>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</si>
  <si>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</si>
  <si>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</si>
  <si>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</si>
  <si>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</si>
  <si>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</si>
  <si>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</si>
  <si>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</si>
  <si>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</si>
  <si>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</si>
  <si>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</si>
  <si>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</si>
  <si>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</si>
  <si>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</si>
  <si>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</si>
  <si>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</si>
  <si>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</si>
  <si>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</si>
  <si>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</si>
  <si>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</si>
  <si>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</si>
  <si>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</si>
  <si>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</si>
  <si>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</si>
  <si>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</si>
  <si>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</si>
  <si>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</si>
  <si>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</si>
  <si>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</si>
  <si>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</si>
  <si>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</si>
  <si>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</si>
  <si>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</si>
  <si>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</si>
  <si>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</si>
  <si>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</si>
  <si>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</si>
  <si>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</si>
  <si>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</si>
  <si>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</si>
  <si>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</si>
  <si>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</si>
  <si>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</si>
  <si>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</si>
  <si>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</si>
  <si>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</si>
  <si>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</si>
  <si>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</si>
  <si>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</si>
  <si>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</si>
  <si>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</si>
  <si>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</si>
  <si>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</si>
  <si>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</si>
  <si>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</si>
  <si>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</si>
  <si>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</si>
  <si>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</si>
  <si>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</si>
  <si>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</si>
  <si>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</si>
  <si>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</si>
  <si>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</si>
  <si>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</si>
  <si>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</si>
  <si>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</si>
  <si>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</si>
  <si>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</si>
  <si>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</si>
  <si>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</si>
  <si>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</si>
  <si>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</si>
  <si>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</si>
  <si>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</si>
  <si>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</si>
  <si>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</si>
  <si>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</si>
  <si>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</si>
  <si>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</si>
  <si>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</si>
  <si>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</si>
  <si>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</si>
  <si>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</si>
  <si>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</si>
  <si>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</si>
  <si>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</si>
  <si>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</si>
  <si>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</si>
  <si>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</si>
  <si>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</si>
  <si>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</si>
  <si>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</si>
  <si>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</si>
  <si>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</si>
  <si>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</si>
  <si>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</si>
  <si>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</si>
  <si>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</si>
  <si>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</si>
  <si>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</si>
  <si>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</si>
  <si>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</si>
  <si>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</si>
  <si>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</si>
  <si>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</si>
  <si>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</si>
  <si>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</si>
  <si>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</si>
  <si>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</si>
  <si>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</si>
  <si>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</si>
  <si>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</si>
  <si>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</si>
  <si>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</si>
  <si>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</si>
  <si>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</si>
  <si>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</si>
  <si>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</si>
  <si>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</si>
  <si>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</si>
  <si>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</si>
  <si>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</si>
  <si>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</si>
  <si>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</si>
  <si>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</si>
  <si>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</si>
  <si>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</si>
  <si>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</si>
  <si>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</si>
  <si>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</si>
  <si>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</si>
  <si>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</si>
  <si>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</si>
  <si>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</si>
  <si>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</si>
  <si>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</si>
  <si>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</si>
  <si>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</si>
  <si>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</si>
  <si>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</si>
  <si>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</si>
  <si>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</si>
  <si>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</si>
  <si>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</si>
  <si>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</si>
  <si>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</si>
  <si>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</si>
  <si>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</si>
  <si>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</si>
  <si>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</si>
  <si>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</si>
  <si>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</si>
  <si>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</si>
  <si>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</si>
  <si>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</si>
  <si>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</si>
  <si>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</si>
  <si>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</si>
  <si>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</si>
  <si>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</si>
  <si>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</si>
  <si>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</si>
  <si>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</si>
  <si>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</si>
  <si>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</si>
  <si>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</si>
  <si>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</si>
  <si>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</si>
  <si>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</si>
  <si>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</si>
  <si>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</si>
  <si>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</si>
  <si>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</si>
  <si>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</si>
  <si>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</si>
  <si>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</si>
  <si>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</si>
  <si>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</si>
  <si>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</si>
  <si>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</si>
  <si>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</si>
  <si>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</si>
  <si>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</si>
  <si>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</si>
  <si>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</si>
  <si>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</si>
  <si>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</si>
  <si>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</si>
  <si>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</si>
  <si>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</si>
  <si>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</si>
  <si>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</si>
  <si>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</si>
  <si>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</si>
  <si>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</si>
  <si>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</si>
  <si>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</si>
  <si>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</si>
  <si>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</si>
  <si>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</si>
  <si>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</si>
  <si>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</si>
  <si>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</si>
  <si>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</si>
  <si>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</si>
  <si>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</si>
  <si>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</si>
  <si>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</si>
  <si>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</si>
  <si>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</si>
  <si>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</si>
  <si>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</si>
  <si>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</si>
  <si>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</si>
  <si>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</si>
  <si>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</si>
  <si>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</si>
  <si>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</si>
  <si>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</si>
  <si>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</si>
  <si>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</si>
  <si>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</si>
  <si>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</si>
  <si>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</si>
  <si>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</si>
  <si>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</si>
  <si>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</si>
  <si>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</si>
  <si>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</si>
  <si>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</si>
  <si>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</si>
  <si>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</si>
  <si>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</si>
  <si>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</si>
  <si>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</si>
  <si>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</si>
  <si>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</si>
  <si>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</si>
  <si>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</si>
  <si>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</si>
  <si>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</si>
  <si>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</si>
  <si>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</si>
  <si>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</si>
  <si>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</si>
  <si>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</si>
  <si>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</si>
  <si>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</si>
  <si>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</si>
  <si>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</si>
  <si>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</si>
  <si>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</si>
  <si>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</si>
  <si>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</si>
  <si>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</si>
  <si>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</si>
  <si>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</si>
  <si>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</si>
  <si>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</si>
  <si>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</si>
  <si>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</si>
  <si>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</si>
  <si>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</si>
  <si>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</si>
  <si>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</si>
  <si>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</si>
  <si>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</si>
  <si>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</si>
  <si>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</si>
  <si>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</si>
  <si>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</si>
  <si>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</si>
  <si>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</si>
  <si>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</si>
  <si>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</si>
  <si>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</si>
  <si>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</si>
  <si>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</si>
  <si>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</si>
  <si>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</si>
  <si>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</si>
  <si>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</si>
  <si>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</si>
  <si>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</si>
  <si>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</si>
  <si>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</si>
  <si>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</si>
  <si>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</si>
  <si>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</si>
  <si>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</si>
  <si>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</si>
  <si>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</si>
  <si>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</si>
  <si>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</si>
  <si>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</si>
  <si>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</si>
  <si>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</si>
  <si>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</si>
  <si>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</si>
  <si>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</si>
  <si>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</si>
  <si>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</si>
  <si>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</si>
  <si>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</si>
  <si>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</si>
  <si>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</si>
  <si>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</si>
  <si>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</si>
  <si>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</si>
  <si>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</si>
  <si>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</si>
  <si>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</si>
  <si>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</si>
  <si>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</si>
  <si>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</si>
  <si>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</si>
  <si>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</si>
  <si>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</si>
  <si>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</si>
  <si>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</si>
  <si>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</si>
  <si>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</si>
  <si>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</si>
  <si>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</si>
  <si>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</si>
  <si>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</si>
  <si>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</si>
  <si>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</si>
  <si>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</si>
  <si>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</si>
  <si>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</si>
  <si>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</si>
  <si>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</si>
  <si>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</si>
  <si>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</si>
  <si>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</si>
  <si>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</si>
  <si>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</si>
  <si>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</si>
  <si>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</si>
  <si>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</si>
  <si>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</si>
  <si>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</si>
  <si>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</si>
  <si>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</si>
  <si>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</si>
  <si>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</si>
  <si>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</si>
  <si>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</si>
  <si>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</si>
  <si>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</si>
  <si>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</si>
  <si>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</si>
  <si>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</si>
  <si>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</si>
  <si>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</si>
  <si>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</si>
  <si>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</si>
  <si>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</si>
  <si>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</si>
  <si>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</si>
  <si>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</si>
  <si>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</si>
  <si>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</si>
  <si>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</si>
  <si>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</si>
  <si>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</si>
  <si>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</si>
  <si>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</si>
  <si>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</si>
  <si>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</si>
  <si>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</si>
  <si>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</si>
  <si>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</si>
  <si>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</si>
  <si>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</si>
  <si>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</si>
  <si>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</si>
  <si>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</si>
  <si>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</si>
  <si>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</si>
  <si>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</si>
  <si>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</si>
  <si>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</si>
  <si>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</si>
  <si>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</si>
  <si>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</si>
  <si>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</si>
  <si>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</si>
  <si>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</si>
  <si>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</si>
  <si>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</si>
  <si>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</si>
  <si>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</si>
  <si>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</si>
  <si>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</si>
  <si>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</si>
  <si>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</si>
  <si>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</si>
  <si>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</si>
  <si>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</si>
  <si>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</si>
  <si>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</si>
  <si>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</si>
  <si>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</si>
  <si>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</si>
  <si>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</si>
  <si>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</si>
  <si>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</si>
  <si>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</si>
  <si>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</si>
  <si>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</si>
  <si>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</si>
  <si>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</si>
  <si>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</si>
  <si>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</si>
  <si>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</si>
  <si>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</si>
  <si>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</si>
  <si>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</si>
  <si>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</si>
  <si>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</si>
  <si>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</si>
  <si>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</si>
  <si>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</si>
  <si>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</si>
  <si>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</si>
  <si>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</si>
  <si>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</si>
  <si>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</si>
  <si>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</si>
  <si>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</si>
  <si>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</si>
  <si>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</si>
  <si>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</si>
  <si>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</si>
  <si>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</si>
  <si>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</si>
  <si>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</si>
  <si>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</si>
  <si>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</si>
  <si>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</si>
  <si>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</si>
  <si>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</si>
  <si>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</si>
  <si>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</si>
  <si>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</si>
  <si>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</si>
  <si>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</si>
  <si>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</si>
  <si>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</si>
  <si>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</si>
  <si>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</si>
  <si>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</si>
  <si>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</si>
  <si>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</si>
  <si>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</si>
  <si>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</si>
  <si>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</si>
  <si>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</si>
  <si>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</si>
  <si>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</si>
  <si>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</si>
  <si>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</si>
  <si>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</si>
  <si>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</si>
  <si>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</si>
  <si>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</si>
  <si>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</si>
  <si>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</si>
  <si>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</si>
  <si>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</si>
  <si>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</si>
  <si>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</si>
  <si>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</si>
  <si>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</si>
  <si>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</si>
  <si>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</si>
  <si>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</si>
  <si>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</si>
  <si>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</si>
  <si>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</si>
  <si>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</si>
  <si>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</si>
  <si>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</si>
  <si>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</si>
  <si>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</si>
  <si>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</si>
  <si>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</si>
  <si>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</si>
  <si>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</si>
  <si>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</si>
  <si>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</si>
  <si>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</si>
  <si>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</si>
  <si>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</si>
  <si>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</si>
  <si>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</si>
  <si>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</si>
  <si>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</si>
  <si>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</si>
  <si>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</si>
  <si>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</si>
  <si>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</si>
  <si>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</si>
  <si>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</si>
  <si>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</si>
  <si>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</si>
  <si>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</si>
  <si>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</si>
  <si>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</si>
  <si>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</si>
  <si>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</si>
  <si>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</si>
  <si>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</si>
  <si>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</si>
  <si>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</si>
  <si>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</si>
  <si>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</si>
  <si>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</si>
  <si>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</si>
  <si>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</si>
  <si>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</si>
  <si>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</si>
  <si>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</si>
  <si>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</si>
  <si>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</si>
  <si>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</si>
  <si>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</si>
  <si>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</si>
  <si>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</si>
  <si>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</si>
  <si>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</si>
  <si>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</si>
  <si>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</si>
  <si>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</si>
  <si>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</si>
  <si>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</si>
  <si>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</si>
  <si>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</si>
  <si>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</si>
  <si>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</si>
  <si>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</si>
  <si>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</si>
  <si>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</si>
  <si>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</si>
  <si>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</si>
  <si>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</si>
  <si>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</si>
  <si>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</si>
  <si>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</si>
  <si>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</si>
  <si>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</si>
  <si>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</si>
  <si>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</si>
  <si>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</si>
  <si>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</si>
  <si>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</si>
  <si>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</si>
  <si>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</si>
  <si>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</si>
  <si>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</si>
  <si>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</si>
  <si>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</si>
  <si>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</si>
  <si>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</si>
  <si>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</si>
  <si>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</si>
  <si>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</si>
  <si>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</si>
  <si>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</si>
  <si>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</si>
  <si>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</si>
  <si>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</si>
  <si>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</si>
  <si>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</si>
  <si>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</si>
  <si>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</si>
  <si>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</si>
  <si>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</si>
  <si>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</si>
  <si>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</si>
  <si>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</si>
  <si>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</si>
  <si>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</si>
  <si>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</si>
  <si>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</si>
  <si>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</si>
  <si>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</si>
  <si>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</si>
  <si>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</si>
  <si>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</si>
  <si>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</si>
  <si>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</si>
  <si>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</si>
  <si>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</si>
  <si>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</si>
  <si>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</si>
  <si>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</si>
  <si>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</si>
  <si>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</si>
  <si>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</si>
  <si>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</si>
  <si>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</si>
  <si>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</si>
  <si>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</si>
  <si>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</si>
  <si>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</si>
  <si>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</si>
  <si>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</si>
  <si>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</si>
  <si>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</si>
  <si>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</si>
  <si>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</si>
  <si>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</si>
  <si>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</si>
  <si>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</si>
  <si>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</si>
  <si>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</si>
  <si>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</si>
  <si>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</si>
  <si>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</si>
  <si>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</si>
  <si>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</si>
  <si>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</si>
  <si>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</si>
  <si>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</si>
  <si>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</si>
  <si>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</si>
  <si>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</si>
  <si>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</si>
  <si>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</si>
  <si>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</si>
  <si>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</si>
  <si>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</si>
  <si>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</si>
  <si>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</si>
  <si>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</si>
  <si>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</si>
  <si>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</si>
  <si>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</si>
  <si>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</si>
  <si>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</si>
  <si>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</si>
  <si>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</si>
  <si>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</si>
  <si>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</si>
  <si>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</si>
  <si>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</si>
  <si>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</si>
  <si>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</si>
  <si>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</si>
  <si>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</si>
  <si>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</si>
  <si>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</si>
  <si>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</si>
  <si>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</si>
  <si>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</si>
  <si>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</si>
  <si>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</si>
  <si>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</si>
  <si>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</si>
  <si>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</si>
  <si>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</si>
  <si>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</si>
  <si>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</si>
  <si>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</si>
  <si>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</si>
  <si>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</si>
  <si>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</si>
  <si>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</si>
  <si>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</si>
  <si>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</si>
  <si>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</si>
  <si>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</si>
  <si>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</si>
  <si>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</si>
  <si>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</si>
  <si>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</si>
  <si>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</si>
  <si>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</si>
  <si>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</si>
  <si>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</si>
  <si>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</si>
  <si>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</si>
  <si>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</si>
  <si>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</si>
  <si>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</si>
  <si>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</si>
  <si>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</si>
  <si>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</si>
  <si>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</si>
  <si>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</si>
  <si>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</si>
  <si>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</si>
  <si>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</si>
  <si>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</si>
  <si>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</si>
  <si>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</si>
  <si>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</si>
  <si>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</si>
  <si>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</si>
  <si>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</si>
  <si>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</si>
  <si>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</si>
  <si>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</si>
  <si>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</si>
  <si>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</si>
  <si>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</si>
  <si>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</si>
  <si>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</si>
  <si>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</si>
  <si>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</si>
  <si>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</si>
  <si>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</si>
  <si>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</si>
  <si>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</si>
  <si>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</si>
  <si>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</si>
  <si>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</si>
  <si>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</si>
  <si>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</si>
  <si>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</si>
  <si>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</si>
  <si>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</si>
  <si>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</si>
  <si>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</si>
  <si>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</si>
  <si>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</si>
  <si>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</si>
  <si>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</si>
  <si>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</si>
  <si>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</si>
  <si>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</si>
  <si>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</si>
  <si>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</si>
  <si>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</si>
  <si>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</si>
  <si>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</si>
  <si>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</si>
  <si>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</si>
  <si>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</si>
  <si>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</si>
  <si>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</si>
  <si>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</si>
  <si>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</si>
  <si>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</si>
  <si>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</si>
  <si>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</si>
  <si>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</si>
  <si>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</si>
  <si>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</si>
  <si>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</si>
  <si>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</si>
  <si>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</si>
  <si>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</si>
  <si>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</si>
  <si>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</si>
  <si>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</si>
  <si>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</si>
  <si>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</si>
  <si>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</si>
  <si>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</si>
  <si>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</si>
  <si>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</si>
  <si>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</si>
  <si>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</si>
  <si>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</si>
  <si>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</si>
  <si>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</si>
  <si>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</si>
  <si>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</si>
  <si>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</si>
  <si>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</si>
  <si>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</si>
  <si>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</si>
  <si>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</si>
  <si>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</si>
  <si>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</si>
  <si>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</si>
  <si>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</si>
  <si>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</si>
  <si>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</si>
  <si>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</si>
  <si>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</si>
  <si>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</si>
  <si>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</si>
  <si>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</si>
  <si>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</si>
  <si>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</si>
  <si>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</si>
  <si>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</si>
  <si>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</si>
  <si>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</si>
  <si>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</si>
  <si>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</si>
  <si>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</si>
  <si>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</si>
  <si>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</si>
  <si>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</si>
  <si>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</si>
  <si>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</si>
  <si>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</si>
  <si>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</si>
  <si>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</si>
  <si>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</si>
  <si>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</si>
  <si>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</si>
  <si>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</si>
  <si>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</si>
  <si>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</si>
  <si>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</si>
  <si>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</si>
  <si>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</si>
  <si>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</si>
  <si>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</si>
  <si>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</si>
  <si>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</si>
  <si>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</si>
  <si>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</si>
  <si>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</si>
  <si>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</si>
  <si>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</si>
  <si>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</si>
  <si>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</si>
  <si>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</si>
  <si>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</si>
  <si>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</si>
  <si>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</si>
  <si>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</si>
  <si>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</si>
  <si>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</si>
  <si>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</si>
  <si>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</si>
  <si>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</si>
  <si>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</si>
  <si>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</si>
  <si>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</si>
  <si>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</si>
  <si>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</si>
  <si>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</si>
  <si>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</si>
  <si>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</si>
  <si>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</si>
  <si>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</si>
  <si>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</si>
  <si>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</si>
  <si>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</si>
  <si>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</si>
  <si>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</si>
  <si>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</si>
  <si>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</si>
  <si>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</si>
  <si>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</si>
  <si>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</si>
  <si>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</si>
  <si>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</si>
  <si>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</si>
  <si>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</si>
  <si>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</si>
  <si>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</si>
  <si>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</si>
  <si>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</si>
  <si>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</si>
  <si>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</si>
  <si>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</si>
  <si>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</si>
  <si>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</si>
  <si>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</si>
  <si>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</si>
  <si>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</si>
  <si>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</si>
  <si>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</si>
  <si>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</si>
  <si>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</si>
  <si>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</si>
  <si>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</si>
  <si>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</si>
  <si>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</si>
  <si>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</si>
  <si>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</si>
  <si>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</si>
  <si>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</si>
  <si>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</si>
  <si>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</si>
  <si>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</si>
  <si>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</si>
  <si>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</si>
  <si>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</si>
  <si>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</si>
  <si>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</si>
  <si>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</si>
  <si>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</si>
  <si>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</si>
  <si>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</si>
  <si>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</si>
  <si>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</si>
  <si>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</si>
  <si>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</si>
  <si>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</si>
  <si>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</si>
  <si>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</si>
  <si>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</si>
  <si>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</si>
  <si>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</si>
  <si>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</si>
  <si>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</si>
  <si>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</si>
  <si>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</si>
  <si>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</si>
  <si>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</si>
  <si>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</si>
  <si>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</si>
  <si>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</si>
  <si>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</si>
  <si>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</si>
  <si>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</si>
  <si>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</si>
  <si>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</si>
  <si>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</si>
  <si>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</si>
  <si>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</si>
  <si>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</si>
  <si>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</si>
  <si>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</si>
  <si>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</si>
  <si>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</si>
  <si>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</si>
  <si>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</si>
  <si>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</si>
  <si>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</si>
  <si>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</si>
  <si>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</si>
  <si>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</si>
  <si>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</si>
  <si>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</si>
  <si>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</si>
  <si>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</si>
  <si>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</si>
  <si>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</si>
  <si>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</si>
  <si>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</si>
  <si>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</si>
  <si>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</si>
  <si>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</si>
  <si>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</si>
  <si>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</si>
  <si>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</si>
  <si>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</si>
  <si>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</si>
  <si>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</si>
  <si>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</si>
  <si>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</si>
  <si>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</si>
  <si>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</si>
  <si>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</si>
  <si>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</si>
  <si>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</si>
  <si>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</si>
  <si>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</si>
  <si>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</si>
  <si>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</si>
  <si>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</si>
  <si>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</si>
  <si>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</si>
  <si>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</si>
  <si>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</si>
  <si>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</si>
  <si>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</si>
  <si>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</si>
  <si>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</si>
  <si>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</si>
  <si>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</si>
  <si>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</si>
  <si>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</si>
  <si>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</si>
  <si>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</si>
  <si>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</si>
  <si>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</si>
  <si>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</si>
  <si>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</si>
  <si>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</si>
  <si>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</si>
  <si>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</si>
  <si>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</si>
  <si>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</si>
  <si>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</si>
  <si>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</si>
  <si>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</si>
  <si>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</si>
  <si>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</si>
  <si>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</si>
  <si>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</si>
  <si>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</si>
  <si>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</si>
  <si>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</si>
  <si>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</si>
  <si>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</si>
  <si>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</si>
  <si>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</si>
  <si>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</si>
  <si>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</si>
  <si>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</si>
  <si>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</si>
  <si>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</si>
  <si>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</si>
  <si>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</si>
  <si>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</si>
  <si>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</si>
  <si>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</si>
  <si>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</si>
  <si>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</si>
  <si>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</si>
  <si>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</si>
  <si>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</si>
  <si>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</si>
  <si>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</si>
  <si>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</si>
  <si>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</si>
  <si>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</si>
  <si>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</si>
  <si>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</si>
  <si>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</si>
  <si>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</si>
  <si>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</si>
  <si>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</si>
  <si>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</si>
  <si>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</si>
  <si>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</si>
  <si>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</si>
  <si>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</si>
  <si>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</si>
  <si>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</si>
  <si>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</si>
  <si>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</si>
  <si>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</si>
  <si>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</si>
  <si>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</si>
  <si>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</si>
  <si>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</si>
  <si>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</si>
  <si>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</si>
  <si>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</si>
  <si>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</si>
  <si>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</si>
  <si>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</si>
  <si>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</si>
  <si>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</si>
  <si>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</si>
  <si>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</si>
  <si>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</si>
  <si>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</si>
  <si>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</si>
  <si>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</si>
  <si>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</si>
  <si>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</si>
  <si>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</si>
  <si>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</si>
  <si>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</si>
  <si>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</si>
  <si>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</si>
  <si>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</si>
  <si>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</si>
  <si>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</si>
  <si>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</si>
  <si>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</si>
  <si>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</si>
  <si>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</si>
  <si>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</si>
  <si>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</si>
  <si>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</si>
  <si>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</si>
  <si>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</si>
  <si>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</si>
  <si>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</si>
  <si>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</si>
  <si>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</si>
  <si>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</si>
  <si>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</si>
  <si>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</si>
  <si>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</si>
  <si>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</si>
  <si>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</si>
  <si>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</si>
  <si>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</si>
  <si>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</si>
  <si>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</si>
  <si>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</si>
  <si>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</si>
  <si>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</si>
  <si>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</si>
  <si>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</si>
  <si>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</si>
  <si>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</si>
  <si>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</si>
  <si>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</si>
  <si>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</si>
  <si>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</si>
  <si>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</si>
  <si>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</si>
  <si>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</si>
  <si>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</si>
  <si>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</si>
  <si>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</si>
  <si>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</si>
  <si>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</si>
  <si>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</si>
  <si>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</si>
  <si>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</si>
  <si>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</si>
  <si>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</si>
  <si>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</si>
  <si>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</si>
  <si>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</si>
  <si>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</si>
  <si>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</si>
  <si>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</si>
  <si>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</si>
  <si>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</si>
  <si>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</si>
  <si>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</si>
  <si>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</si>
  <si>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</si>
  <si>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</si>
  <si>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</si>
  <si>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</si>
  <si>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</si>
  <si>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</si>
  <si>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</si>
  <si>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</si>
  <si>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</si>
  <si>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</si>
  <si>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</si>
  <si>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</si>
  <si>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</si>
  <si>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</si>
  <si>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</si>
  <si>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</si>
  <si>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</si>
  <si>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</si>
  <si>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</si>
  <si>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</si>
  <si>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</si>
  <si>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</si>
  <si>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</si>
  <si>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</si>
  <si>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</si>
  <si>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</si>
  <si>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</si>
  <si>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</si>
  <si>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</si>
  <si>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</si>
  <si>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</si>
  <si>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</si>
  <si>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</si>
  <si>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</si>
  <si>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</si>
  <si>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</si>
  <si>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</si>
  <si>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</si>
  <si>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</si>
  <si>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</si>
  <si>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</si>
  <si>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</si>
  <si>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</si>
  <si>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</si>
  <si>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</si>
  <si>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</si>
  <si>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</si>
  <si>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</si>
  <si>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</si>
  <si>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</si>
  <si>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</si>
  <si>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</si>
  <si>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</si>
  <si>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</si>
  <si>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</si>
  <si>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</si>
  <si>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</si>
  <si>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</si>
  <si>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</si>
  <si>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</si>
  <si>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</si>
  <si>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</si>
  <si>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</si>
  <si>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</si>
  <si>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</si>
  <si>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</si>
  <si>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</si>
  <si>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</si>
  <si>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</si>
  <si>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</si>
  <si>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</si>
  <si>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</si>
  <si>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</si>
  <si>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</si>
  <si>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</si>
  <si>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</si>
  <si>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</si>
  <si>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</si>
  <si>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</si>
  <si>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</si>
  <si>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</si>
  <si>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</si>
  <si>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</si>
  <si>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</si>
  <si>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</si>
  <si>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</si>
  <si>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</si>
  <si>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</si>
  <si>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</si>
  <si>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</si>
  <si>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</si>
  <si>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</si>
  <si>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</si>
  <si>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</si>
  <si>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</si>
  <si>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</si>
  <si>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</si>
  <si>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</si>
  <si>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</si>
  <si>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</si>
  <si>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</si>
  <si>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</si>
  <si>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</si>
  <si>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</si>
  <si>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</si>
  <si>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</si>
  <si>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</si>
  <si>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</si>
  <si>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</si>
  <si>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</si>
  <si>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</si>
  <si>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</si>
  <si>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</si>
  <si>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</si>
  <si>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</si>
  <si>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</si>
  <si>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</si>
  <si>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</si>
  <si>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</si>
  <si>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</si>
  <si>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</si>
  <si>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</si>
  <si>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</si>
  <si>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</si>
  <si>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</si>
  <si>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</si>
  <si>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</si>
  <si>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</si>
  <si>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</si>
  <si>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</si>
  <si>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</si>
  <si>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</si>
  <si>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</si>
  <si>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</si>
  <si>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</si>
  <si>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</si>
  <si>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</si>
  <si>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</si>
  <si>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</si>
  <si>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</si>
  <si>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</si>
  <si>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</si>
  <si>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</si>
  <si>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</si>
  <si>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</si>
  <si>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</si>
  <si>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</si>
  <si>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</si>
  <si>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</si>
  <si>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</si>
  <si>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</si>
  <si>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</si>
  <si>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</si>
  <si>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</si>
  <si>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</si>
  <si>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</si>
  <si>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</si>
  <si>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</si>
  <si>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</si>
  <si>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</si>
  <si>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</si>
  <si>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</si>
  <si>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</si>
  <si>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</si>
  <si>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</si>
  <si>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</si>
  <si>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</si>
  <si>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</si>
  <si>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</si>
  <si>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</si>
  <si>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</si>
  <si>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</si>
  <si>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</si>
  <si>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</si>
  <si>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</si>
  <si>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</si>
  <si>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</si>
  <si>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</si>
  <si>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</si>
  <si>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</si>
  <si>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</si>
  <si>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</si>
  <si>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</si>
  <si>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</si>
  <si>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</si>
  <si>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</si>
  <si>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</si>
  <si>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</si>
  <si>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</si>
  <si>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</si>
  <si>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</si>
  <si>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</si>
  <si>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</si>
  <si>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</si>
  <si>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</si>
  <si>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</si>
  <si>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</si>
  <si>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</si>
  <si>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</si>
  <si>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</si>
  <si>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</si>
  <si>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</si>
  <si>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</si>
  <si>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</si>
  <si>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</si>
  <si>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</si>
  <si>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</si>
  <si>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</si>
  <si>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</si>
  <si>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</si>
  <si>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</si>
  <si>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</si>
  <si>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</si>
  <si>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</si>
  <si>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</si>
  <si>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</si>
  <si>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</si>
  <si>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</si>
  <si>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</si>
  <si>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</si>
  <si>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</si>
  <si>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</si>
  <si>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</si>
  <si>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</si>
  <si>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</si>
  <si>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</si>
  <si>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</si>
  <si>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</si>
  <si>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</si>
  <si>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</si>
  <si>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</si>
  <si>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</si>
  <si>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</si>
  <si>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</si>
  <si>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</si>
  <si>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</si>
  <si>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</si>
  <si>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</si>
  <si>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</si>
  <si>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</si>
  <si>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</si>
  <si>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</si>
  <si>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</si>
  <si>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</si>
  <si>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</si>
  <si>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</si>
  <si>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</si>
  <si>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</si>
  <si>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</si>
  <si>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</si>
  <si>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</si>
  <si>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</si>
  <si>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</si>
  <si>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</si>
  <si>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</si>
  <si>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</si>
  <si>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</si>
  <si>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</si>
  <si>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</si>
  <si>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</si>
  <si>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</si>
  <si>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</si>
  <si>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</si>
  <si>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</si>
  <si>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</si>
  <si>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</si>
  <si>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</si>
  <si>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</si>
  <si>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</si>
  <si>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</si>
  <si>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</si>
  <si>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</si>
  <si>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</si>
  <si>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</si>
  <si>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</si>
  <si>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</si>
  <si>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</si>
  <si>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</si>
  <si>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</si>
  <si>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</si>
  <si>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</si>
  <si>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</si>
  <si>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</si>
  <si>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</si>
  <si>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</si>
  <si>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</si>
  <si>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</si>
  <si>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</si>
  <si>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</si>
  <si>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</si>
  <si>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</si>
  <si>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</si>
  <si>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</si>
  <si>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</si>
  <si>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</si>
  <si>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</si>
  <si>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</si>
  <si>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</si>
  <si>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</si>
  <si>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</si>
  <si>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</si>
  <si>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</si>
  <si>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</si>
  <si>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</si>
  <si>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</si>
  <si>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</si>
  <si>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</si>
  <si>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</si>
  <si>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</si>
  <si>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</si>
  <si>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</si>
  <si>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</si>
  <si>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</si>
  <si>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</si>
  <si>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</si>
  <si>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</si>
  <si>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</si>
  <si>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</si>
  <si>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</si>
  <si>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</si>
  <si>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</si>
  <si>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</si>
  <si>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</si>
  <si>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</si>
  <si>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</si>
  <si>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</si>
  <si>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</si>
  <si>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</si>
  <si>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</si>
  <si>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</si>
  <si>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</si>
  <si>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</si>
  <si>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</si>
  <si>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</si>
  <si>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</si>
  <si>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</si>
  <si>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</si>
  <si>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</si>
  <si>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</si>
  <si>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</si>
  <si>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</si>
  <si>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</si>
  <si>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</si>
  <si>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</si>
  <si>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</si>
  <si>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</si>
  <si>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</si>
  <si>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</si>
  <si>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</si>
  <si>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</si>
  <si>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</si>
  <si>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</si>
  <si>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</si>
  <si>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</si>
  <si>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</si>
  <si>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</si>
  <si>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</si>
  <si>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</si>
  <si>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</si>
  <si>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</si>
  <si>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</si>
  <si>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</si>
  <si>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</si>
  <si>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</si>
  <si>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</si>
  <si>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</si>
  <si>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</si>
  <si>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</si>
  <si>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</si>
  <si>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</si>
  <si>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</si>
  <si>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</si>
  <si>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</si>
  <si>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</si>
  <si>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</si>
  <si>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</si>
  <si>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</si>
  <si>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</si>
  <si>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</si>
  <si>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</si>
  <si>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</si>
  <si>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</si>
  <si>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</si>
  <si>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</si>
  <si>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</si>
  <si>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</si>
  <si>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</si>
  <si>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</si>
  <si>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</si>
  <si>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</si>
  <si>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</si>
  <si>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</si>
  <si>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</si>
  <si>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</si>
  <si>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</si>
  <si>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</si>
  <si>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</si>
  <si>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</si>
  <si>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</si>
  <si>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</si>
  <si>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</si>
  <si>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</si>
  <si>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</si>
  <si>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</si>
  <si>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</si>
  <si>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</si>
  <si>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</si>
  <si>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</si>
  <si>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</si>
  <si>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</si>
  <si>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</si>
  <si>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</si>
  <si>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</si>
  <si>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</si>
  <si>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</si>
  <si>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</si>
  <si>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</si>
  <si>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</si>
  <si>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</si>
  <si>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</si>
  <si>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</si>
  <si>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</si>
  <si>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</si>
  <si>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</si>
  <si>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</si>
  <si>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</si>
  <si>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</si>
  <si>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</si>
  <si>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</si>
  <si>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</si>
  <si>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</si>
  <si>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</si>
  <si>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</si>
  <si>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</si>
  <si>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</si>
  <si>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</si>
  <si>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</si>
  <si>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</si>
  <si>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</si>
  <si>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</si>
  <si>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</si>
  <si>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</si>
  <si>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</si>
  <si>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</si>
  <si>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</si>
  <si>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</si>
  <si>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</si>
  <si>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</si>
  <si>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</si>
  <si>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</si>
  <si>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</si>
  <si>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</si>
  <si>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</si>
  <si>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</si>
  <si>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</si>
  <si>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</si>
  <si>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</si>
  <si>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</si>
  <si>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</si>
  <si>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</si>
  <si>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</si>
  <si>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</si>
  <si>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</si>
  <si>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</si>
  <si>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</si>
  <si>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</si>
  <si>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</si>
  <si>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</si>
  <si>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</si>
  <si>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</si>
  <si>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</si>
  <si>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</si>
  <si>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</si>
  <si>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</si>
  <si>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</si>
  <si>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</si>
  <si>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</si>
  <si>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</si>
  <si>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</si>
  <si>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</si>
  <si>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</si>
  <si>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</si>
  <si>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</si>
  <si>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</si>
  <si>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</si>
  <si>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</si>
  <si>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</si>
  <si>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</si>
  <si>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</si>
  <si>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</si>
  <si>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</si>
  <si>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</si>
  <si>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</si>
  <si>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</si>
  <si>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</si>
  <si>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</si>
  <si>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</si>
  <si>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</si>
  <si>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</si>
  <si>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</si>
  <si>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</si>
  <si>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</si>
  <si>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</si>
  <si>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</si>
  <si>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</si>
  <si>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</si>
  <si>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</si>
  <si>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</si>
  <si>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</si>
  <si>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</si>
  <si>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</si>
  <si>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</si>
  <si>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</si>
  <si>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</si>
  <si>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</si>
  <si>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</si>
  <si>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</si>
  <si>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</si>
  <si>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</si>
  <si>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</si>
  <si>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</si>
  <si>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</si>
  <si>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</si>
  <si>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</si>
  <si>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</si>
  <si>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</si>
  <si>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</si>
  <si>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</si>
  <si>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</si>
  <si>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</si>
  <si>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</si>
  <si>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</si>
  <si>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</si>
  <si>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</si>
  <si>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</si>
  <si>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</si>
  <si>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</si>
  <si>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</si>
  <si>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</si>
  <si>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</si>
  <si>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</si>
  <si>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</si>
  <si>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</si>
  <si>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</si>
  <si>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</si>
  <si>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</si>
  <si>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</si>
  <si>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</si>
  <si>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</si>
  <si>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</si>
  <si>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</si>
  <si>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</si>
  <si>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</si>
  <si>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</si>
  <si>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</si>
  <si>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</si>
  <si>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</si>
  <si>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</si>
  <si>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</si>
  <si>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</si>
  <si>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</si>
  <si>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</si>
  <si>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</si>
  <si>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</si>
  <si>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</si>
  <si>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</si>
  <si>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</si>
  <si>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</si>
  <si>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</si>
  <si>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</si>
  <si>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</si>
  <si>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</si>
  <si>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</si>
  <si>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</si>
  <si>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</si>
  <si>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</si>
  <si>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</si>
  <si>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</si>
  <si>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</si>
  <si>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</si>
  <si>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</si>
  <si>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</si>
  <si>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</si>
  <si>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</si>
  <si>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</si>
  <si>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</si>
  <si>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</si>
  <si>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</si>
  <si>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</si>
  <si>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</si>
  <si>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</si>
  <si>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</si>
  <si>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</si>
  <si>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</si>
  <si>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</si>
  <si>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</si>
  <si>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</si>
  <si>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</si>
  <si>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</si>
  <si>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</si>
  <si>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</si>
  <si>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</si>
  <si>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</si>
  <si>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</si>
  <si>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</si>
  <si>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</si>
  <si>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</si>
  <si>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</si>
  <si>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</si>
  <si>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</si>
  <si>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</si>
  <si>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</si>
  <si>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</si>
  <si>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</si>
  <si>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</si>
  <si>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</si>
  <si>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</si>
  <si>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</si>
  <si>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</si>
  <si>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</si>
  <si>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</si>
  <si>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</si>
  <si>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</si>
  <si>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</si>
  <si>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</si>
  <si>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</si>
  <si>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</si>
  <si>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</si>
  <si>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</si>
  <si>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</si>
  <si>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</si>
  <si>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</si>
  <si>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</si>
  <si>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</si>
  <si>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</si>
  <si>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</si>
  <si>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</si>
  <si>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</si>
  <si>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</si>
  <si>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</si>
  <si>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</si>
  <si>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</si>
  <si>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</si>
  <si>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</si>
  <si>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</si>
  <si>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</si>
  <si>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</si>
  <si>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</si>
  <si>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</si>
  <si>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</si>
  <si>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</si>
  <si>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</si>
  <si>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</si>
  <si>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</si>
  <si>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</si>
  <si>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</si>
  <si>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</si>
  <si>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</si>
  <si>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</si>
  <si>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</si>
  <si>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</si>
  <si>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</si>
  <si>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</si>
  <si>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</si>
  <si>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</si>
  <si>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</si>
  <si>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</si>
  <si>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</si>
  <si>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</si>
  <si>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</si>
  <si>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</si>
  <si>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</si>
  <si>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</si>
  <si>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</si>
  <si>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</si>
  <si>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</si>
  <si>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</si>
  <si>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</si>
  <si>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</si>
  <si>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</si>
  <si>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</si>
  <si>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</si>
  <si>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</si>
  <si>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</si>
  <si>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</si>
  <si>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</si>
  <si>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</si>
  <si>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</si>
  <si>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</si>
  <si>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</si>
  <si>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</si>
  <si>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</si>
  <si>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</si>
  <si>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</si>
  <si>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</si>
  <si>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</si>
  <si>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</si>
  <si>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</si>
  <si>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</si>
  <si>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</si>
  <si>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</si>
  <si>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</si>
  <si>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</si>
  <si>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</si>
  <si>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</si>
  <si>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</si>
  <si>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</si>
  <si>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</si>
  <si>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</si>
  <si>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</si>
  <si>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</si>
  <si>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</si>
  <si>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</si>
  <si>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</si>
  <si>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</si>
  <si>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</si>
  <si>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</si>
  <si>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</si>
  <si>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</si>
  <si>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</si>
  <si>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</si>
  <si>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</si>
  <si>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</si>
  <si>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</si>
  <si>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</si>
  <si>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</si>
  <si>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</si>
  <si>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</si>
  <si>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</si>
  <si>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</si>
  <si>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</si>
  <si>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</si>
  <si>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</si>
  <si>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</si>
  <si>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</si>
  <si>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</si>
  <si>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</si>
  <si>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</si>
  <si>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</si>
  <si>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</si>
  <si>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</si>
  <si>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</si>
  <si>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</si>
  <si>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</si>
  <si>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</si>
  <si>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</si>
  <si>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</si>
  <si>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</si>
  <si>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</si>
  <si>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</si>
  <si>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</si>
  <si>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</si>
  <si>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</si>
  <si>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</si>
  <si>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</si>
  <si>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</si>
  <si>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</si>
  <si>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</si>
  <si>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</si>
  <si>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</si>
  <si>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</si>
  <si>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</si>
  <si>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</si>
  <si>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</si>
  <si>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</si>
  <si>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</si>
  <si>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</si>
  <si>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</si>
  <si>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</si>
  <si>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</si>
  <si>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</si>
  <si>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</si>
  <si>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</si>
  <si>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</si>
  <si>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</si>
  <si>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</si>
  <si>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</si>
  <si>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</si>
  <si>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</si>
  <si>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</si>
  <si>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</si>
  <si>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</si>
  <si>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</si>
  <si>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</si>
  <si>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</si>
  <si>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</si>
  <si>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</si>
  <si>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</si>
  <si>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</si>
  <si>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</si>
  <si>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</si>
  <si>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</si>
  <si>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</si>
  <si>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</si>
  <si>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</si>
  <si>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</si>
  <si>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</si>
  <si>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</si>
  <si>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</si>
  <si>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</si>
  <si>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</si>
  <si>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</si>
  <si>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</si>
  <si>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</si>
  <si>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</si>
  <si>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</si>
  <si>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</si>
  <si>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</si>
  <si>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</si>
  <si>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</si>
  <si>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</si>
  <si>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</si>
  <si>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</si>
  <si>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</si>
  <si>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</si>
  <si>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</si>
  <si>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</si>
  <si>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</si>
  <si>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</si>
  <si>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</si>
  <si>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</si>
  <si>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</si>
  <si>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</si>
  <si>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</si>
  <si>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</si>
  <si>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</si>
  <si>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</si>
  <si>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</si>
  <si>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</si>
  <si>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</si>
  <si>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</si>
  <si>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</si>
  <si>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</si>
  <si>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</si>
  <si>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</si>
  <si>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</si>
  <si>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</si>
  <si>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</si>
  <si>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</si>
  <si>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</si>
  <si>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</si>
  <si>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</si>
  <si>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</si>
  <si>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</si>
  <si>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</si>
  <si>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</si>
  <si>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</si>
  <si>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</si>
  <si>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</si>
  <si>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</si>
  <si>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</si>
  <si>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</si>
  <si>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</si>
  <si>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</si>
  <si>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</si>
  <si>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</si>
  <si>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</si>
  <si>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</si>
  <si>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</si>
  <si>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</si>
  <si>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</si>
  <si>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</si>
  <si>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</si>
  <si>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</si>
  <si>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</si>
  <si>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</si>
  <si>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</si>
  <si>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</si>
  <si>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</si>
  <si>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</si>
  <si>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</si>
  <si>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</si>
  <si>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</si>
  <si>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</si>
  <si>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</si>
  <si>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</si>
  <si>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</si>
  <si>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</si>
  <si>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</si>
  <si>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</si>
  <si>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</si>
  <si>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</si>
  <si>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</si>
  <si>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</si>
  <si>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</si>
  <si>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</si>
  <si>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</si>
  <si>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</si>
  <si>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</si>
  <si>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</si>
  <si>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</si>
  <si>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</si>
  <si>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</si>
  <si>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</si>
  <si>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</si>
  <si>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</si>
  <si>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</si>
  <si>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</si>
  <si>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</si>
  <si>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</si>
  <si>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</si>
  <si>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</si>
  <si>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</si>
  <si>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</si>
  <si>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</si>
  <si>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</si>
  <si>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</si>
  <si>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</si>
  <si>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</si>
  <si>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</si>
  <si>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</si>
  <si>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</si>
  <si>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</si>
  <si>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</si>
  <si>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</si>
  <si>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</si>
  <si>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</si>
  <si>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</si>
  <si>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</si>
  <si>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</si>
  <si>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</si>
  <si>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</si>
  <si>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</si>
  <si>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</si>
  <si>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</si>
  <si>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</si>
  <si>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</si>
  <si>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</si>
  <si>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</si>
  <si>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</si>
  <si>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</si>
  <si>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</si>
  <si>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</si>
  <si>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</si>
  <si>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</si>
  <si>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</si>
  <si>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</si>
  <si>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</si>
  <si>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</si>
  <si>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</si>
  <si>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</si>
  <si>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</si>
  <si>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</si>
  <si>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</si>
  <si>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</si>
  <si>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</si>
  <si>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</si>
  <si>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</si>
  <si>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</si>
  <si>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</si>
  <si>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</si>
  <si>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</si>
  <si>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</si>
  <si>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</si>
  <si>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</si>
  <si>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</si>
  <si>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</si>
  <si>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</si>
  <si>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</si>
  <si>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</si>
  <si>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</si>
  <si>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</si>
  <si>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</si>
  <si>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</si>
  <si>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</si>
  <si>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</si>
  <si>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</si>
  <si>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</si>
  <si>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</si>
  <si>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</si>
  <si>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</si>
  <si>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</si>
  <si>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</si>
  <si>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</si>
  <si>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</si>
  <si>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</si>
  <si>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</si>
  <si>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</si>
  <si>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</si>
  <si>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</si>
  <si>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</si>
  <si>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</si>
  <si>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</si>
  <si>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</si>
  <si>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</si>
  <si>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</si>
  <si>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</si>
  <si>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</si>
  <si>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</si>
  <si>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</si>
  <si>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</si>
  <si>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</si>
  <si>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</si>
  <si>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</si>
  <si>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</si>
  <si>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</si>
  <si>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</si>
  <si>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</si>
  <si>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</si>
  <si>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</si>
  <si>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</si>
  <si>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</si>
  <si>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</si>
  <si>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</si>
  <si>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</si>
  <si>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</si>
  <si>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</si>
  <si>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</si>
  <si>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</si>
  <si>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</si>
  <si>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</si>
  <si>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</si>
  <si>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</si>
  <si>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</si>
  <si>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</si>
  <si>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</si>
  <si>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</si>
  <si>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</si>
  <si>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</si>
  <si>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</si>
  <si>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</si>
  <si>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</si>
  <si>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</si>
  <si>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</si>
  <si>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</si>
  <si>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</si>
  <si>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</si>
  <si>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</si>
  <si>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</si>
  <si>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</si>
  <si>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</si>
  <si>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</si>
  <si>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</si>
  <si>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</si>
  <si>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</si>
  <si>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</si>
  <si>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</si>
  <si>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</si>
  <si>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</si>
  <si>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</si>
  <si>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</si>
  <si>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</si>
  <si>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</si>
  <si>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</si>
  <si>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</si>
  <si>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</si>
  <si>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</si>
  <si>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</si>
  <si>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</si>
  <si>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</si>
  <si>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</si>
  <si>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</si>
  <si>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</si>
  <si>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</si>
  <si>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</si>
  <si>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</si>
  <si>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</si>
  <si>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</si>
  <si>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</si>
  <si>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</si>
  <si>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</si>
  <si>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</si>
  <si>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</si>
  <si>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</si>
  <si>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</si>
  <si>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</si>
  <si>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</si>
  <si>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</si>
  <si>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</si>
  <si>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</si>
  <si>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</si>
  <si>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</si>
  <si>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</si>
  <si>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</si>
  <si>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</si>
  <si>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</si>
  <si>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</si>
  <si>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</si>
  <si>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</si>
  <si>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</si>
  <si>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</si>
  <si>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</si>
  <si>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</si>
  <si>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</si>
  <si>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</si>
  <si>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</si>
  <si>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</si>
  <si>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</si>
  <si>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</si>
  <si>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</si>
  <si>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</si>
  <si>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</si>
  <si>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</si>
  <si>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</si>
  <si>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</si>
  <si>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</si>
  <si>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</si>
  <si>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</si>
  <si>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</si>
  <si>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</si>
  <si>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</si>
  <si>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</si>
  <si>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</si>
  <si>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</si>
  <si>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</si>
  <si>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</si>
  <si>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</si>
  <si>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</si>
  <si>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</si>
  <si>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</si>
  <si>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</si>
  <si>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</si>
  <si>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</si>
  <si>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</si>
  <si>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</si>
  <si>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</si>
  <si>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</si>
  <si>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</si>
  <si>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</si>
  <si>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</si>
  <si>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</si>
  <si>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</si>
  <si>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</si>
  <si>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</si>
  <si>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</si>
  <si>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</si>
  <si>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</si>
  <si>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</si>
  <si>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</si>
  <si>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</si>
  <si>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</si>
  <si>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</si>
  <si>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</si>
  <si>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</si>
  <si>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</si>
  <si>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</si>
  <si>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</si>
  <si>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</si>
  <si>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</si>
  <si>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</si>
  <si>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</si>
  <si>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</si>
  <si>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</si>
  <si>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</si>
  <si>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</si>
  <si>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</si>
  <si>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</si>
  <si>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</si>
  <si>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</si>
  <si>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</si>
  <si>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</si>
  <si>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</si>
  <si>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</si>
  <si>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</si>
  <si>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</si>
  <si>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</si>
  <si>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</si>
  <si>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</si>
  <si>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</si>
  <si>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</si>
  <si>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</si>
  <si>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</si>
  <si>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</si>
  <si>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</si>
  <si>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</si>
  <si>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</si>
  <si>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</si>
  <si>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</si>
  <si>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</si>
  <si>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</si>
  <si>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</si>
  <si>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</si>
  <si>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</si>
  <si>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</si>
  <si>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</si>
  <si>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</si>
  <si>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</si>
  <si>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</si>
  <si>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</si>
  <si>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</si>
  <si>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</si>
  <si>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</si>
  <si>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</si>
  <si>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</si>
  <si>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</si>
  <si>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</si>
  <si>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</si>
  <si>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</si>
  <si>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</si>
  <si>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</si>
  <si>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</si>
  <si>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</si>
  <si>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</si>
  <si>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</si>
  <si>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</si>
  <si>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</si>
  <si>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</si>
  <si>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</si>
  <si>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</si>
  <si>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</si>
  <si>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</si>
  <si>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</si>
  <si>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</si>
  <si>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</si>
  <si>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</si>
  <si>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</si>
  <si>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</si>
  <si>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</si>
  <si>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</si>
  <si>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</si>
  <si>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</si>
  <si>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</si>
  <si>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</si>
  <si>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</si>
  <si>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</si>
  <si>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</si>
  <si>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</si>
  <si>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</si>
  <si>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</si>
  <si>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</si>
  <si>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</si>
  <si>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</si>
  <si>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</si>
  <si>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</si>
  <si>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</si>
  <si>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</si>
  <si>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</si>
  <si>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</si>
  <si>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</si>
  <si>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</si>
  <si>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</si>
  <si>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</si>
  <si>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</si>
  <si>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</si>
  <si>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</si>
  <si>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</si>
  <si>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</si>
  <si>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</si>
  <si>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</si>
  <si>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</si>
  <si>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</si>
  <si>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</si>
  <si>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</si>
  <si>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</si>
  <si>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</si>
  <si>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</si>
  <si>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</si>
  <si>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</si>
  <si>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</si>
  <si>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</si>
  <si>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</si>
  <si>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</si>
  <si>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</si>
  <si>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</si>
  <si>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</si>
  <si>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</si>
  <si>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</si>
  <si>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</si>
  <si>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</si>
  <si>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</si>
  <si>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</si>
  <si>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</si>
  <si>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</si>
  <si>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</si>
  <si>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</si>
  <si>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</si>
  <si>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</si>
  <si>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</si>
  <si>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</si>
  <si>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</si>
  <si>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</si>
  <si>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</si>
  <si>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</si>
  <si>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</si>
  <si>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</si>
  <si>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</si>
  <si>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</si>
  <si>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</si>
  <si>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</si>
  <si>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</si>
  <si>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</si>
  <si>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</si>
  <si>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</si>
  <si>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</si>
  <si>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</si>
  <si>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</si>
  <si>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</si>
  <si>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</si>
  <si>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</si>
  <si>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</si>
  <si>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</si>
  <si>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</si>
  <si>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</si>
  <si>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</si>
  <si>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</si>
  <si>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</si>
  <si>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</si>
  <si>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</si>
  <si>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</si>
  <si>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</si>
  <si>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</si>
  <si>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</si>
  <si>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</si>
  <si>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</si>
  <si>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</si>
  <si>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</si>
  <si>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</si>
  <si>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</si>
  <si>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</si>
  <si>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</si>
  <si>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</si>
  <si>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</si>
  <si>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</si>
  <si>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</si>
  <si>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</si>
  <si>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</si>
  <si>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</si>
  <si>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</si>
  <si>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</si>
  <si>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</si>
  <si>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</si>
  <si>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</si>
  <si>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</si>
  <si>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</si>
  <si>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</si>
  <si>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</si>
  <si>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</si>
  <si>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</si>
  <si>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</si>
  <si>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</si>
  <si>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</si>
  <si>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</si>
  <si>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</si>
  <si>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</si>
  <si>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</si>
  <si>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</si>
  <si>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</si>
  <si>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</si>
  <si>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</si>
  <si>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</si>
  <si>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</si>
  <si>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</si>
  <si>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</si>
  <si>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</si>
  <si>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</si>
  <si>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</si>
  <si>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</si>
  <si>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</si>
  <si>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</si>
  <si>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</si>
  <si>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</si>
  <si>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</si>
  <si>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</si>
  <si>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</si>
  <si>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</si>
  <si>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</si>
  <si>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</si>
  <si>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</si>
  <si>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</si>
  <si>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</si>
  <si>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</si>
  <si>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</si>
  <si>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</si>
  <si>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</si>
  <si>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</si>
  <si>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</si>
  <si>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</si>
  <si>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</si>
  <si>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</si>
  <si>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</si>
  <si>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</si>
  <si>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</si>
  <si>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</si>
  <si>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</si>
  <si>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</si>
  <si>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</si>
  <si>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</si>
  <si>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</si>
  <si>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</si>
  <si>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</si>
  <si>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</si>
  <si>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</si>
  <si>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</si>
  <si>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</si>
  <si>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</si>
  <si>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</si>
  <si>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</si>
  <si>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</si>
  <si>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</si>
  <si>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</si>
  <si>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</si>
  <si>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</si>
  <si>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</si>
  <si>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</si>
  <si>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</si>
  <si>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</si>
  <si>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</si>
  <si>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</si>
  <si>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</si>
  <si>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</si>
  <si>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</si>
  <si>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</si>
  <si>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</si>
  <si>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</si>
  <si>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</si>
  <si>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</si>
  <si>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</si>
  <si>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</si>
  <si>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</si>
  <si>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</si>
  <si>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</si>
  <si>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</si>
  <si>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</si>
  <si>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</si>
  <si>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</si>
  <si>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</si>
  <si>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</si>
  <si>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</si>
  <si>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</si>
  <si>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</si>
  <si>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</si>
  <si>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</si>
  <si>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</si>
  <si>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</si>
  <si>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</si>
  <si>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</si>
  <si>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</si>
  <si>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</si>
  <si>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</si>
  <si>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</si>
  <si>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</si>
  <si>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</si>
  <si>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</si>
  <si>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</si>
  <si>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</si>
  <si>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</si>
  <si>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</si>
  <si>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</si>
  <si>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</si>
  <si>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</si>
  <si>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</si>
  <si>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</si>
  <si>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</si>
  <si>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</si>
  <si>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</si>
  <si>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</si>
  <si>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</si>
  <si>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</si>
  <si>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</si>
  <si>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</si>
  <si>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</si>
  <si>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</si>
  <si>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</si>
  <si>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</si>
  <si>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</si>
  <si>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</si>
  <si>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</si>
  <si>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</si>
  <si>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</si>
  <si>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</si>
  <si>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</si>
  <si>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</si>
  <si>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</si>
  <si>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</si>
  <si>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</si>
  <si>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</si>
  <si>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</si>
  <si>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</si>
  <si>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</si>
  <si>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</si>
  <si>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</si>
  <si>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</si>
  <si>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</si>
  <si>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</si>
  <si>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</si>
  <si>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</si>
  <si>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</si>
  <si>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</si>
  <si>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</si>
  <si>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</si>
  <si>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</si>
  <si>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</si>
  <si>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</si>
  <si>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</si>
  <si>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</si>
  <si>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</si>
  <si>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</si>
  <si>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</si>
  <si>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</si>
  <si>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</si>
  <si>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</si>
  <si>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</si>
  <si>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</si>
  <si>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</si>
  <si>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</si>
  <si>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</si>
  <si>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</si>
  <si>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</si>
  <si>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</si>
  <si>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</si>
  <si>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</si>
  <si>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</si>
  <si>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</si>
  <si>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</si>
  <si>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</si>
  <si>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</si>
  <si>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</si>
  <si>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</si>
  <si>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</si>
  <si>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</si>
  <si>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</si>
  <si>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</si>
  <si>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</si>
  <si>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</si>
  <si>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</si>
  <si>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</si>
  <si>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</si>
  <si>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</si>
  <si>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</si>
  <si>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</si>
  <si>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</si>
  <si>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</si>
  <si>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</si>
  <si>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</si>
  <si>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</si>
  <si>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</si>
  <si>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</si>
  <si>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</si>
  <si>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</si>
  <si>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</si>
  <si>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</si>
  <si>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</si>
  <si>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</si>
  <si>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</si>
  <si>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</si>
  <si>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</si>
  <si>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</si>
  <si>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</si>
  <si>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</si>
  <si>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</si>
  <si>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</si>
  <si>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</si>
  <si>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</si>
  <si>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</si>
  <si>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</si>
  <si>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</si>
  <si>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</si>
  <si>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</si>
  <si>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</si>
  <si>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</si>
  <si>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</si>
  <si>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</si>
  <si>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</si>
  <si>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</si>
  <si>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</si>
  <si>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</si>
  <si>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</si>
  <si>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</si>
  <si>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</si>
  <si>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</si>
  <si>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</si>
  <si>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</si>
  <si>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</si>
  <si>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</si>
  <si>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</si>
  <si>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</si>
  <si>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</si>
  <si>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</si>
  <si>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</si>
  <si>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</si>
  <si>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</si>
  <si>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</si>
  <si>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</si>
  <si>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</si>
  <si>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</si>
  <si>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</si>
  <si>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</si>
  <si>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</si>
  <si>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</si>
  <si>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</si>
  <si>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</si>
  <si>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</si>
  <si>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</si>
  <si>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</si>
  <si>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</si>
  <si>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</si>
  <si>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</si>
  <si>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</si>
  <si>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</si>
  <si>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</si>
  <si>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</si>
  <si>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</si>
  <si>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</si>
  <si>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</si>
  <si>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</si>
  <si>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</si>
  <si>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</si>
  <si>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</si>
  <si>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</si>
  <si>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</si>
  <si>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</si>
  <si>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</si>
  <si>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</si>
  <si>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</si>
  <si>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</si>
  <si>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</si>
  <si>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</si>
  <si>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</si>
  <si>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</si>
  <si>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</si>
  <si>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</si>
  <si>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</si>
  <si>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</si>
  <si>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</si>
  <si>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</si>
  <si>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</si>
  <si>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</si>
  <si>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</si>
  <si>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</si>
  <si>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</si>
  <si>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</si>
  <si>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</si>
  <si>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</si>
  <si>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</si>
  <si>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</si>
  <si>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</si>
  <si>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</si>
  <si>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</si>
  <si>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</si>
  <si>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</si>
  <si>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</si>
  <si>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</si>
  <si>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</si>
  <si>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</si>
  <si>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</si>
  <si>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</si>
  <si>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</si>
  <si>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</si>
  <si>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</si>
  <si>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</si>
  <si>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</si>
  <si>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</si>
  <si>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</si>
  <si>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</si>
  <si>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</si>
  <si>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</si>
  <si>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</si>
  <si>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</si>
  <si>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</si>
  <si>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</si>
  <si>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</si>
  <si>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</si>
  <si>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</si>
  <si>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</si>
  <si>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</si>
  <si>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</si>
  <si>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</si>
  <si>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</si>
  <si>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</si>
  <si>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</si>
  <si>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</si>
  <si>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</si>
  <si>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</si>
  <si>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</si>
  <si>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</si>
  <si>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</si>
  <si>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</si>
  <si>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</si>
  <si>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</si>
  <si>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</si>
  <si>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</si>
  <si>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</si>
  <si>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</si>
  <si>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</si>
  <si>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</si>
  <si>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</si>
  <si>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</si>
  <si>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</si>
  <si>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</si>
  <si>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</si>
  <si>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</si>
  <si>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</si>
  <si>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</si>
  <si>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</si>
  <si>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</si>
  <si>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</si>
  <si>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</si>
  <si>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</si>
  <si>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</si>
  <si>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</si>
  <si>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</si>
  <si>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</si>
  <si>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</si>
  <si>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</si>
  <si>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</si>
  <si>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</si>
  <si>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</si>
  <si>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</si>
  <si>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</si>
  <si>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</si>
  <si>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</si>
  <si>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</si>
  <si>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</si>
  <si>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</si>
  <si>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</si>
  <si>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</si>
  <si>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</si>
  <si>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</si>
  <si>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</si>
  <si>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</si>
  <si>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</si>
  <si>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</si>
  <si>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</si>
  <si>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</si>
  <si>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</si>
  <si>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</si>
  <si>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</si>
  <si>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</si>
  <si>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</si>
  <si>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</si>
  <si>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</si>
  <si>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</si>
  <si>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</si>
  <si>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</si>
  <si>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</si>
  <si>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</si>
  <si>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</si>
  <si>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</si>
  <si>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</si>
  <si>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</si>
  <si>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</si>
  <si>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</si>
  <si>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</si>
  <si>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</si>
  <si>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</si>
  <si>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</si>
  <si>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</si>
  <si>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</si>
  <si>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</si>
  <si>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</si>
  <si>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</si>
  <si>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</si>
  <si>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</si>
  <si>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</si>
  <si>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</si>
  <si>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</si>
  <si>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</si>
  <si>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</si>
  <si>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</si>
  <si>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</si>
  <si>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</si>
  <si>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</si>
  <si>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</si>
  <si>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</si>
  <si>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</si>
  <si>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</si>
  <si>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</si>
  <si>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</si>
  <si>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</si>
  <si>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</si>
  <si>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</si>
  <si>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</si>
  <si>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</si>
  <si>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</si>
  <si>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</si>
  <si>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</si>
  <si>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</si>
  <si>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</si>
  <si>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</si>
  <si>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</si>
  <si>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</si>
  <si>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</si>
  <si>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</si>
  <si>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</si>
  <si>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</si>
  <si>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</si>
  <si>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</si>
  <si>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</si>
  <si>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</si>
  <si>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</si>
  <si>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</si>
  <si>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</si>
  <si>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</si>
  <si>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</si>
  <si>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</si>
  <si>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</si>
  <si>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</si>
  <si>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</si>
  <si>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</si>
  <si>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</si>
  <si>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</si>
  <si>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</si>
  <si>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</si>
  <si>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</si>
  <si>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</si>
  <si>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</si>
  <si>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</si>
  <si>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</si>
  <si>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</si>
  <si>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</si>
  <si>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</si>
  <si>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</si>
  <si>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</si>
  <si>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</si>
  <si>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</si>
  <si>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</si>
  <si>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</si>
  <si>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</si>
  <si>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</si>
  <si>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</si>
  <si>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</si>
  <si>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</si>
  <si>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</si>
  <si>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</si>
  <si>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</si>
  <si>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</si>
  <si>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</si>
  <si>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</si>
  <si>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</si>
  <si>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</si>
  <si>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</si>
  <si>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</si>
  <si>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</si>
  <si>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</si>
  <si>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</si>
  <si>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</si>
  <si>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</si>
  <si>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</si>
  <si>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</si>
  <si>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</si>
  <si>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</si>
  <si>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</si>
  <si>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</si>
  <si>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</si>
  <si>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</si>
  <si>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</si>
  <si>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</si>
  <si>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</si>
  <si>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</si>
  <si>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</si>
  <si>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</si>
  <si>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</si>
  <si>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</si>
  <si>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</si>
  <si>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</si>
  <si>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</si>
  <si>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</si>
  <si>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</si>
  <si>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</si>
  <si>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</si>
  <si>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</si>
  <si>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</si>
  <si>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</si>
  <si>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</si>
  <si>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</si>
  <si>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</si>
  <si>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</si>
  <si>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</si>
  <si>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</si>
  <si>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</si>
  <si>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</si>
  <si>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</si>
  <si>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</si>
  <si>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</si>
  <si>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</si>
  <si>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</si>
  <si>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</si>
  <si>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</si>
  <si>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</si>
  <si>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</si>
  <si>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</si>
  <si>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</si>
  <si>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</si>
  <si>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</si>
  <si>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</si>
  <si>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</si>
  <si>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</si>
  <si>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</si>
  <si>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</si>
  <si>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</si>
  <si>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</si>
  <si>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</si>
  <si>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</si>
  <si>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</si>
  <si>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</si>
  <si>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</si>
  <si>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</si>
  <si>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</si>
  <si>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</si>
  <si>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</si>
  <si>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</si>
  <si>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</si>
  <si>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</si>
  <si>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</si>
  <si>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</si>
  <si>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</si>
  <si>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</si>
  <si>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</si>
  <si>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</si>
  <si>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</si>
  <si>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</si>
  <si>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</si>
  <si>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</si>
  <si>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</si>
  <si>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</si>
  <si>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</si>
  <si>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</si>
  <si>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</si>
  <si>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</si>
  <si>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</si>
  <si>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</si>
  <si>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</si>
  <si>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</si>
  <si>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</si>
  <si>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</si>
  <si>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</si>
  <si>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</si>
  <si>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</si>
  <si>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</si>
  <si>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</si>
  <si>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</si>
  <si>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</si>
  <si>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</si>
  <si>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</si>
  <si>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</si>
  <si>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</si>
  <si>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</si>
  <si>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</si>
  <si>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</si>
  <si>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</si>
  <si>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</si>
  <si>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</si>
  <si>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</si>
  <si>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</si>
  <si>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</si>
  <si>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</si>
  <si>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</si>
  <si>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</si>
  <si>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</si>
  <si>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</si>
  <si>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</si>
  <si>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</si>
  <si>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</si>
  <si>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</si>
  <si>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</si>
  <si>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</si>
  <si>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</si>
  <si>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</si>
  <si>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</si>
  <si>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</si>
  <si>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</si>
  <si>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</si>
  <si>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</si>
  <si>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</si>
  <si>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</si>
  <si>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</si>
  <si>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</si>
  <si>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</si>
  <si>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</si>
  <si>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</si>
  <si>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</si>
  <si>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</si>
  <si>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</si>
  <si>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</si>
  <si>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</si>
  <si>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</si>
  <si>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</si>
  <si>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</si>
  <si>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</si>
  <si>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</si>
  <si>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</si>
  <si>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</si>
  <si>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</si>
  <si>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</si>
  <si>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</si>
  <si>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</si>
  <si>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</si>
  <si>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</si>
  <si>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</si>
  <si>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</si>
  <si>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</si>
  <si>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</si>
  <si>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</si>
  <si>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</si>
  <si>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</si>
  <si>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</si>
  <si>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</si>
  <si>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</si>
  <si>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</si>
  <si>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</si>
  <si>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</si>
  <si>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</si>
  <si>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</si>
  <si>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</si>
  <si>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</si>
  <si>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</si>
  <si>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</si>
  <si>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</si>
  <si>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</si>
  <si>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</si>
  <si>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</si>
  <si>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</si>
  <si>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</si>
  <si>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</si>
  <si>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</si>
  <si>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</si>
  <si>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</si>
  <si>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</si>
  <si>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</si>
  <si>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</si>
  <si>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</si>
  <si>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</si>
  <si>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</si>
  <si>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</si>
  <si>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</si>
  <si>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</si>
  <si>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</si>
  <si>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</si>
  <si>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</si>
  <si>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</si>
  <si>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</si>
  <si>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</si>
  <si>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</si>
  <si>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</si>
  <si>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</si>
  <si>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</si>
  <si>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</si>
  <si>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</si>
  <si>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</si>
  <si>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</si>
  <si>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</si>
  <si>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</si>
  <si>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</si>
  <si>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</si>
  <si>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</si>
  <si>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</si>
  <si>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</si>
  <si>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</si>
  <si>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</si>
  <si>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</si>
  <si>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</si>
  <si>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</si>
  <si>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</si>
  <si>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</si>
  <si>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</si>
  <si>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</si>
  <si>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</si>
  <si>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</si>
  <si>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</si>
  <si>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</si>
  <si>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</si>
  <si>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</si>
  <si>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</si>
  <si>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</si>
  <si>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</si>
  <si>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</si>
  <si>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</si>
  <si>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</si>
  <si>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</si>
  <si>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</si>
  <si>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</si>
  <si>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</si>
  <si>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</si>
  <si>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</si>
  <si>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</si>
  <si>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</si>
  <si>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</si>
  <si>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</si>
  <si>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</si>
  <si>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</si>
  <si>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</si>
  <si>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</si>
  <si>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</si>
  <si>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</si>
  <si>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</si>
  <si>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</si>
  <si>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</si>
  <si>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</si>
  <si>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</si>
  <si>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</si>
  <si>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</si>
  <si>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</si>
  <si>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</si>
  <si>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</si>
  <si>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</si>
  <si>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</si>
  <si>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</si>
  <si>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</si>
  <si>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</si>
  <si>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</si>
  <si>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</si>
  <si>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</si>
  <si>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</si>
  <si>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</si>
  <si>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</si>
  <si>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</si>
  <si>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</si>
  <si>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</si>
  <si>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</si>
  <si>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</si>
  <si>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</si>
  <si>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</si>
  <si>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</si>
  <si>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</si>
  <si>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</si>
  <si>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</si>
  <si>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</si>
  <si>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</si>
  <si>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</si>
  <si>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</si>
  <si>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</si>
  <si>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</si>
  <si>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</si>
  <si>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</si>
  <si>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</si>
  <si>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</si>
  <si>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</si>
  <si>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</si>
  <si>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</si>
  <si>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</si>
  <si>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</si>
  <si>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</si>
  <si>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</si>
  <si>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</si>
  <si>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</si>
  <si>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</si>
  <si>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</si>
  <si>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</si>
  <si>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</si>
  <si>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</si>
  <si>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</si>
  <si>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</si>
  <si>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</si>
  <si>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</si>
  <si>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</si>
  <si>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</si>
  <si>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</si>
  <si>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</si>
  <si>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</si>
  <si>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</si>
  <si>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</si>
  <si>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</si>
  <si>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</si>
  <si>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</si>
  <si>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</si>
  <si>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</si>
  <si>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</si>
  <si>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</si>
  <si>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</si>
  <si>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</si>
  <si>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</si>
  <si>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</si>
  <si>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</si>
  <si>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</si>
  <si>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</si>
  <si>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</si>
  <si>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</si>
  <si>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</si>
  <si>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</si>
  <si>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</si>
  <si>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</si>
  <si>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</si>
  <si>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</si>
  <si>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</si>
  <si>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</si>
  <si>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</si>
  <si>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</si>
  <si>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</si>
  <si>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</si>
  <si>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</si>
  <si>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</si>
  <si>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</si>
  <si>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</si>
  <si>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</si>
  <si>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</si>
  <si>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</si>
  <si>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</si>
  <si>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</si>
  <si>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</si>
  <si>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</si>
  <si>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</si>
  <si>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</si>
  <si>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</si>
  <si>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</si>
  <si>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</si>
  <si>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</si>
  <si>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</si>
  <si>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</si>
  <si>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</si>
  <si>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</si>
  <si>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</si>
  <si>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</si>
  <si>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</si>
  <si>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</si>
  <si>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</si>
  <si>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</si>
  <si>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</si>
  <si>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</si>
  <si>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</si>
  <si>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</si>
  <si>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</si>
  <si>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</si>
  <si>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</si>
  <si>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</si>
  <si>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</si>
  <si>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</si>
  <si>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</si>
  <si>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</si>
  <si>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</si>
  <si>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</si>
  <si>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</si>
  <si>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</si>
  <si>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</si>
  <si>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</si>
  <si>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</si>
  <si>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</si>
  <si>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</si>
  <si>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</si>
  <si>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</si>
  <si>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</si>
  <si>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</si>
  <si>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</si>
  <si>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</si>
  <si>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</si>
  <si>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</si>
  <si>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</si>
  <si>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</si>
  <si>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</si>
  <si>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</si>
  <si>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</si>
  <si>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</si>
  <si>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</si>
  <si>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</si>
  <si>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</si>
  <si>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</si>
  <si>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</si>
  <si>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</si>
  <si>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</si>
  <si>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</si>
  <si>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</si>
  <si>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</si>
  <si>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</si>
  <si>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</si>
  <si>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</si>
  <si>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</si>
  <si>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</si>
  <si>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</si>
  <si>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</si>
  <si>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</si>
  <si>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</si>
  <si>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</si>
  <si>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</si>
  <si>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</si>
  <si>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</si>
  <si>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</si>
  <si>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</si>
  <si>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</si>
  <si>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</si>
  <si>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</si>
  <si>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</si>
  <si>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</si>
  <si>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</si>
  <si>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</si>
  <si>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</si>
  <si>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</si>
  <si>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</si>
  <si>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</si>
  <si>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</si>
  <si>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</si>
  <si>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</si>
  <si>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</si>
  <si>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</si>
  <si>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</si>
  <si>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</si>
  <si>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</si>
  <si>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</si>
  <si>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</si>
  <si>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</si>
  <si>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</si>
  <si>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</si>
  <si>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</si>
  <si>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</si>
  <si>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</si>
  <si>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</si>
  <si>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</si>
  <si>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</si>
  <si>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</si>
  <si>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</si>
  <si>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</si>
  <si>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</si>
  <si>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</si>
  <si>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</si>
  <si>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</si>
  <si>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</si>
  <si>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</si>
  <si>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</si>
  <si>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</si>
  <si>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</si>
  <si>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</si>
  <si>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</si>
  <si>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</si>
  <si>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</si>
  <si>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</si>
  <si>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</si>
  <si>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</si>
  <si>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</si>
  <si>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</si>
  <si>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</si>
  <si>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</si>
  <si>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</si>
  <si>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</si>
  <si>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</si>
  <si>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</si>
  <si>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</si>
  <si>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</si>
  <si>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</si>
  <si>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</si>
  <si>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</si>
  <si>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</si>
  <si>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</si>
  <si>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</si>
  <si>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</si>
  <si>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</si>
  <si>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</si>
  <si>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</si>
  <si>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</si>
  <si>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</si>
  <si>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</si>
  <si>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</si>
  <si>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</si>
  <si>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</si>
  <si>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</si>
  <si>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</si>
  <si>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</si>
  <si>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</si>
  <si>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</si>
  <si>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</si>
  <si>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</si>
  <si>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</si>
  <si>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</si>
  <si>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</si>
  <si>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</si>
  <si>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</si>
  <si>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</si>
  <si>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</si>
  <si>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</si>
  <si>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</si>
  <si>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</si>
  <si>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</si>
  <si>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</si>
  <si>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</si>
  <si>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</si>
  <si>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</si>
  <si>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</si>
  <si>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</si>
  <si>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</si>
  <si>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</si>
  <si>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</si>
  <si>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</si>
  <si>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</si>
  <si>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</si>
  <si>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</si>
  <si>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</si>
  <si>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</si>
  <si>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</si>
  <si>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</si>
  <si>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</si>
  <si>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</si>
  <si>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</si>
  <si>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</si>
  <si>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</si>
  <si>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</si>
  <si>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</si>
  <si>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</si>
  <si>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</si>
  <si>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</si>
  <si>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</si>
  <si>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</si>
  <si>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</si>
  <si>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</si>
  <si>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</si>
  <si>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</si>
  <si>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</si>
  <si>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</si>
  <si>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</si>
  <si>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</si>
  <si>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</si>
  <si>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</si>
  <si>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</si>
  <si>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</si>
  <si>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</si>
  <si>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</si>
  <si>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</si>
  <si>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</si>
  <si>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</si>
  <si>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</si>
  <si>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</si>
  <si>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</si>
  <si>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</si>
  <si>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</si>
  <si>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</si>
  <si>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</si>
  <si>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</si>
  <si>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</si>
  <si>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</si>
  <si>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</si>
  <si>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</si>
  <si>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</si>
  <si>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</si>
  <si>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</si>
  <si>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</si>
  <si>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</si>
  <si>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</si>
  <si>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</si>
  <si>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</si>
  <si>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</si>
  <si>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</si>
  <si>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</si>
  <si>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</si>
  <si>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</si>
  <si>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</si>
  <si>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</si>
  <si>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</si>
  <si>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</si>
  <si>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</si>
  <si>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</si>
  <si>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</si>
  <si>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</si>
  <si>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</si>
  <si>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</si>
  <si>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</si>
  <si>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</si>
  <si>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</si>
  <si>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</si>
  <si>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</si>
  <si>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</si>
  <si>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</si>
  <si>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</si>
  <si>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</si>
  <si>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</si>
  <si>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</si>
  <si>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</si>
  <si>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</si>
  <si>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</si>
  <si>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</si>
  <si>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</si>
  <si>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</si>
  <si>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</si>
  <si>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</si>
  <si>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</si>
  <si>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</si>
  <si>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</si>
  <si>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</si>
  <si>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</si>
  <si>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</si>
  <si>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</si>
  <si>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</si>
  <si>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</si>
  <si>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</si>
  <si>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</si>
  <si>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</si>
  <si>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</si>
  <si>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</si>
  <si>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</si>
  <si>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</si>
  <si>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</si>
  <si>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</si>
  <si>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</si>
  <si>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</si>
  <si>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</si>
  <si>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</si>
  <si>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</si>
  <si>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</si>
  <si>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</si>
  <si>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</si>
  <si>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</si>
  <si>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</si>
  <si>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</si>
  <si>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</si>
  <si>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</si>
  <si>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</si>
  <si>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</si>
  <si>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</si>
  <si>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</si>
  <si>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</si>
  <si>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</si>
  <si>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</si>
  <si>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</si>
  <si>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</si>
  <si>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</si>
  <si>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</si>
  <si>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</si>
  <si>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</si>
  <si>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</si>
  <si>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</si>
  <si>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</si>
  <si>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</si>
  <si>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</si>
  <si>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</si>
  <si>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</si>
  <si>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</si>
  <si>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</si>
  <si>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</si>
  <si>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</si>
  <si>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</si>
  <si>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</si>
  <si>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</si>
  <si>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</si>
  <si>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</si>
  <si>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</si>
  <si>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</si>
  <si>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</si>
  <si>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</si>
  <si>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</si>
  <si>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</si>
  <si>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</si>
  <si>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</si>
  <si>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</si>
  <si>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</si>
  <si>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</si>
  <si>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</si>
  <si>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</si>
  <si>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</si>
  <si>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</si>
  <si>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</si>
  <si>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</si>
  <si>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</si>
  <si>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</si>
  <si>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</si>
  <si>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</si>
  <si>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</si>
  <si>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</si>
  <si>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</si>
  <si>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</si>
  <si>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</si>
  <si>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</si>
  <si>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</si>
  <si>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</si>
  <si>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</si>
  <si>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</si>
  <si>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</si>
  <si>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</si>
  <si>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</si>
  <si>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</si>
  <si>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</si>
  <si>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</si>
  <si>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</si>
  <si>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</si>
  <si>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</si>
  <si>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</si>
  <si>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</si>
  <si>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</si>
  <si>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</si>
  <si>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</si>
  <si>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</si>
  <si>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</si>
  <si>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</si>
  <si>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</si>
  <si>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</si>
  <si>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</si>
  <si>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</si>
  <si>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</si>
  <si>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</si>
  <si>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</si>
  <si>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</si>
  <si>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</si>
  <si>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</si>
  <si>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</si>
  <si>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</si>
  <si>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</si>
  <si>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</si>
  <si>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</si>
  <si>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</si>
  <si>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</si>
  <si>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</si>
  <si>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</si>
  <si>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</si>
  <si>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</si>
  <si>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</si>
  <si>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</si>
  <si>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</si>
  <si>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</si>
  <si>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</si>
  <si>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</si>
  <si>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</si>
  <si>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</si>
  <si>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</si>
  <si>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</si>
  <si>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</si>
  <si>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</si>
  <si>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</si>
  <si>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</si>
  <si>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</si>
  <si>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</si>
  <si>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</si>
  <si>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</si>
  <si>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</si>
  <si>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</si>
  <si>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</si>
  <si>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</si>
  <si>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</si>
  <si>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</si>
  <si>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</si>
  <si>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</si>
  <si>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</si>
  <si>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</si>
  <si>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</si>
  <si>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</si>
  <si>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</si>
  <si>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</si>
  <si>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</si>
  <si>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</si>
  <si>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</si>
  <si>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</si>
  <si>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</si>
  <si>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</si>
  <si>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</si>
  <si>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</si>
  <si>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</si>
  <si>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</si>
  <si>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</si>
  <si>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</si>
  <si>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</si>
  <si>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</si>
  <si>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</si>
  <si>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</si>
  <si>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</si>
  <si>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</si>
  <si>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</si>
  <si>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</si>
  <si>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</si>
  <si>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</si>
  <si>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</si>
  <si>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</si>
  <si>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</si>
  <si>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</si>
  <si>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</si>
  <si>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</si>
  <si>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</si>
  <si>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</si>
  <si>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</si>
  <si>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</si>
  <si>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</si>
  <si>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</si>
  <si>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</si>
  <si>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</si>
  <si>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</si>
  <si>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</si>
  <si>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</si>
  <si>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</si>
  <si>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</si>
  <si>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</si>
  <si>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</si>
  <si>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</si>
  <si>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</si>
  <si>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</si>
  <si>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</si>
  <si>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</si>
  <si>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</si>
  <si>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</si>
  <si>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</si>
  <si>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</si>
  <si>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</si>
  <si>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</si>
  <si>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</si>
  <si>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</si>
  <si>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</si>
  <si>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</si>
  <si>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</si>
  <si>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</si>
  <si>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</si>
  <si>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</si>
  <si>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</si>
  <si>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</si>
  <si>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</si>
  <si>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</si>
  <si>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</si>
  <si>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</si>
  <si>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</si>
  <si>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</si>
  <si>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</si>
  <si>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</si>
  <si>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</si>
  <si>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</si>
  <si>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</si>
  <si>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</si>
  <si>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</si>
  <si>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</si>
  <si>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</si>
  <si>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</si>
  <si>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</si>
  <si>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</si>
  <si>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</si>
  <si>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</si>
  <si>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</si>
  <si>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</si>
  <si>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</si>
  <si>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</si>
  <si>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</si>
  <si>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</si>
  <si>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</si>
  <si>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</si>
  <si>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</si>
  <si>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</si>
  <si>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</si>
  <si>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</si>
  <si>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</si>
  <si>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</si>
  <si>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</si>
  <si>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</si>
  <si>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</si>
  <si>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</si>
  <si>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</si>
  <si>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</si>
  <si>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</si>
  <si>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</si>
  <si>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</si>
  <si>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</si>
  <si>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</si>
  <si>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</si>
  <si>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</si>
  <si>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</si>
  <si>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</si>
  <si>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</si>
  <si>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</si>
  <si>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</si>
  <si>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</si>
  <si>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</si>
  <si>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</si>
  <si>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</si>
  <si>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</si>
  <si>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</si>
  <si>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</si>
  <si>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</si>
  <si>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</si>
  <si>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</si>
  <si>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</si>
  <si>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</si>
  <si>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</si>
  <si>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</si>
  <si>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</si>
  <si>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</si>
  <si>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</si>
  <si>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</si>
  <si>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</si>
  <si>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</si>
  <si>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</si>
  <si>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</si>
  <si>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</si>
  <si>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</si>
  <si>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</si>
  <si>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</si>
  <si>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</si>
  <si>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</si>
  <si>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</si>
  <si>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</si>
  <si>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</si>
  <si>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</si>
  <si>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</si>
  <si>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</si>
  <si>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</si>
  <si>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</si>
  <si>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</si>
  <si>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</si>
  <si>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</si>
  <si>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</si>
  <si>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</si>
  <si>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</si>
  <si>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</si>
  <si>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</si>
  <si>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</si>
  <si>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</si>
  <si>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</si>
  <si>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</si>
  <si>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</si>
  <si>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</si>
  <si>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</si>
  <si>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</si>
  <si>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</si>
  <si>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</si>
  <si>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</si>
  <si>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</si>
  <si>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</si>
  <si>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</si>
  <si>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</si>
  <si>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</si>
  <si>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</si>
  <si>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</si>
  <si>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</si>
  <si>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</si>
  <si>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</si>
  <si>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</si>
  <si>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</si>
  <si>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</si>
  <si>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</si>
  <si>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</si>
  <si>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</si>
  <si>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</si>
  <si>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</si>
  <si>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</si>
  <si>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</si>
  <si>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</si>
  <si>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</si>
  <si>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</si>
  <si>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</si>
  <si>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</si>
  <si>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</si>
  <si>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</si>
  <si>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</si>
  <si>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</si>
  <si>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</si>
  <si>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</si>
  <si>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</si>
  <si>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</si>
  <si>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</si>
  <si>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</si>
  <si>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</si>
  <si>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</si>
  <si>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</si>
  <si>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</si>
  <si>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</si>
  <si>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</si>
  <si>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</si>
  <si>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</si>
  <si>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</si>
  <si>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</si>
  <si>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</si>
  <si>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</si>
  <si>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</si>
  <si>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</si>
  <si>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</si>
  <si>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</si>
  <si>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</si>
  <si>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</si>
  <si>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</si>
  <si>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</si>
  <si>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</si>
  <si>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</si>
  <si>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</si>
  <si>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</si>
  <si>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</si>
  <si>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</si>
  <si>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</si>
  <si>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</si>
  <si>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</si>
  <si>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</si>
  <si>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</si>
  <si>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</si>
  <si>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</si>
  <si>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</si>
  <si>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</si>
  <si>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</si>
  <si>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</si>
  <si>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</si>
  <si>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</si>
  <si>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</si>
  <si>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</si>
  <si>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</si>
  <si>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</si>
  <si>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</si>
  <si>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</si>
  <si>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</si>
  <si>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</si>
  <si>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</si>
  <si>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</si>
  <si>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</si>
  <si>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</si>
  <si>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</si>
  <si>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</si>
  <si>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</si>
  <si>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</si>
  <si>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</si>
  <si>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</si>
  <si>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</si>
  <si>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</si>
  <si>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</si>
  <si>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</si>
  <si>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</si>
  <si>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</si>
  <si>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</si>
  <si>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</si>
  <si>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</si>
  <si>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</si>
  <si>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</si>
  <si>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</si>
  <si>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</si>
  <si>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</si>
  <si>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</si>
  <si>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</si>
  <si>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</si>
  <si>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</si>
  <si>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</si>
  <si>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</si>
  <si>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</si>
  <si>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</si>
  <si>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</si>
  <si>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</si>
  <si>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</si>
  <si>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</si>
  <si>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</si>
  <si>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</si>
  <si>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</si>
  <si>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</si>
  <si>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</si>
  <si>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</si>
  <si>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</si>
  <si>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</si>
  <si>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</si>
  <si>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</si>
  <si>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</si>
  <si>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</si>
  <si>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</si>
  <si>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</si>
  <si>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</si>
  <si>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</si>
  <si>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</si>
  <si>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</si>
  <si>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</si>
  <si>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</si>
  <si>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</si>
  <si>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</si>
  <si>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</si>
  <si>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</si>
  <si>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</si>
  <si>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</si>
  <si>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</si>
  <si>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</si>
  <si>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</si>
  <si>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</si>
  <si>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</si>
  <si>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</si>
  <si>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</si>
  <si>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</si>
  <si>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</si>
  <si>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</si>
  <si>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</si>
  <si>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</si>
  <si>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</si>
  <si>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</si>
  <si>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</si>
  <si>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</si>
  <si>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</si>
  <si>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</si>
  <si>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</si>
  <si>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</si>
  <si>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</si>
  <si>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</si>
  <si>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</si>
  <si>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</si>
  <si>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</si>
  <si>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</si>
  <si>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</si>
  <si>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</si>
  <si>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</si>
  <si>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</si>
  <si>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</si>
  <si>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</si>
  <si>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</si>
  <si>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</si>
  <si>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</si>
  <si>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</si>
  <si>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</si>
  <si>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</si>
  <si>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</si>
  <si>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</si>
  <si>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</si>
  <si>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</si>
  <si>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</si>
  <si>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</si>
  <si>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</si>
  <si>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</si>
  <si>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</si>
  <si>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</si>
  <si>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</si>
  <si>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</si>
  <si>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</si>
  <si>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</si>
  <si>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</si>
  <si>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</si>
  <si>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</si>
  <si>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</si>
  <si>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</si>
  <si>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</si>
  <si>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</si>
  <si>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</si>
  <si>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</si>
  <si>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</si>
  <si>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</si>
  <si>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</si>
  <si>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</si>
  <si>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</si>
  <si>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</si>
  <si>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</si>
  <si>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</si>
  <si>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</si>
  <si>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</si>
  <si>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</si>
  <si>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</si>
  <si>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</si>
  <si>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</si>
  <si>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</si>
  <si>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</si>
  <si>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</si>
  <si>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</si>
  <si>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</si>
  <si>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</si>
  <si>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</si>
  <si>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</si>
  <si>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</si>
  <si>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</si>
  <si>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</si>
  <si>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</si>
  <si>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</si>
  <si>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</si>
  <si>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</si>
  <si>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</si>
  <si>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</si>
  <si>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</si>
  <si>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</si>
  <si>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</si>
  <si>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</si>
  <si>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</si>
  <si>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</si>
  <si>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</si>
  <si>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</si>
  <si>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</si>
  <si>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</si>
  <si>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</si>
  <si>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</si>
  <si>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</si>
  <si>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</si>
  <si>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</si>
  <si>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</si>
  <si>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</si>
  <si>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</si>
  <si>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</si>
  <si>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</si>
  <si>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</si>
  <si>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</si>
  <si>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</si>
  <si>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</si>
  <si>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</si>
  <si>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</si>
  <si>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</si>
  <si>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</si>
  <si>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</si>
  <si>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</si>
  <si>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</si>
  <si>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</si>
  <si>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</si>
  <si>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</si>
  <si>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</si>
  <si>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</si>
  <si>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</si>
  <si>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</si>
  <si>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</si>
  <si>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</si>
  <si>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</si>
  <si>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</si>
  <si>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</si>
  <si>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</si>
  <si>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</si>
  <si>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</si>
  <si>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</si>
  <si>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</si>
  <si>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</si>
  <si>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</si>
  <si>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</si>
  <si>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</si>
  <si>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</si>
  <si>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</si>
  <si>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</si>
  <si>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</si>
  <si>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</si>
  <si>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</si>
  <si>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</si>
  <si>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</si>
  <si>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</si>
  <si>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</si>
  <si>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</si>
  <si>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</si>
  <si>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</si>
  <si>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</si>
  <si>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</si>
  <si>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</si>
  <si>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</si>
  <si>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</si>
  <si>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</si>
  <si>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</si>
  <si>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</si>
  <si>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</si>
  <si>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</si>
  <si>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</si>
  <si>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</si>
  <si>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</si>
  <si>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</si>
  <si>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</si>
  <si>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</si>
  <si>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</si>
  <si>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</si>
  <si>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</si>
  <si>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</si>
  <si>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</si>
  <si>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</si>
  <si>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</si>
  <si>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</si>
  <si>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</si>
  <si>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</si>
  <si>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</si>
  <si>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</si>
  <si>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</si>
  <si>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</si>
  <si>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</si>
  <si>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</si>
  <si>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</si>
  <si>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</si>
  <si>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</si>
  <si>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</si>
  <si>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</si>
  <si>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</si>
  <si>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</si>
  <si>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</si>
  <si>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</si>
  <si>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</si>
  <si>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</si>
  <si>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</si>
  <si>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</si>
  <si>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</si>
  <si>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</si>
  <si>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</si>
  <si>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</si>
  <si>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</si>
  <si>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</si>
  <si>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</si>
  <si>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</si>
  <si>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</si>
  <si>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</si>
  <si>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</si>
  <si>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</si>
  <si>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</si>
  <si>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</si>
  <si>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</si>
  <si>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</si>
  <si>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</si>
  <si>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</si>
  <si>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</si>
  <si>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</si>
  <si>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</si>
  <si>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</si>
  <si>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</si>
  <si>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</si>
  <si>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</si>
  <si>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</si>
  <si>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</si>
  <si>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</si>
  <si>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</si>
  <si>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</si>
  <si>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</si>
  <si>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</si>
  <si>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</si>
  <si>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</si>
  <si>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</si>
  <si>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</si>
  <si>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</si>
  <si>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</si>
  <si>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</si>
  <si>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</si>
  <si>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</si>
  <si>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</si>
  <si>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</si>
  <si>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</si>
  <si>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</si>
  <si>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</si>
  <si>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</si>
  <si>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</si>
  <si>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</si>
  <si>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</si>
  <si>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</si>
  <si>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</si>
  <si>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</si>
  <si>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</si>
  <si>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</si>
  <si>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</si>
  <si>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</si>
  <si>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</si>
  <si>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</si>
  <si>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</si>
  <si>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</si>
  <si>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</si>
  <si>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</si>
  <si>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</si>
  <si>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</si>
  <si>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</si>
  <si>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</si>
  <si>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</si>
  <si>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</si>
  <si>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</si>
  <si>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</si>
  <si>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</si>
  <si>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</si>
  <si>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</si>
  <si>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</si>
  <si>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</si>
  <si>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</si>
  <si>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</si>
  <si>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</si>
  <si>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</si>
  <si>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</si>
  <si>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</si>
  <si>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</si>
  <si>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</si>
  <si>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</si>
  <si>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</si>
  <si>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</si>
  <si>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</si>
  <si>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</si>
  <si>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</si>
  <si>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</si>
  <si>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</si>
  <si>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</si>
  <si>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</si>
  <si>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</si>
  <si>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</si>
  <si>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</si>
  <si>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</si>
  <si>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</si>
  <si>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</si>
  <si>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</si>
  <si>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</si>
  <si>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</si>
  <si>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</si>
  <si>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</si>
  <si>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</si>
  <si>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</si>
  <si>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</si>
  <si>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</si>
  <si>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</si>
  <si>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</si>
  <si>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</si>
  <si>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</si>
  <si>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</si>
  <si>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</si>
  <si>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</si>
  <si>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</si>
  <si>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</si>
  <si>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</si>
  <si>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</si>
  <si>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</si>
  <si>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</si>
  <si>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</si>
  <si>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</si>
  <si>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</si>
  <si>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</si>
  <si>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</si>
  <si>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</si>
  <si>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</si>
  <si>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</si>
  <si>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</si>
  <si>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</si>
  <si>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</si>
  <si>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</si>
  <si>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</si>
  <si>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</si>
  <si>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</si>
  <si>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</si>
  <si>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</si>
  <si>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</si>
  <si>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</si>
  <si>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</si>
  <si>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</si>
  <si>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</si>
  <si>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</si>
  <si>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</si>
  <si>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</si>
  <si>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</si>
  <si>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</si>
  <si>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</si>
  <si>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</si>
  <si>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</si>
  <si>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</si>
  <si>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</si>
  <si>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</si>
  <si>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</si>
  <si>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</si>
  <si>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</si>
  <si>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</si>
  <si>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</si>
  <si>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</si>
  <si>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</si>
  <si>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</si>
  <si>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</si>
  <si>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</si>
  <si>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</si>
  <si>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</si>
  <si>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</si>
  <si>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</si>
  <si>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</si>
  <si>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</si>
  <si>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</si>
  <si>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</si>
  <si>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</si>
  <si>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</si>
  <si>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</si>
  <si>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</si>
  <si>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</si>
  <si>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</si>
  <si>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</si>
  <si>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</si>
  <si>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</si>
  <si>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</si>
  <si>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</si>
  <si>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</si>
  <si>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</si>
  <si>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</si>
  <si>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</si>
  <si>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</si>
  <si>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</si>
  <si>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</si>
  <si>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</si>
  <si>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</si>
  <si>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</si>
  <si>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</si>
  <si>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</si>
  <si>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</si>
  <si>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</si>
  <si>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</si>
  <si>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</si>
  <si>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</si>
  <si>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</si>
  <si>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</si>
  <si>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</si>
  <si>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</si>
  <si>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</si>
  <si>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</si>
  <si>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</si>
  <si>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</si>
  <si>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</si>
  <si>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</si>
  <si>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</si>
  <si>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</si>
  <si>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</si>
  <si>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</si>
  <si>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</si>
  <si>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</si>
  <si>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</si>
  <si>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</si>
  <si>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</si>
  <si>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</si>
  <si>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</si>
  <si>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</si>
  <si>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</si>
  <si>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</si>
  <si>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</si>
  <si>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</si>
  <si>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</si>
  <si>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</si>
  <si>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</si>
  <si>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</si>
  <si>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</si>
  <si>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</si>
  <si>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</si>
  <si>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</si>
  <si>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</si>
  <si>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</si>
  <si>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</si>
  <si>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</si>
  <si>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</si>
  <si>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</si>
  <si>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</si>
  <si>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</si>
  <si>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</si>
  <si>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</si>
  <si>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</si>
  <si>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</si>
  <si>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</si>
  <si>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</si>
  <si>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</si>
  <si>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</si>
  <si>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</si>
  <si>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</si>
  <si>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</si>
  <si>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</si>
  <si>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</si>
  <si>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</si>
  <si>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</si>
  <si>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</si>
  <si>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</si>
  <si>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</si>
  <si>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</si>
  <si>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</si>
  <si>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</si>
  <si>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</si>
  <si>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</si>
  <si>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</si>
  <si>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</si>
  <si>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</si>
  <si>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</si>
  <si>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</si>
  <si>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</si>
  <si>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</si>
  <si>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</si>
  <si>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</si>
  <si>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</si>
  <si>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</si>
  <si>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</si>
  <si>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</si>
  <si>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</si>
  <si>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</si>
  <si>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</si>
  <si>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</si>
  <si>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</si>
  <si>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</si>
  <si>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</si>
  <si>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</si>
  <si>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</si>
  <si>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</si>
  <si>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</si>
  <si>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</si>
  <si>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</si>
  <si>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</si>
  <si>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</si>
  <si>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</si>
  <si>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</si>
  <si>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</si>
  <si>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</si>
  <si>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</si>
  <si>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</si>
  <si>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</si>
  <si>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</si>
  <si>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</si>
  <si>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</si>
  <si>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</si>
  <si>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</si>
  <si>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</si>
  <si>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</si>
  <si>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</si>
  <si>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</si>
  <si>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</si>
  <si>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</si>
  <si>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</si>
  <si>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</si>
  <si>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</si>
  <si>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</si>
  <si>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</si>
  <si>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</si>
  <si>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</si>
  <si>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</si>
  <si>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</si>
  <si>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</si>
  <si>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</si>
  <si>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</si>
  <si>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</si>
  <si>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</si>
  <si>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</si>
  <si>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</si>
  <si>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</si>
  <si>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</si>
  <si>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</si>
  <si>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</si>
  <si>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</si>
  <si>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</si>
  <si>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</si>
  <si>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</si>
  <si>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</si>
  <si>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</si>
  <si>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</si>
  <si>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</si>
  <si>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</si>
  <si>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</si>
  <si>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</si>
  <si>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</si>
  <si>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</si>
  <si>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</si>
  <si>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</si>
  <si>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</si>
  <si>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</si>
  <si>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</si>
  <si>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</si>
  <si>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</si>
  <si>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</si>
  <si>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</si>
  <si>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</si>
  <si>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</si>
  <si>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</si>
  <si>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</si>
  <si>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</si>
  <si>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</si>
  <si>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</si>
  <si>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</si>
  <si>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</si>
  <si>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</si>
  <si>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</si>
  <si>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</si>
  <si>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</si>
  <si>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</si>
  <si>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</si>
  <si>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</si>
  <si>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</si>
  <si>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</si>
  <si>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</si>
  <si>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</si>
  <si>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</si>
  <si>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</si>
  <si>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</si>
  <si>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</si>
  <si>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</si>
  <si>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</si>
  <si>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</si>
  <si>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</si>
  <si>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</si>
  <si>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</si>
  <si>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</si>
  <si>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</si>
  <si>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</si>
  <si>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</si>
  <si>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</si>
  <si>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</si>
  <si>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</si>
  <si>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</si>
  <si>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</si>
  <si>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</si>
  <si>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</si>
  <si>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</si>
  <si>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</si>
  <si>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</si>
  <si>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</si>
  <si>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</si>
  <si>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</si>
  <si>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</si>
  <si>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</si>
  <si>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</si>
  <si>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</si>
  <si>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</si>
  <si>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</si>
  <si>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</si>
  <si>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</si>
  <si>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</si>
  <si>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</si>
  <si>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</si>
  <si>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</si>
  <si>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</si>
  <si>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</si>
  <si>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</si>
  <si>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</si>
  <si>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</si>
  <si>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</si>
  <si>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</si>
  <si>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</si>
  <si>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</si>
  <si>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</si>
  <si>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</si>
  <si>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</si>
  <si>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</si>
  <si>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</si>
  <si>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</si>
  <si>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</si>
  <si>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</si>
  <si>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</si>
  <si>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</si>
  <si>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</si>
  <si>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</si>
  <si>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</si>
  <si>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</si>
  <si>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</si>
  <si>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</si>
  <si>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</si>
  <si>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</si>
  <si>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</si>
  <si>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</si>
  <si>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</si>
  <si>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</si>
  <si>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</si>
  <si>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</si>
  <si>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</si>
  <si>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</si>
  <si>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</si>
  <si>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</si>
  <si>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</si>
  <si>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</si>
  <si>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</si>
  <si>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</si>
  <si>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</si>
  <si>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</si>
  <si>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</si>
  <si>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</si>
  <si>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</si>
  <si>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</si>
  <si>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</si>
  <si>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</si>
  <si>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</si>
  <si>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</si>
  <si>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</si>
  <si>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</si>
  <si>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</si>
  <si>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</si>
  <si>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</si>
  <si>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</si>
  <si>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</si>
  <si>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</si>
  <si>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</si>
  <si>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</si>
  <si>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</si>
  <si>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</si>
  <si>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</si>
  <si>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</si>
  <si>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</si>
  <si>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</si>
  <si>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</si>
  <si>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</si>
  <si>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</si>
  <si>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</si>
  <si>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</si>
  <si>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</si>
  <si>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</si>
  <si>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</si>
  <si>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</si>
  <si>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</si>
  <si>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</si>
  <si>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</si>
  <si>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</si>
  <si>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</si>
  <si>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</si>
  <si>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</si>
  <si>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</si>
  <si>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</si>
  <si>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</si>
  <si>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</si>
  <si>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</si>
  <si>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</si>
  <si>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</si>
  <si>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</si>
  <si>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</si>
  <si>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</si>
  <si>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</si>
  <si>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</si>
  <si>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</si>
  <si>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</si>
  <si>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</si>
  <si>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</si>
  <si>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</si>
  <si>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</si>
  <si>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</si>
  <si>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</si>
  <si>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</si>
  <si>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</si>
  <si>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</si>
  <si>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</si>
  <si>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</si>
  <si>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</si>
  <si>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</si>
  <si>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</si>
  <si>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</si>
  <si>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</si>
  <si>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</si>
  <si>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</si>
  <si>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</si>
  <si>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</si>
  <si>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</si>
  <si>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</si>
  <si>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</si>
  <si>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</si>
  <si>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</si>
  <si>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</si>
  <si>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</si>
  <si>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</si>
  <si>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</si>
  <si>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</si>
  <si>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</si>
  <si>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</si>
  <si>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</si>
  <si>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</si>
  <si>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</si>
  <si>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</si>
  <si>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</si>
  <si>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</si>
  <si>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</si>
  <si>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</si>
  <si>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</si>
  <si>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</si>
  <si>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</si>
  <si>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</si>
  <si>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</si>
  <si>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</si>
  <si>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</si>
  <si>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</si>
  <si>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</si>
  <si>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</si>
  <si>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</si>
  <si>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</si>
  <si>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</si>
  <si>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</si>
  <si>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</si>
  <si>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</si>
  <si>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</si>
  <si>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</si>
  <si>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</si>
  <si>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</si>
  <si>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</si>
  <si>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</si>
  <si>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</si>
  <si>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</si>
  <si>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</si>
  <si>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</si>
  <si>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</si>
  <si>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</si>
  <si>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</si>
  <si>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</si>
  <si>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</si>
  <si>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</si>
  <si>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</si>
  <si>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</si>
  <si>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</si>
  <si>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</si>
  <si>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</si>
  <si>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</si>
  <si>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</si>
  <si>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</si>
  <si>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</si>
  <si>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</si>
  <si>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</si>
  <si>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</si>
  <si>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</si>
  <si>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</si>
  <si>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</si>
  <si>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</si>
  <si>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</si>
  <si>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</si>
  <si>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</si>
  <si>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</si>
  <si>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</si>
  <si>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</si>
  <si>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</si>
  <si>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</si>
  <si>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</si>
  <si>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</si>
  <si>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</si>
  <si>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</si>
  <si>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</si>
  <si>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</si>
  <si>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</si>
  <si>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</si>
  <si>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</si>
  <si>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</si>
  <si>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</si>
  <si>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</si>
  <si>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</si>
  <si>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</si>
  <si>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</si>
  <si>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</si>
  <si>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</si>
  <si>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</si>
  <si>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</si>
  <si>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</si>
  <si>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</si>
  <si>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</si>
  <si>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</si>
  <si>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</si>
  <si>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</si>
  <si>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</si>
  <si>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</si>
  <si>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</si>
  <si>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</si>
  <si>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</si>
  <si>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</si>
  <si>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</si>
  <si>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</si>
  <si>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</si>
  <si>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</si>
  <si>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</si>
  <si>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</si>
  <si>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</si>
  <si>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</si>
  <si>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</si>
  <si>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</si>
  <si>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</si>
  <si>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</si>
  <si>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</si>
  <si>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</si>
  <si>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</si>
  <si>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</si>
  <si>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</si>
  <si>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</si>
  <si>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</si>
  <si>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</si>
  <si>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</si>
  <si>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</si>
  <si>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</si>
  <si>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</si>
  <si>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</si>
  <si>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</si>
  <si>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</si>
  <si>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</si>
  <si>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</si>
  <si>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</si>
  <si>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</si>
  <si>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</si>
  <si>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</si>
  <si>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</si>
  <si>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</si>
  <si>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</si>
  <si>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</si>
  <si>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</si>
  <si>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</si>
  <si>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</si>
  <si>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</si>
  <si>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</si>
  <si>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</si>
  <si>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</si>
  <si>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</si>
  <si>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</si>
  <si>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</si>
  <si>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</si>
  <si>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</si>
  <si>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</si>
  <si>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</si>
  <si>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</si>
  <si>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</si>
  <si>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</si>
  <si>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</si>
  <si>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</si>
  <si>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</si>
  <si>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</si>
  <si>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</si>
  <si>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</si>
  <si>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</si>
  <si>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</si>
  <si>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</si>
  <si>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</si>
  <si>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</si>
  <si>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</si>
  <si>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</si>
  <si>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</si>
  <si>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</si>
  <si>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</si>
  <si>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</si>
  <si>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</si>
  <si>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</si>
  <si>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</si>
  <si>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</si>
  <si>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</si>
  <si>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</si>
  <si>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</si>
  <si>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</si>
  <si>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</si>
  <si>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</si>
  <si>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</si>
  <si>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</si>
  <si>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</si>
  <si>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</si>
  <si>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</si>
  <si>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</si>
  <si>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</si>
  <si>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</si>
  <si>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</si>
  <si>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</si>
  <si>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</si>
  <si>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</si>
  <si>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</si>
  <si>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</si>
  <si>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</si>
  <si>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</si>
  <si>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</si>
  <si>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</si>
  <si>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</si>
  <si>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</si>
  <si>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</si>
  <si>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</si>
  <si>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</si>
  <si>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</si>
  <si>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</si>
  <si>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</si>
  <si>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</si>
  <si>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</si>
  <si>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</si>
  <si>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</si>
  <si>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</si>
  <si>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</si>
  <si>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</si>
  <si>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</si>
  <si>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</si>
  <si>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</si>
  <si>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</si>
  <si>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</si>
  <si>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</si>
  <si>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</si>
  <si>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</si>
  <si>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</si>
  <si>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</si>
  <si>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</si>
  <si>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</si>
  <si>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</si>
  <si>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</si>
  <si>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</si>
  <si>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</si>
  <si>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</si>
  <si>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</si>
  <si>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</si>
  <si>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</si>
  <si>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</si>
  <si>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</si>
  <si>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</si>
  <si>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</si>
  <si>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</si>
  <si>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</si>
  <si>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</si>
  <si>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</si>
  <si>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</si>
  <si>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</si>
  <si>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</si>
  <si>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</si>
  <si>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</si>
  <si>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</si>
  <si>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</si>
  <si>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</si>
  <si>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</si>
  <si>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</si>
  <si>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</si>
  <si>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</si>
  <si>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</si>
  <si>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</si>
  <si>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</si>
  <si>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</si>
  <si>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</si>
  <si>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</si>
  <si>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</si>
  <si>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</si>
  <si>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</si>
  <si>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</si>
  <si>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</si>
  <si>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</si>
  <si>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</si>
  <si>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</si>
  <si>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</si>
  <si>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</si>
  <si>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</si>
  <si>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</si>
  <si>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</si>
  <si>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</si>
  <si>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</si>
  <si>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</si>
  <si>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</si>
  <si>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</si>
  <si>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</si>
  <si>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</si>
  <si>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</si>
  <si>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</si>
  <si>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</si>
  <si>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</si>
  <si>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</si>
  <si>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</si>
  <si>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</si>
  <si>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</si>
  <si>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</si>
  <si>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</si>
  <si>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</si>
  <si>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</si>
  <si>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</si>
  <si>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</si>
  <si>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</si>
  <si>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</si>
  <si>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</si>
  <si>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</si>
  <si>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</si>
  <si>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</si>
  <si>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</si>
  <si>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</si>
  <si>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</si>
  <si>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</si>
  <si>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</si>
  <si>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</si>
  <si>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</si>
  <si>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</si>
  <si>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</si>
  <si>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</si>
  <si>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</si>
  <si>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</si>
  <si>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</si>
  <si>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</si>
  <si>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</si>
  <si>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</si>
  <si>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</si>
  <si>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</si>
  <si>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</si>
  <si>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</si>
  <si>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</si>
  <si>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</si>
  <si>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</si>
  <si>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</si>
  <si>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</si>
  <si>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</si>
  <si>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</si>
  <si>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</si>
  <si>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</si>
  <si>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</si>
  <si>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</si>
  <si>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</si>
  <si>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</si>
  <si>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</si>
  <si>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</si>
  <si>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</si>
  <si>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</si>
  <si>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</si>
  <si>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</si>
  <si>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</si>
  <si>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</si>
  <si>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</si>
  <si>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</si>
  <si>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</si>
  <si>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</si>
  <si>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</si>
  <si>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</si>
  <si>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</si>
  <si>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</si>
  <si>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</si>
  <si>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</si>
  <si>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</si>
  <si>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</si>
  <si>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</si>
  <si>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</si>
  <si>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</si>
  <si>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</si>
  <si>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</si>
  <si>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</si>
  <si>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</si>
  <si>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</si>
  <si>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</si>
  <si>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</si>
  <si>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</si>
  <si>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</si>
  <si>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</si>
  <si>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</si>
  <si>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</si>
  <si>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</si>
  <si>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</si>
  <si>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</si>
  <si>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</si>
  <si>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</si>
  <si>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</si>
  <si>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</si>
  <si>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</si>
  <si>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</si>
  <si>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</si>
  <si>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</si>
  <si>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</si>
  <si>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</si>
  <si>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</si>
  <si>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</si>
  <si>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</si>
  <si>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</si>
  <si>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</si>
  <si>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</si>
  <si>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</si>
  <si>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</si>
  <si>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</si>
  <si>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</si>
  <si>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</si>
  <si>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</si>
  <si>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</si>
  <si>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</si>
  <si>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</si>
  <si>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</si>
  <si>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</si>
  <si>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</si>
  <si>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</si>
  <si>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</si>
  <si>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</si>
  <si>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</si>
  <si>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</si>
  <si>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</si>
  <si>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</si>
  <si>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</si>
  <si>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</si>
  <si>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</si>
  <si>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</si>
  <si>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</si>
  <si>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</si>
  <si>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</si>
  <si>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</si>
  <si>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</si>
  <si>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</si>
  <si>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</si>
  <si>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</si>
  <si>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</si>
  <si>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</si>
  <si>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</si>
  <si>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</si>
  <si>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</si>
  <si>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</si>
  <si>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</si>
  <si>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</si>
  <si>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</si>
  <si>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</si>
  <si>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</si>
  <si>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</si>
  <si>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</si>
  <si>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</si>
  <si>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</si>
  <si>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</si>
  <si>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</si>
  <si>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</si>
  <si>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</si>
  <si>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</si>
  <si>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</si>
  <si>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</si>
  <si>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</si>
  <si>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</si>
  <si>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</si>
  <si>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</si>
  <si>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</si>
  <si>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</si>
  <si>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</si>
  <si>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</si>
  <si>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</si>
  <si>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</si>
  <si>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</si>
  <si>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</si>
  <si>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</si>
  <si>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</si>
  <si>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</si>
  <si>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</si>
  <si>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</si>
  <si>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</si>
  <si>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</si>
  <si>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</si>
  <si>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</si>
  <si>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</si>
  <si>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</si>
  <si>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</si>
  <si>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</si>
  <si>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</si>
  <si>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</si>
  <si>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</si>
  <si>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</si>
  <si>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</si>
  <si>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</si>
  <si>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</si>
  <si>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</si>
  <si>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</si>
  <si>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</si>
  <si>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</si>
  <si>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</si>
  <si>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</si>
  <si>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</si>
  <si>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</si>
  <si>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</si>
  <si>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</si>
  <si>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</si>
  <si>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</si>
  <si>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</si>
  <si>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</si>
  <si>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</si>
  <si>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</si>
  <si>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</si>
  <si>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</si>
  <si>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</si>
  <si>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</si>
  <si>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</si>
  <si>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</si>
  <si>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</si>
  <si>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</si>
  <si>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</si>
  <si>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</si>
  <si>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</si>
  <si>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</si>
  <si>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</si>
  <si>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</si>
  <si>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</si>
  <si>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</si>
  <si>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</si>
  <si>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</si>
  <si>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</si>
  <si>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</si>
  <si>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</si>
  <si>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</si>
  <si>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</si>
  <si>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</si>
  <si>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</si>
  <si>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</si>
  <si>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</si>
  <si>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</si>
  <si>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</si>
  <si>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</si>
  <si>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</si>
  <si>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</si>
  <si>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</si>
  <si>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</si>
  <si>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</si>
  <si>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</si>
  <si>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</si>
  <si>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</si>
  <si>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</si>
  <si>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</si>
  <si>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</si>
  <si>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</si>
  <si>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</si>
  <si>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</si>
  <si>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</si>
  <si>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</si>
  <si>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</si>
  <si>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</si>
  <si>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</si>
  <si>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</si>
  <si>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</si>
  <si>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</si>
  <si>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</si>
  <si>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</si>
  <si>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</si>
  <si>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</si>
  <si>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</si>
  <si>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</si>
  <si>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</si>
  <si>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</si>
  <si>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</si>
  <si>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</si>
  <si>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</si>
  <si>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</si>
  <si>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</si>
  <si>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</si>
  <si>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</si>
  <si>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</si>
  <si>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</si>
  <si>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</si>
  <si>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</si>
  <si>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</si>
  <si>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</si>
  <si>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</si>
  <si>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</si>
  <si>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</si>
  <si>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</si>
  <si>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</si>
  <si>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</si>
  <si>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</si>
  <si>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</si>
  <si>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</si>
  <si>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</si>
  <si>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</si>
  <si>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</si>
  <si>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</si>
  <si>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</si>
  <si>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</si>
  <si>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</si>
  <si>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</si>
  <si>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</si>
  <si>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</si>
  <si>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</si>
  <si>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</si>
  <si>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</si>
  <si>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</si>
  <si>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</si>
  <si>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</si>
  <si>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</si>
  <si>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</si>
  <si>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</si>
  <si>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</si>
  <si>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</si>
  <si>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</si>
  <si>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</si>
  <si>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</si>
  <si>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</si>
  <si>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</si>
  <si>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</si>
  <si>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</si>
  <si>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</si>
  <si>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</si>
  <si>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</si>
  <si>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</si>
  <si>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</si>
  <si>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</si>
  <si>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</si>
  <si>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</si>
  <si>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</si>
  <si>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</si>
  <si>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</si>
  <si>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</si>
  <si>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</si>
  <si>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</si>
  <si>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</si>
  <si>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</si>
  <si>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</si>
  <si>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</si>
  <si>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</si>
  <si>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</si>
  <si>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</si>
  <si>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</si>
  <si>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</si>
  <si>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</si>
  <si>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</si>
  <si>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</si>
  <si>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</si>
  <si>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</si>
  <si>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</si>
  <si>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</si>
  <si>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</si>
  <si>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</si>
  <si>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</si>
  <si>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</si>
  <si>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</si>
  <si>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</si>
  <si>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</si>
  <si>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</si>
  <si>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</si>
  <si>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</si>
  <si>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</si>
  <si>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</si>
  <si>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</si>
  <si>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</si>
  <si>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</si>
  <si>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</si>
  <si>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</si>
  <si>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</si>
  <si>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</si>
  <si>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</si>
  <si>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</si>
  <si>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</si>
  <si>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</si>
  <si>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</si>
  <si>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</si>
  <si>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</si>
  <si>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</si>
  <si>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</si>
  <si>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</si>
  <si>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</si>
  <si>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</si>
  <si>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</si>
  <si>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</si>
  <si>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</si>
  <si>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</si>
  <si>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</si>
  <si>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</si>
  <si>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</si>
  <si>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</si>
  <si>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</si>
  <si>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</si>
  <si>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</si>
  <si>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</si>
  <si>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</si>
  <si>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</si>
  <si>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</si>
  <si>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</si>
  <si>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</si>
  <si>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</si>
  <si>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</si>
  <si>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</si>
  <si>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</si>
  <si>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</si>
  <si>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</si>
  <si>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</si>
  <si>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</si>
  <si>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</si>
  <si>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</si>
  <si>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</si>
  <si>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</si>
  <si>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</si>
  <si>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</si>
  <si>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</si>
  <si>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</si>
  <si>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</si>
  <si>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</si>
  <si>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</si>
  <si>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</si>
  <si>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</si>
  <si>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</si>
  <si>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</si>
  <si>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</si>
  <si>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</si>
  <si>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</si>
  <si>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</si>
  <si>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</si>
  <si>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</si>
  <si>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</si>
  <si>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</si>
  <si>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</si>
  <si>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</si>
  <si>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</si>
  <si>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</si>
  <si>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</si>
  <si>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</si>
  <si>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</si>
  <si>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</si>
  <si>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</si>
  <si>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</si>
  <si>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</si>
  <si>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</si>
  <si>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</si>
  <si>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</si>
  <si>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</si>
  <si>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</si>
  <si>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</si>
  <si>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</si>
  <si>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</si>
  <si>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</si>
  <si>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</si>
  <si>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</si>
  <si>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</si>
  <si>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</si>
  <si>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</si>
  <si>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</si>
  <si>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</si>
  <si>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</si>
  <si>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</si>
  <si>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</si>
  <si>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</si>
  <si>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</si>
  <si>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</si>
  <si>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</si>
  <si>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</si>
  <si>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</si>
  <si>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</si>
  <si>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</si>
  <si>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</si>
  <si>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</si>
  <si>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</si>
  <si>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</si>
  <si>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</si>
  <si>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</si>
  <si>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</si>
  <si>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</si>
  <si>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</si>
  <si>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</si>
  <si>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</si>
  <si>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</si>
  <si>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</si>
  <si>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</si>
  <si>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</si>
  <si>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</si>
  <si>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</si>
  <si>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</si>
  <si>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</si>
  <si>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</si>
  <si>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</si>
  <si>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</si>
  <si>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</si>
  <si>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</si>
  <si>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</si>
  <si>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</si>
  <si>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</si>
  <si>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</si>
  <si>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</si>
  <si>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</si>
  <si>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</si>
  <si>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</si>
  <si>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</si>
  <si>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</si>
  <si>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</si>
  <si>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</si>
  <si>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</si>
  <si>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</si>
  <si>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</si>
  <si>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</si>
  <si>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</si>
  <si>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</si>
  <si>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</si>
  <si>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</si>
  <si>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</si>
  <si>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</si>
  <si>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</si>
  <si>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</si>
  <si>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</si>
  <si>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</si>
  <si>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</si>
  <si>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</si>
  <si>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</si>
  <si>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</si>
  <si>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</si>
  <si>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</si>
  <si>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</si>
  <si>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</si>
  <si>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</si>
  <si>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</si>
  <si>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</si>
  <si>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</si>
  <si>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</si>
  <si>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</si>
  <si>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</si>
  <si>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</si>
  <si>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</si>
  <si>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</si>
  <si>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</si>
  <si>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</si>
  <si>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</si>
  <si>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</si>
  <si>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</si>
  <si>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</si>
  <si>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</si>
  <si>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</si>
  <si>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</si>
  <si>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</si>
  <si>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</si>
  <si>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</si>
  <si>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</si>
  <si>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</si>
  <si>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</si>
  <si>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</si>
  <si>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</si>
  <si>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</si>
  <si>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</si>
  <si>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</si>
  <si>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</si>
  <si>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</si>
  <si>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</si>
  <si>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</si>
  <si>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</si>
  <si>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</si>
  <si>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</si>
  <si>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</si>
  <si>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</si>
  <si>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</si>
  <si>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</si>
  <si>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</si>
  <si>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</si>
  <si>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</si>
  <si>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</si>
  <si>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</si>
  <si>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</si>
  <si>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</si>
  <si>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</si>
  <si>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</si>
  <si>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</si>
  <si>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</si>
  <si>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</si>
  <si>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</si>
  <si>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</si>
  <si>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</si>
  <si>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</si>
  <si>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</si>
  <si>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</si>
  <si>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</si>
  <si>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</si>
  <si>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</si>
  <si>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</si>
  <si>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</si>
  <si>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</si>
  <si>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</si>
  <si>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</si>
  <si>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</si>
  <si>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</si>
  <si>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</si>
  <si>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</si>
  <si>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</si>
  <si>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</si>
  <si>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</si>
  <si>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</si>
  <si>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</si>
  <si>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</si>
  <si>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</si>
  <si>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</si>
  <si>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</si>
  <si>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</si>
  <si>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</si>
  <si>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</si>
  <si>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</si>
  <si>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</si>
  <si>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</si>
  <si>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</si>
  <si>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</si>
  <si>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</si>
  <si>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</si>
  <si>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</si>
  <si>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</si>
  <si>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</si>
  <si>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</si>
  <si>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</si>
  <si>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</si>
  <si>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</si>
  <si>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</si>
  <si>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</si>
  <si>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</si>
  <si>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</si>
  <si>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</si>
  <si>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</si>
  <si>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</si>
  <si>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</si>
  <si>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</si>
  <si>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</si>
  <si>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</si>
  <si>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</si>
  <si>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</si>
  <si>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</si>
  <si>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</si>
  <si>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</si>
  <si>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</si>
  <si>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</si>
  <si>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</si>
  <si>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</si>
  <si>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</si>
  <si>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</si>
  <si>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</si>
  <si>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</si>
  <si>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</si>
  <si>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</si>
  <si>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</si>
  <si>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</si>
  <si>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</si>
  <si>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</si>
  <si>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</si>
  <si>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</si>
  <si>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</si>
  <si>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</si>
  <si>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</si>
  <si>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</si>
  <si>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</si>
  <si>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</si>
  <si>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</si>
  <si>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</si>
  <si>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</si>
  <si>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</si>
  <si>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</si>
  <si>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</si>
  <si>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</si>
  <si>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</si>
  <si>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</si>
  <si>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</si>
  <si>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</si>
  <si>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</si>
  <si>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</si>
  <si>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</si>
  <si>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</si>
  <si>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</si>
  <si>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</si>
  <si>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</si>
  <si>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</si>
  <si>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</si>
  <si>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</si>
  <si>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</si>
  <si>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</si>
  <si>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</si>
  <si>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</si>
  <si>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</si>
  <si>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</si>
  <si>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</si>
  <si>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</si>
  <si>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</si>
  <si>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</si>
  <si>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</si>
  <si>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</si>
  <si>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</si>
  <si>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</si>
  <si>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</si>
  <si>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</si>
  <si>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</si>
  <si>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</si>
  <si>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</si>
  <si>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</si>
  <si>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</si>
  <si>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</si>
  <si>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</si>
  <si>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</si>
  <si>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</si>
  <si>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</si>
  <si>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</si>
  <si>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</si>
  <si>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</si>
  <si>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</si>
  <si>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</si>
  <si>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</si>
  <si>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</si>
  <si>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</si>
  <si>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</si>
  <si>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</si>
  <si>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</si>
  <si>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</si>
  <si>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</si>
  <si>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</si>
  <si>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</si>
  <si>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</si>
  <si>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</si>
  <si>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</si>
  <si>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</si>
  <si>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</si>
  <si>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</si>
  <si>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</si>
  <si>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</si>
  <si>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</si>
  <si>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</si>
  <si>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</si>
  <si>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</si>
  <si>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</si>
  <si>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</si>
  <si>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</si>
  <si>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</si>
  <si>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Ended Conversion</t>
  </si>
  <si>
    <t>Date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</si>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</sst>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[excel-challenge.xlsx]PT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71C-41E0-B652-5D3DD00970EE}"/>
            </c:ext>
          </c:extLst>
        </c:ser>
        <c:ser>
          <c:idx val="1"/>
          <c:order val="1"/>
          <c:tx>
            <c:strRef>
              <c:f>'PT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71C-41E0-B652-5D3DD00970EE}"/>
            </c:ext>
          </c:extLst>
        </c:ser>
        <c:ser>
          <c:idx val="2"/>
          <c:order val="2"/>
          <c:tx>
            <c:strRef>
              <c:f>'PT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71C-41E0-B652-5D3DD00970EE}"/>
            </c:ext>
          </c:extLst>
        </c:ser>
        <c:ser>
          <c:idx val="3"/>
          <c:order val="3"/>
          <c:tx>
            <c:strRef>
              <c:f>'PT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71C-41E0-B652-5D3DD0097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8691936"/>
        <c:axId val="1908664208"/>
      </c:barChart>
      <c:catAx>
        <c:axId val="19486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64208"/>
        <c:crosses val="autoZero"/>
        <c:auto val="1"/>
        <c:lblAlgn val="ctr"/>
        <c:lblOffset val="100"/>
        <c:noMultiLvlLbl val="0"/>
      </c:catAx>
      <c:valAx>
        <c:axId val="19086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[excel-challenge.xlsx]PT 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0-4A8B-90EF-D17B94EAD8D7}"/>
            </c:ext>
          </c:extLst>
        </c:ser>
        <c:ser>
          <c:idx val="1"/>
          <c:order val="1"/>
          <c:tx>
            <c:strRef>
              <c:f>'PT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70-4A8B-90EF-D17B94EAD8D7}"/>
            </c:ext>
          </c:extLst>
        </c:ser>
        <c:ser>
          <c:idx val="2"/>
          <c:order val="2"/>
          <c:tx>
            <c:strRef>
              <c:f>'PT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70-4A8B-90EF-D17B94EAD8D7}"/>
            </c:ext>
          </c:extLst>
        </c:ser>
        <c:ser>
          <c:idx val="3"/>
          <c:order val="3"/>
          <c:tx>
            <c:strRef>
              <c:f>'PT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70-4A8B-90EF-D17B94EAD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957616"/>
        <c:axId val="82310304"/>
      </c:barChart>
      <c:catAx>
        <c:axId val="8295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0304"/>
        <c:crosses val="autoZero"/>
        <c:auto val="1"/>
        <c:lblAlgn val="ctr"/>
        <c:lblOffset val="100"/>
        <c:noMultiLvlLbl val="0"/>
      </c:catAx>
      <c:valAx>
        <c:axId val="823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[excel-challenge.xlsx]PT Date Conversion!PivotTable3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24152889248969E-2"/>
          <c:y val="0.13786818314377369"/>
          <c:w val="0.70498160197820936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'PT 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'PT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Conversion'!$B$6:$B$18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A-4532-ABDE-CD3D287C9968}"/>
            </c:ext>
          </c:extLst>
        </c:ser>
        <c:ser>
          <c:idx val="1"/>
          <c:order val="1"/>
          <c:tx>
            <c:strRef>
              <c:f>'PT 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'PT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Conversion'!$C$6:$C$18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BA4A-4532-ABDE-CD3D287C9968}"/>
            </c:ext>
          </c:extLst>
        </c:ser>
        <c:ser>
          <c:idx val="2"/>
          <c:order val="2"/>
          <c:tx>
            <c:strRef>
              <c:f>'PT Date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Conversion'!$D$6:$D$18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9-BA4A-4532-ABDE-CD3D287C9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993488"/>
        <c:axId val="82255392"/>
      </c:lineChart>
      <c:catAx>
        <c:axId val="20509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5392"/>
        <c:crosses val="autoZero"/>
        <c:auto val="1"/>
        <c:lblAlgn val="ctr"/>
        <c:lblOffset val="100"/>
        <c:noMultiLvlLbl val="0"/>
      </c:catAx>
      <c:valAx>
        <c:axId val="8225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9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D-480E-9878-2604F0283E4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D-480E-9878-2604F0283E4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D-480E-9878-2604F0283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74256"/>
        <c:axId val="87534384"/>
      </c:lineChart>
      <c:catAx>
        <c:axId val="902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384"/>
        <c:crosses val="autoZero"/>
        <c:auto val="1"/>
        <c:lblAlgn val="ctr"/>
        <c:lblOffset val="100"/>
        <c:noMultiLvlLbl val="0"/>
      </c:catAx>
      <c:valAx>
        <c:axId val="875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152400</xdr:rowOff>
    </xdr:from>
    <xdr:to>
      <xdr:col>16</xdr:col>
      <xdr:colOff>701040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9BB4D-B24E-473F-91E5-384DEEE14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114300</xdr:rowOff>
    </xdr:from>
    <xdr:to>
      <xdr:col>16</xdr:col>
      <xdr:colOff>586740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6E1A8-C266-44A1-AF49-DE93BC70B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0</xdr:row>
      <xdr:rowOff>22860</xdr:rowOff>
    </xdr:from>
    <xdr:to>
      <xdr:col>18</xdr:col>
      <xdr:colOff>335280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3235E-8439-44DA-8627-73486BBDE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13</xdr:row>
      <xdr:rowOff>106680</xdr:rowOff>
    </xdr:from>
    <xdr:to>
      <xdr:col>7</xdr:col>
      <xdr:colOff>1577340</xdr:colOff>
      <xdr:row>32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033BE-944F-4282-AFB5-73A17181D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Perry" refreshedDate="43813.500906365742" createdVersion="6" refreshedVersion="6" minRefreshableVersion="3" recordCount="4114" xr:uid="{BD35FF58-7C5A-4F7C-9E78-529F01BBFB2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1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1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341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2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3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4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5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6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7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8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59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0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1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2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3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4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5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6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7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8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69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0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1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3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4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5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6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7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8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79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1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2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3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4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5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6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7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8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89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0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1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2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3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4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5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6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7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8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599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0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1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2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3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4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5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6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7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8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09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0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1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3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4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5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6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7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8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19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0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1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2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3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4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5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6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7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8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29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0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1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2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3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4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5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6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7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8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39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0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1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3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4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5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6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7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8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49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1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2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3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4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5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6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8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59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0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1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2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3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4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5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6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7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8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6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0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1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3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4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5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7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8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79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0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1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2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3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4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5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6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7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8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89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0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1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3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5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6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7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8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699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0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1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2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4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5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6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7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8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09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0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1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3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4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5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6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7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8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19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0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1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2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3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4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5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6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7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8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29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0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2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3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4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5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6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7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8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39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0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1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2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3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4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5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6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7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8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49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0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1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2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4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5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6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7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8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59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1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2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3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4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5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6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7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8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69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1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2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3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4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5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6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7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8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79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0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1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2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3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4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5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6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7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8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89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0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1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2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3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4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5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6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7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799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0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1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3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4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5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6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7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8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09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1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3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4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5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6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7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8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19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0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1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2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3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4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5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6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7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8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29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0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1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2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3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4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5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6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8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39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0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2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3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4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5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6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7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8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49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0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1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2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3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4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5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6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7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8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59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0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1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2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3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4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5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6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7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8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69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0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1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2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4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6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7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8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79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0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1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2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3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4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5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6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7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8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89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0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2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4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7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8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899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0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1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2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3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5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6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7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8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09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0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1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2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4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6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7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8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19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0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1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3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4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5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6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7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8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29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0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1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2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3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4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5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6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7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39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0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1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2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3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4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5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6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7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8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49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0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1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2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3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4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6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7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8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59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0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1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2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3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4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5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6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7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69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0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1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2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3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4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6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7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8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79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0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1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2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3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4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5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7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89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0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2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3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4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5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6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7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1999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0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1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4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7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8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09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0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2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3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4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5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6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7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8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19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0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1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2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3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4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6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7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8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29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0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1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2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4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5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6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7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8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39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0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1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2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3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4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5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6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7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8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49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0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1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2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3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4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5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6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7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8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59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0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1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2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4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5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7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8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69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0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1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2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3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4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5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8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79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0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1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2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3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4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5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6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7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8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89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0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1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3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4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6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7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8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099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0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1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2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3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4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5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6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7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8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0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0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1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2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3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4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5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6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7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8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19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0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1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2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3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4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5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6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7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8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29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0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1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2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3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4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5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6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7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39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0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1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3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5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6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7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8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4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0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1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2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3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4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5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6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7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8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59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0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2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3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4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5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6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7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8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69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0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1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2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3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4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5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6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8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79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0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1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2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3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4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5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7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8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89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0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1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3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4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5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6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7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199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0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1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3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4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5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6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7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8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09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0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1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2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3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4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6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7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8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19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0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1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2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3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4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5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6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7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8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29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0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1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2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3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4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5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6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7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8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39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1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2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3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4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5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6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7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8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49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0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1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2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3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4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5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6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8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59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1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2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3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4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5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6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7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8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69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0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1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3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4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5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6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8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79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0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1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2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3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4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5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6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7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8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89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0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1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2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3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4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5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6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7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8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299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0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1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2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1254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3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4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5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08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0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0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1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2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4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5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6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7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18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19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0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1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2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3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4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5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6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7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28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29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0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1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2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4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5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6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7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39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1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2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3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4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5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6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7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48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4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0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1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2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3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5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7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58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59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1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2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3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4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5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6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7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68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69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0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1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2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3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4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5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6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7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78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79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0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1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2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3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5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6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7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88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89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0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1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2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3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4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5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6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7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398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399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0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1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2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3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4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5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6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7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08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09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0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1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2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3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4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5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6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7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18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19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0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1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2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3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4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5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6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7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28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29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0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1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2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3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4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5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6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7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38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39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0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1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2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3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4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5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6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7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48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49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1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2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3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4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5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6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7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58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183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59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0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1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2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4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5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6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67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68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69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0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1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2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3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4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5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6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77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7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79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0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1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2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3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4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5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6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87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88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89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1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2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3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4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5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6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497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498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499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0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1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2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3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5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6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07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08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09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0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1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2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3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4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5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6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17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18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19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0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1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2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3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4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5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6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27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28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29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0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1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2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3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4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5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6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37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3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39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0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1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2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3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4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5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6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47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48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49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0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1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2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3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4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5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6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57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58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5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0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1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2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3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4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5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6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67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68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69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0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1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2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3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4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5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6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77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7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79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1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3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4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5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6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8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88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89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0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1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2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3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4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5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6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597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598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599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0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1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2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3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4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5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6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07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08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09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0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1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2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3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4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5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6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17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1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19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0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1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2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3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4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5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6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27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28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2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0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2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3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4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6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37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38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39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323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0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1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2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3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4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5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46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47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48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49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0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1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2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5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56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57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58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59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0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1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2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3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4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5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66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67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68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6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1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2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4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5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76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77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78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79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0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1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2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3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4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5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8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8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88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89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0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1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2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4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5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696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697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698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699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0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1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2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4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5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06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07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08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09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0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1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2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3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4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5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16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17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18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19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0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1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2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5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26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27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29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0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1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2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3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5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36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37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38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39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0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1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2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3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4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5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46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47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48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49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0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1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2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3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4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5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56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57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58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59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0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1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2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3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4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5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66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67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68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69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0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1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2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3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4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5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76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77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7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79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0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1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2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3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4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5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86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87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88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89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0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2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3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4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5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79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797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798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799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1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2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3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4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06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07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0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09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0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1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3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4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5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16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17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18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19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0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1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3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4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5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26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27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28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29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1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2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3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4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5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36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3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38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39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1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2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3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4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5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46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47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48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49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0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2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3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4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5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5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57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58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59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0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1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2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3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5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66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67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6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69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0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1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2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3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4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5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76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77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7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79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0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2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3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4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86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87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88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89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0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1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2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3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4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5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896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897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898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899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0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1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2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3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4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5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06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07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08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0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0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1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2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3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4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5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16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17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18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1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1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2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3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4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5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26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27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28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29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0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1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2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5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36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37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38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39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0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1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3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4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5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46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47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48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49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0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1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2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3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4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56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57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58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59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0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1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3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4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5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66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67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68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69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0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1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2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3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4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5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76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77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78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79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0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1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2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3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4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5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86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87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88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89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0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2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4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807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2995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2996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2997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2998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2999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0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2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3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4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05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0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07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08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09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0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1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2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3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4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15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16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17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18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19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0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1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2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3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4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25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26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27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28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29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0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1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2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3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4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35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36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3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38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39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0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1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2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3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4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45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46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47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48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49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1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2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3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4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55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56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57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5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59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0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1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2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3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65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66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67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68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6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1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2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3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4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75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76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77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79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0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1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2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3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4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8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86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87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2806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88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89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0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2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3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094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095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096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097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098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099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0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2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3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04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05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06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07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08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09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0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1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2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3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14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1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16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17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18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19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0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1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2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3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24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2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26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27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28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29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0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1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2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3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34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35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36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37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38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39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0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1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2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3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44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45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46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4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4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49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0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1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3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54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55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56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57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58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73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59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0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1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2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63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64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65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66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67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68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69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0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1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2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73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74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75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76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77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78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79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0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1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83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84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85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8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87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88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89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0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1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2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193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194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195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196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197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198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199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0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1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2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03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04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05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06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07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08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09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0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1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2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13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14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15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1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17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1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19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0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1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2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41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23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24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2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26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27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28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29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0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1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32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33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34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35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36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37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38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39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0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1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42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43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44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45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46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47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48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49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0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1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52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53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54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55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56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57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58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59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0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1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62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63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64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65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66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67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68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69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0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1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72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73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74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75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76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77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78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79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0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1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82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83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84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85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86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87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88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89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0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1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29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293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294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295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296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297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298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29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0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1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02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03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04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05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06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07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08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09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0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1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12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13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14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15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16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1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18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19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0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1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22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23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24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25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26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27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28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29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1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32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33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34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35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36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37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38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39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1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42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43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44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45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4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4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48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49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0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1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52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53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54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5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266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56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5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58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61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62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835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63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64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65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66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67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68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69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70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71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72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73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74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75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7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77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78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79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80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81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82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83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84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85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806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86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87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88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389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390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391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392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393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394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395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396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397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39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399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00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01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02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03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04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0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06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08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09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10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2232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1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12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13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14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15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16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17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18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19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20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21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22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2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24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25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26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27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29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30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31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32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33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34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35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36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37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38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39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40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41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42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43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44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45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46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47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48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4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50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51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52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53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54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55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56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57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58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59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60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61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62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63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64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65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66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67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68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69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70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7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72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73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74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75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76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77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78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79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80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81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82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83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84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85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86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87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48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489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490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491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492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493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494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495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496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497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498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499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00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01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0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03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04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05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06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07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08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09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10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11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12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453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13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14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15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16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1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18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19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20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21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804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22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23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24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25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26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27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28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2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30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31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32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33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3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35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36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37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38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39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40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41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42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43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44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45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4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47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48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49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50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51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52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53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5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55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56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57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58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59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60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61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62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6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64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65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66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67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68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69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70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71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72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73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74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75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76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77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78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7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80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81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83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84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85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586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587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588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589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590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591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592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593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594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59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59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597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598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599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00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01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02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03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04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05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06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07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08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09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1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11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12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13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14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15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16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1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18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19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20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21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22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23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24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25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26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27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28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2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30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31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3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33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34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35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36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37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38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39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40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41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42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43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44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45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46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47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48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49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50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51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5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53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54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55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56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5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58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59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60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61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62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63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64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65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66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67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6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69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70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71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72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73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7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75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76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77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78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7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80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81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82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83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84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85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686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687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688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689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690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691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692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693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694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695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696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174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69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698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699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00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01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02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03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04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05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06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0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08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09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10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1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12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13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14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15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1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17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1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19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20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21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22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23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24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2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26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27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28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29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30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31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32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33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34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35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36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37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38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39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40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41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42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43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44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45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46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47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48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49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50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51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566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52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53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54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55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5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5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58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59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60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6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62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63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64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6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66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67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68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70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514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71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72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7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74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75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76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77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78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79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80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81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82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7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784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785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786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787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788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789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790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791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792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793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794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2551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795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53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796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797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798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799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00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01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02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03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0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05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06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07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08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09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10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12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13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14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15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16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17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1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1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20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21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22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23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2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25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26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27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28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2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30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31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32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33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34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35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36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37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38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39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40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41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42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43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44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45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46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47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48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49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50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51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52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53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54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55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56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57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58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59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60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792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61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62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63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64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65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66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67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6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69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70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71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72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73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74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75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76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77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78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79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880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881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88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883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884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885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886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887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888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889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890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891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892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893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894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895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896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897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898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899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0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01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02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03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04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05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06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07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08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09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1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11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12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13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14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15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16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17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18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1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20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21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22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23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24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25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26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27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28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29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3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31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32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33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3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35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36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37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38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39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40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41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42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43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44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45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46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4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48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49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50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51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52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53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54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55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56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57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58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59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60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61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62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63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6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65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66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67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68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69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70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71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72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73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74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75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76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77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78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7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3980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174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398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3982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3983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3984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3985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3986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398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3988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3989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3990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3991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3992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3993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3994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3995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3996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3997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3998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39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00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01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02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03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04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05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06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07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08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0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10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11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12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13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14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15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16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17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18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19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20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21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22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23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24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25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26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2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28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29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30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31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32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33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34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35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36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3268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37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38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39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40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41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42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43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44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45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46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47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48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49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50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51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52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53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54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55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56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57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58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59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60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61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62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63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64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65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66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67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68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69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70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71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72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73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74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75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76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77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078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079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080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081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082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083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084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085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086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087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088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089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090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091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D97EF-63A6-4293-A86A-DDD2F073ED1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32997-98A9-4051-87F1-0E42DF4CB41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6">
    <chartFormat chart="0" format="0" series="1">
      <pivotArea type="data" outline="0" fieldPosition="0">
        <references count="1"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9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9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9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9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9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9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9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9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9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9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9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9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9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9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9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9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9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9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9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9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9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9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9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9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9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9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9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9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9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9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9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9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9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9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84785-4F29-4A78-9D64-3C8F2008CB9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64"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1" hier="-1"/>
  </pageFields>
  <dataFields count="1">
    <dataField name="Count of Category" fld="18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75" zoomScaleNormal="75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3.33203125" style="10" customWidth="1"/>
    <col min="11" max="11" width="12.5546875" customWidth="1"/>
    <col min="12" max="12" width="17.88671875" style="10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2.5546875" style="6" customWidth="1"/>
    <col min="18" max="18" width="22.5546875" style="8" customWidth="1"/>
    <col min="19" max="19" width="20" customWidth="1"/>
    <col min="20" max="20" width="21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8310</v>
      </c>
      <c r="K1" s="1" t="s">
        <v>8260</v>
      </c>
      <c r="L1" s="9" t="s">
        <v>8311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I2/60/60/24 + DATE(1970,1,1)</f>
        <v>42208.125</v>
      </c>
      <c r="K2">
        <v>1434931811</v>
      </c>
      <c r="L2" s="10">
        <f>I2/60/60/24 + 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>IFERROR(E2/N2,0)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I3/60/60/24 + DATE(1970,1,1)</f>
        <v>42796.600497685184</v>
      </c>
      <c r="K3">
        <v>1485872683</v>
      </c>
      <c r="L3" s="10">
        <f t="shared" ref="L3:L66" si="1">I3/60/60/24 + 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8">
        <f t="shared" ref="R3:R66" si="3">IFERROR(E3/N3,0)</f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8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I67/60/60/24 + DATE(1970,1,1)</f>
        <v>41862.249305555553</v>
      </c>
      <c r="K67">
        <v>1405453354</v>
      </c>
      <c r="L67" s="10">
        <f t="shared" ref="L67:L130" si="7">I67/60/60/24 + 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8">E67/D67</f>
        <v>1.0752857142857142</v>
      </c>
      <c r="R67" s="8">
        <f t="shared" ref="R67:R130" si="9">IFERROR(E67/N67,0)</f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8"/>
        <v>1.1859999999999999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8"/>
        <v>1.1625000000000001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8"/>
        <v>1.2716666666666667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8"/>
        <v>1.109423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8"/>
        <v>1.272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8"/>
        <v>1.2394444444444443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8"/>
        <v>1.084090909090909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8"/>
        <v>1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8"/>
        <v>1.1293199999999999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8"/>
        <v>1.1542857142857144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8"/>
        <v>1.5333333333333334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8"/>
        <v>3.9249999999999998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8"/>
        <v>27.02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8"/>
        <v>1.27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8"/>
        <v>1.0725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8"/>
        <v>1.98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8"/>
        <v>1.0001249999999999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8"/>
        <v>1.0249999999999999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8"/>
        <v>1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8"/>
        <v>1.2549999999999999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8"/>
        <v>1.0646666666666667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8"/>
        <v>1.046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8"/>
        <v>1.0285714285714285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8"/>
        <v>1.1506666666666667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8"/>
        <v>1.004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8"/>
        <v>1.2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8"/>
        <v>1.052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8"/>
        <v>1.1060000000000001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8"/>
        <v>1.04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8"/>
        <v>1.3142857142857143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8"/>
        <v>1.1466666666666667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8"/>
        <v>1.0625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8"/>
        <v>1.0625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8"/>
        <v>1.0601933333333333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8"/>
        <v>1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8"/>
        <v>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8"/>
        <v>1.2775000000000001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8"/>
        <v>1.0515384615384615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8"/>
        <v>1.2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8"/>
        <v>1.074090909090909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8"/>
        <v>1.0049999999999999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8"/>
        <v>1.0246666666666666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8"/>
        <v>2.4666666666666668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8"/>
        <v>2.1949999999999998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8"/>
        <v>1.3076923076923077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8"/>
        <v>1.5457142857142858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8"/>
        <v>1.04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8"/>
        <v>1.41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8"/>
        <v>1.0333333333333334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8"/>
        <v>1.4044444444444444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8"/>
        <v>1.1365714285714286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8"/>
        <v>1.0049377777777779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8"/>
        <v>1.1303159999999999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8"/>
        <v>1.0455692307692308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8"/>
        <v>1.4285714285714287E-4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8"/>
        <v>3.3333333333333332E-4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8"/>
        <v>0</v>
      </c>
      <c r="R124" s="8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8"/>
        <v>2.7454545454545453E-3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8"/>
        <v>0</v>
      </c>
      <c r="R126" s="8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8"/>
        <v>0.14000000000000001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8"/>
        <v>5.5480000000000002E-2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8"/>
        <v>2.375E-2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8"/>
        <v>1.8669999999999999E-2</v>
      </c>
      <c r="R130" s="8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I131/60/60/24 + DATE(1970,1,1)</f>
        <v>41942.937303240738</v>
      </c>
      <c r="K131">
        <v>1409524183</v>
      </c>
      <c r="L131" s="10">
        <f t="shared" ref="L131:L194" si="13">I131/60/60/24 + 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4">E131/D131</f>
        <v>0</v>
      </c>
      <c r="R131" s="8">
        <f t="shared" ref="R131:R194" si="15">IFERROR(E131/N131,0)</f>
        <v>0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14"/>
        <v>0</v>
      </c>
      <c r="R132" s="8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8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14"/>
        <v>9.5687499999999995E-2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14"/>
        <v>0</v>
      </c>
      <c r="R135" s="8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8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14"/>
        <v>0.13433333333333333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14"/>
        <v>0</v>
      </c>
      <c r="R138" s="8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8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14"/>
        <v>3.1413333333333335E-2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4"/>
        <v>1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14"/>
        <v>0</v>
      </c>
      <c r="R142" s="8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4"/>
        <v>0.10775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4"/>
        <v>3.3333333333333335E-3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14"/>
        <v>0</v>
      </c>
      <c r="R145" s="8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14"/>
        <v>0.27600000000000002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4"/>
        <v>7.5111111111111115E-2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4"/>
        <v>5.7499999999999999E-3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14"/>
        <v>0</v>
      </c>
      <c r="R149" s="8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4"/>
        <v>8.0000000000000004E-4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14"/>
        <v>9.1999999999999998E-3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4"/>
        <v>0.23163076923076922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4"/>
        <v>5.5999999999999995E-4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4"/>
        <v>7.8947368421052633E-5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14"/>
        <v>7.1799999999999998E-3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4"/>
        <v>2.6666666666666668E-2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4"/>
        <v>6.0000000000000002E-5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4"/>
        <v>5.0999999999999997E-2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4"/>
        <v>2.671118530884808E-3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4"/>
        <v>0</v>
      </c>
      <c r="R160" s="8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4"/>
        <v>2.0000000000000002E-5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4"/>
        <v>0</v>
      </c>
      <c r="R162" s="8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4"/>
        <v>1E-4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14"/>
        <v>0.15535714285714286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14"/>
        <v>0</v>
      </c>
      <c r="R165" s="8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4"/>
        <v>5.3333333333333332E-3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4"/>
        <v>0</v>
      </c>
      <c r="R167" s="8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4"/>
        <v>0.6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4"/>
        <v>1E-4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14"/>
        <v>4.0625000000000001E-2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4"/>
        <v>0.224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3.2500000000000001E-2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4"/>
        <v>2.0000000000000002E-5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14"/>
        <v>0</v>
      </c>
      <c r="R174" s="8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8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8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4"/>
        <v>6.4850000000000005E-2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4"/>
        <v>0</v>
      </c>
      <c r="R178" s="8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4"/>
        <v>0.4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14"/>
        <v>0</v>
      </c>
      <c r="R180" s="8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4"/>
        <v>0.2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14"/>
        <v>0.33416666666666667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4"/>
        <v>0.21092608822670172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4"/>
        <v>0</v>
      </c>
      <c r="R184" s="8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4"/>
        <v>0.35855999999999999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14"/>
        <v>3.4000000000000002E-2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4"/>
        <v>5.5E-2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14"/>
        <v>0</v>
      </c>
      <c r="R188" s="8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14"/>
        <v>0.16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4"/>
        <v>0</v>
      </c>
      <c r="R190" s="8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4"/>
        <v>6.8999999999999997E-4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4"/>
        <v>4.1666666666666666E-3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4"/>
        <v>0.05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4"/>
        <v>1.7E-5</v>
      </c>
      <c r="R194" s="8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I195/60/60/24 + DATE(1970,1,1)</f>
        <v>41971.976458333331</v>
      </c>
      <c r="K195">
        <v>1412029566</v>
      </c>
      <c r="L195" s="10">
        <f t="shared" ref="L195:L258" si="19">I195/60/60/24 + 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0">E195/D195</f>
        <v>0</v>
      </c>
      <c r="R195" s="8">
        <f t="shared" ref="R195:R258" si="21">IFERROR(E195/N195,0)</f>
        <v>0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0"/>
        <v>1.1999999999999999E-3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0"/>
        <v>0</v>
      </c>
      <c r="R197" s="8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20"/>
        <v>0.41857142857142859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20"/>
        <v>0.1048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0"/>
        <v>1.116E-2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0"/>
        <v>0</v>
      </c>
      <c r="R201" s="8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0"/>
        <v>0.26192500000000002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0"/>
        <v>0.58461538461538465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20"/>
        <v>0</v>
      </c>
      <c r="R204" s="8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0"/>
        <v>0.2984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0"/>
        <v>0.50721666666666665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0"/>
        <v>0.16250000000000001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0"/>
        <v>0</v>
      </c>
      <c r="R208" s="8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0"/>
        <v>0.15214285714285714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0"/>
        <v>0</v>
      </c>
      <c r="R210" s="8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0"/>
        <v>0</v>
      </c>
      <c r="R211" s="8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20"/>
        <v>0.2525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0"/>
        <v>0.44600000000000001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20"/>
        <v>1.5873015873015873E-4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20"/>
        <v>4.0000000000000002E-4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0"/>
        <v>8.0000000000000007E-5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20"/>
        <v>2.2727272727272726E-3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20"/>
        <v>0.55698440000000005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0"/>
        <v>0.11942999999999999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0"/>
        <v>0.02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20"/>
        <v>0.17630000000000001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20"/>
        <v>7.1999999999999998E-3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20"/>
        <v>0</v>
      </c>
      <c r="R223" s="8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20"/>
        <v>0.13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20"/>
        <v>0</v>
      </c>
      <c r="R225" s="8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0"/>
        <v>0</v>
      </c>
      <c r="R226" s="8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20"/>
        <v>0</v>
      </c>
      <c r="R227" s="8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20"/>
        <v>8.6206896551724137E-3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0"/>
        <v>0</v>
      </c>
      <c r="R229" s="8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0"/>
        <v>0</v>
      </c>
      <c r="R230" s="8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0"/>
        <v>0</v>
      </c>
      <c r="R231" s="8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0"/>
        <v>4.0000000000000001E-3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0"/>
        <v>0</v>
      </c>
      <c r="R233" s="8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0"/>
        <v>2.75E-2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0"/>
        <v>0</v>
      </c>
      <c r="R235" s="8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0"/>
        <v>0.40100000000000002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0"/>
        <v>0</v>
      </c>
      <c r="R237" s="8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20"/>
        <v>0</v>
      </c>
      <c r="R238" s="8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0"/>
        <v>3.3333333333333335E-3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20"/>
        <v>0</v>
      </c>
      <c r="R240" s="8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20"/>
        <v>0.25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0"/>
        <v>1.0763413333333334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0"/>
        <v>1.1263736263736264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0"/>
        <v>1.1346153846153846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0"/>
        <v>1.0259199999999999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20"/>
        <v>1.1375714285714287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0"/>
        <v>1.0371999999999999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20"/>
        <v>3.0546000000000002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20"/>
        <v>1.341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0"/>
        <v>1.0133294117647058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20"/>
        <v>1.1292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0"/>
        <v>1.0558333333333334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20"/>
        <v>1.2557142857142858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20"/>
        <v>1.8455999999999999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0"/>
        <v>1.0073333333333334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20"/>
        <v>1.1694724999999999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20"/>
        <v>1.0673325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20"/>
        <v>1.391</v>
      </c>
      <c r="R258" s="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I259/60/60/24 + DATE(1970,1,1)</f>
        <v>42509.626875000002</v>
      </c>
      <c r="K259">
        <v>1461078162</v>
      </c>
      <c r="L259" s="10">
        <f t="shared" ref="L259:L322" si="25">I259/60/60/24 + 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6">E259/D259</f>
        <v>1.0672648571428571</v>
      </c>
      <c r="R259" s="8">
        <f t="shared" ref="R259:R322" si="27">IFERROR(E259/N259,0)</f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6"/>
        <v>1.9114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6"/>
        <v>1.3193789333333332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26"/>
        <v>1.0640000000000001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26"/>
        <v>1.0740000000000001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6"/>
        <v>2.4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6"/>
        <v>1.1808107999999999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6"/>
        <v>1.1819999999999999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26"/>
        <v>1.111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26"/>
        <v>1.4550000000000001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6"/>
        <v>1.3162883248730965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26"/>
        <v>1.1140000000000001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6"/>
        <v>1.4723377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26"/>
        <v>1.5260869565217392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6"/>
        <v>1.0468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26"/>
        <v>1.7743366666666667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6"/>
        <v>1.077758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26"/>
        <v>1.56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26"/>
        <v>1.08395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26"/>
        <v>1.476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6"/>
        <v>1.1038153846153846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6"/>
        <v>1.5034814814814814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26"/>
        <v>1.5731829411764706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6"/>
        <v>1.5614399999999999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26"/>
        <v>1.2058763636363636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26"/>
        <v>1.0118888888888888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26"/>
        <v>1.142725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6"/>
        <v>1.0462615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6"/>
        <v>2.2882507142857142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26"/>
        <v>1.0915333333333332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26"/>
        <v>1.7629999999999999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6"/>
        <v>1.0321061999999999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6"/>
        <v>1.0482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26"/>
        <v>1.0668444444444445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26"/>
        <v>1.2001999999999999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26"/>
        <v>1.0150693333333334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6"/>
        <v>1.0138461538461538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26"/>
        <v>1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26"/>
        <v>1.3310911999999999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6"/>
        <v>1.187262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26"/>
        <v>1.0064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6"/>
        <v>1.089324126984127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26"/>
        <v>1.789525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6"/>
        <v>1.0172264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26"/>
        <v>1.1873499999999999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6"/>
        <v>1.0045999999999999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6"/>
        <v>1.3746666666666667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26"/>
        <v>2.3164705882352941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6"/>
        <v>1.3033333333333332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26"/>
        <v>2.9289999999999998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6"/>
        <v>1.1131818181818183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6"/>
        <v>1.0556666666666668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6"/>
        <v>1.1894444444444445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26"/>
        <v>1.04129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26"/>
        <v>1.0410165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6"/>
        <v>1.1187499999999999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26"/>
        <v>1.0473529411764706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6"/>
        <v>3.8515000000000001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6"/>
        <v>1.01248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26"/>
        <v>1.1377333333333333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6"/>
        <v>1.0080333333333333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26"/>
        <v>2.8332000000000002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26"/>
        <v>1.1268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si="26"/>
        <v>1.0658000000000001</v>
      </c>
      <c r="R322" s="8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I323/60/60/24 + DATE(1970,1,1)</f>
        <v>42682.488263888896</v>
      </c>
      <c r="K323">
        <v>1475577786</v>
      </c>
      <c r="L323" s="10">
        <f t="shared" ref="L323:L386" si="31">I323/60/60/24 + 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2">E323/D323</f>
        <v>1.0266285714285714</v>
      </c>
      <c r="R323" s="8">
        <f t="shared" ref="R323:R386" si="33">IFERROR(E323/N323,0)</f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2"/>
        <v>1.0791200000000001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32"/>
        <v>1.2307407407407407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2"/>
        <v>1.016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2"/>
        <v>1.04396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2"/>
        <v>1.1292973333333334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32"/>
        <v>1.3640000000000001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32"/>
        <v>1.036144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32"/>
        <v>1.0549999999999999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32"/>
        <v>1.0182857142857142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2"/>
        <v>1.0660499999999999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32"/>
        <v>1.13015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2"/>
        <v>1.252275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32"/>
        <v>1.0119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32"/>
        <v>1.0276470588235294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32"/>
        <v>1.1683911999999999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32"/>
        <v>1.0116833333333335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32"/>
        <v>1.1013360000000001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2"/>
        <v>1.0808333333333333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2"/>
        <v>1.2502285714285715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32"/>
        <v>1.0671428571428572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2"/>
        <v>1.0036639999999999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2"/>
        <v>1.0202863333333334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32"/>
        <v>1.0208358208955224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2"/>
        <v>1.2327586206896552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2"/>
        <v>1.7028880000000002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32"/>
        <v>1.1159049999999999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2"/>
        <v>1.03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2"/>
        <v>1.0663570159857905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32"/>
        <v>1.1476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32"/>
        <v>1.2734117647058822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2"/>
        <v>1.1656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32"/>
        <v>1.0861819426615318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32"/>
        <v>1.0394285714285714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32"/>
        <v>1.1625714285714286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32"/>
        <v>1.0269239999999999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2"/>
        <v>1.74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2"/>
        <v>1.03088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32"/>
        <v>1.0485537190082646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32"/>
        <v>1.0137499999999999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32"/>
        <v>1.1107699999999998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32"/>
        <v>1.2415933781686497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32"/>
        <v>1.0133333333333334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32"/>
        <v>1.1016142857142857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2"/>
        <v>1.0397333333333334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2"/>
        <v>1.013157894736842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32"/>
        <v>1.033501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32"/>
        <v>1.04112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2"/>
        <v>1.1015569230769231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2"/>
        <v>1.2202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2"/>
        <v>1.1416866666666667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32"/>
        <v>1.2533333333333334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2"/>
        <v>1.0666666666666667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2"/>
        <v>1.3065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32"/>
        <v>1.2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2"/>
        <v>1.0595918367346939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32"/>
        <v>1.1439999999999999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32"/>
        <v>1.1176666666666666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2"/>
        <v>1.1608000000000001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2"/>
        <v>1.415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2"/>
        <v>1.0472999999999999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2"/>
        <v>2.5583333333333331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2"/>
        <v>2.0670670670670672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32"/>
        <v>1.1210500000000001</v>
      </c>
      <c r="R386" s="8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I387/60/60/24 + DATE(1970,1,1)</f>
        <v>41964.626168981486</v>
      </c>
      <c r="K387">
        <v>1413986501</v>
      </c>
      <c r="L387" s="10">
        <f t="shared" ref="L387:L450" si="37">I387/60/60/24 + 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8">E387/D387</f>
        <v>1.05982</v>
      </c>
      <c r="R387" s="8">
        <f t="shared" ref="R387:R450" si="39">IFERROR(E387/N387,0)</f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8"/>
        <v>1.0016666666666667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38"/>
        <v>2.1398947368421051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8"/>
        <v>1.2616000000000001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8"/>
        <v>1.8153547058823529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8"/>
        <v>1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38"/>
        <v>1.0061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8"/>
        <v>1.009027027027027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8"/>
        <v>1.10446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38"/>
        <v>1.118936170212766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38"/>
        <v>1.0804450000000001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8"/>
        <v>1.0666666666666667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38"/>
        <v>1.0390027322404372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8"/>
        <v>1.2516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38"/>
        <v>1.0680499999999999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38"/>
        <v>1.1230249999999999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8"/>
        <v>1.0381199999999999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38"/>
        <v>1.4165000000000001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38"/>
        <v>1.0526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38"/>
        <v>1.0309142857142857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8"/>
        <v>1.0765957446808512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38"/>
        <v>1.0770464285714285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38"/>
        <v>1.0155000000000001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38"/>
        <v>1.0143766666666667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8"/>
        <v>1.3680000000000001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8"/>
        <v>1.2829999999999999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38"/>
        <v>1.0105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8"/>
        <v>1.2684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8"/>
        <v>1.0508593749999999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8"/>
        <v>1.0285405405405406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38"/>
        <v>1.0214714285714286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8"/>
        <v>1.2021700000000002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38"/>
        <v>1.0024761904761905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8"/>
        <v>1.0063392857142857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8"/>
        <v>1.004375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38"/>
        <v>4.3939393939393936E-3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8"/>
        <v>2.0066666666666667E-2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8"/>
        <v>1.0749999999999999E-2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8"/>
        <v>7.6499999999999997E-3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38"/>
        <v>6.7966666666666675E-2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38"/>
        <v>1.2E-4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8"/>
        <v>1.3299999999999999E-2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38"/>
        <v>0</v>
      </c>
      <c r="R429" s="8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38"/>
        <v>5.6333333333333332E-2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38"/>
        <v>0</v>
      </c>
      <c r="R431" s="8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8"/>
        <v>2.4E-2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8"/>
        <v>0.13833333333333334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8"/>
        <v>9.5000000000000001E-2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8"/>
        <v>0</v>
      </c>
      <c r="R435" s="8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38"/>
        <v>0.05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8"/>
        <v>2.7272727272727273E-5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8"/>
        <v>0</v>
      </c>
      <c r="R438" s="8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8"/>
        <v>0</v>
      </c>
      <c r="R439" s="8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38"/>
        <v>9.3799999999999994E-2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8"/>
        <v>0</v>
      </c>
      <c r="R441" s="8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38"/>
        <v>1E-3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8"/>
        <v>0</v>
      </c>
      <c r="R443" s="8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8"/>
        <v>0.39358823529411763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8"/>
        <v>1E-3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8"/>
        <v>0.05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8"/>
        <v>3.3333333333333335E-5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8"/>
        <v>7.2952380952380949E-2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38"/>
        <v>1.6666666666666666E-4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38"/>
        <v>3.2804E-2</v>
      </c>
      <c r="R450" s="8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I451/60/60/24 + DATE(1970,1,1)</f>
        <v>41564.568113425928</v>
      </c>
      <c r="K451">
        <v>1379425085</v>
      </c>
      <c r="L451" s="10">
        <f t="shared" ref="L451:L514" si="43">I451/60/60/24 + 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4">E451/D451</f>
        <v>2.2499999999999999E-2</v>
      </c>
      <c r="R451" s="8">
        <f t="shared" ref="R451:R514" si="45">IFERROR(E451/N451,0)</f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4"/>
        <v>7.92E-3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4"/>
        <v>0</v>
      </c>
      <c r="R453" s="8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4"/>
        <v>0.64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4"/>
        <v>2.740447957839262E-4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44"/>
        <v>8.2000000000000007E-3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44"/>
        <v>6.9230769230769226E-4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44"/>
        <v>6.8631863186318634E-3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4"/>
        <v>0</v>
      </c>
      <c r="R459" s="8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4"/>
        <v>8.2100000000000006E-2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44"/>
        <v>6.4102564102564103E-4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44"/>
        <v>2.9411764705882353E-3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4"/>
        <v>0</v>
      </c>
      <c r="R463" s="8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4"/>
        <v>0</v>
      </c>
      <c r="R464" s="8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4"/>
        <v>2.2727272727272728E-2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4"/>
        <v>9.9009900990099011E-4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4"/>
        <v>0.26953125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4"/>
        <v>7.6E-3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4"/>
        <v>0.21575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44"/>
        <v>0</v>
      </c>
      <c r="R470" s="8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4"/>
        <v>0</v>
      </c>
      <c r="R471" s="8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44"/>
        <v>1.0200000000000001E-2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44"/>
        <v>0.11892727272727273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4"/>
        <v>0.17624999999999999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4"/>
        <v>2.87E-2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4"/>
        <v>3.0303030303030303E-4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4"/>
        <v>0</v>
      </c>
      <c r="R477" s="8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4"/>
        <v>2.2302681818181819E-2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4"/>
        <v>0</v>
      </c>
      <c r="R479" s="8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44"/>
        <v>0</v>
      </c>
      <c r="R480" s="8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44"/>
        <v>0.3256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4"/>
        <v>0.19409999999999999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4"/>
        <v>6.0999999999999999E-2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44"/>
        <v>1E-3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4"/>
        <v>0.502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44"/>
        <v>1.8625E-3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4"/>
        <v>0.21906971229845085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4"/>
        <v>9.0909090909090904E-5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44"/>
        <v>0</v>
      </c>
      <c r="R489" s="8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4"/>
        <v>0</v>
      </c>
      <c r="R490" s="8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44"/>
        <v>2.8667813379201833E-3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4"/>
        <v>0</v>
      </c>
      <c r="R492" s="8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4"/>
        <v>0</v>
      </c>
      <c r="R493" s="8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4"/>
        <v>0</v>
      </c>
      <c r="R494" s="8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4"/>
        <v>0</v>
      </c>
      <c r="R495" s="8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44"/>
        <v>1.5499999999999999E-3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4"/>
        <v>0</v>
      </c>
      <c r="R497" s="8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4"/>
        <v>1.6666666666666667E-5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44"/>
        <v>6.6964285714285711E-3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4"/>
        <v>4.5985132395404561E-2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44"/>
        <v>9.5500000000000002E-2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44"/>
        <v>3.307692307692308E-2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4"/>
        <v>0</v>
      </c>
      <c r="R503" s="8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44"/>
        <v>1.15E-2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4"/>
        <v>1.7538461538461537E-2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44"/>
        <v>1.3673469387755101E-2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4"/>
        <v>4.3333333333333331E-3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4"/>
        <v>1.25E-3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4"/>
        <v>3.2000000000000001E-2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44"/>
        <v>8.0000000000000002E-3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4"/>
        <v>2E-3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4"/>
        <v>0</v>
      </c>
      <c r="R512" s="8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44"/>
        <v>0.03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si="44"/>
        <v>1.3749999999999999E-3</v>
      </c>
      <c r="R514" s="8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I515/60/60/24 + DATE(1970,1,1)</f>
        <v>42597.291666666672</v>
      </c>
      <c r="K515">
        <v>1467387705</v>
      </c>
      <c r="L515" s="10">
        <f t="shared" ref="L515:L578" si="49">I515/60/60/24 + 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0">E515/D515</f>
        <v>0.13924</v>
      </c>
      <c r="R515" s="8">
        <f t="shared" ref="R515:R578" si="51">IFERROR(E515/N515,0)</f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0"/>
        <v>3.3333333333333333E-2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0"/>
        <v>0.25413402061855672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0"/>
        <v>0</v>
      </c>
      <c r="R518" s="8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0"/>
        <v>1.3666666666666667E-2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50"/>
        <v>0</v>
      </c>
      <c r="R520" s="8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0"/>
        <v>0.22881426547787684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0"/>
        <v>1.0209999999999999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50"/>
        <v>1.0464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50"/>
        <v>1.1466666666666667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0"/>
        <v>1.206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0"/>
        <v>1.0867285714285715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0"/>
        <v>1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50"/>
        <v>1.1399999999999999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50"/>
        <v>1.0085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50"/>
        <v>1.1565217391304348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50"/>
        <v>1.3041666666666667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50"/>
        <v>1.0778267254038179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50"/>
        <v>1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0"/>
        <v>1.2324999999999999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0"/>
        <v>1.002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50"/>
        <v>1.0466666666666666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0"/>
        <v>1.0249999999999999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50"/>
        <v>1.1825757575757576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50"/>
        <v>1.2050000000000001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0"/>
        <v>3.0242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0"/>
        <v>1.00644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0"/>
        <v>6.666666666666667E-5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0"/>
        <v>5.5555555555555558E-3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50"/>
        <v>3.9999999999999998E-6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0"/>
        <v>3.1818181818181819E-3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0"/>
        <v>1.2E-2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50"/>
        <v>0.27383999999999997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0"/>
        <v>8.6666666666666663E-4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0"/>
        <v>0</v>
      </c>
      <c r="R549" s="8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0"/>
        <v>8.9999999999999998E-4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0"/>
        <v>2.7199999999999998E-2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50"/>
        <v>7.0000000000000001E-3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50"/>
        <v>5.0413333333333331E-2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0"/>
        <v>0</v>
      </c>
      <c r="R554" s="8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50"/>
        <v>4.9199999999999999E-3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0"/>
        <v>0.36589147286821705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0"/>
        <v>0</v>
      </c>
      <c r="R557" s="8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0"/>
        <v>2.5000000000000001E-2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50"/>
        <v>9.1066666666666674E-3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50"/>
        <v>0</v>
      </c>
      <c r="R560" s="8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0"/>
        <v>2.0833333333333335E-4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0"/>
        <v>1.2E-4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0"/>
        <v>3.6666666666666666E-3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0"/>
        <v>0</v>
      </c>
      <c r="R564" s="8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0"/>
        <v>9.0666666666666662E-4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0"/>
        <v>5.5555555555555558E-5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0"/>
        <v>0</v>
      </c>
      <c r="R567" s="8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0"/>
        <v>2.0000000000000001E-4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0"/>
        <v>0</v>
      </c>
      <c r="R569" s="8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50"/>
        <v>0.01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0"/>
        <v>8.0000000000000002E-3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0"/>
        <v>1.6705882352941177E-3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50"/>
        <v>4.2399999999999998E-3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50"/>
        <v>0</v>
      </c>
      <c r="R574" s="8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50"/>
        <v>3.892538925389254E-3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0"/>
        <v>7.1556350626118068E-3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0"/>
        <v>4.3166666666666666E-3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si="50"/>
        <v>1.2500000000000001E-5</v>
      </c>
      <c r="R578" s="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I579/60/60/24 + DATE(1970,1,1)</f>
        <v>42510.589143518519</v>
      </c>
      <c r="K579">
        <v>1458569302</v>
      </c>
      <c r="L579" s="10">
        <f t="shared" ref="L579:L642" si="55">I579/60/60/24 + 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6">E579/D579</f>
        <v>2E-3</v>
      </c>
      <c r="R579" s="8">
        <f t="shared" ref="R579:R642" si="57">IFERROR(E579/N579,0)</f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6"/>
        <v>1.12E-4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6"/>
        <v>1.4583333333333334E-2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6"/>
        <v>3.3333333333333332E-4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6"/>
        <v>0</v>
      </c>
      <c r="R583" s="8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56"/>
        <v>0</v>
      </c>
      <c r="R584" s="8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56"/>
        <v>1.1111111111111112E-4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56"/>
        <v>0.01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56"/>
        <v>0</v>
      </c>
      <c r="R587" s="8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6"/>
        <v>5.5999999999999999E-3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6"/>
        <v>9.0833333333333335E-2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56"/>
        <v>3.3444444444444443E-2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6"/>
        <v>1.3333333333333334E-4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56"/>
        <v>4.4600000000000001E-2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6"/>
        <v>6.0999999999999997E-4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56"/>
        <v>3.3333333333333333E-2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56"/>
        <v>0.23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6"/>
        <v>1.0399999999999999E-3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6"/>
        <v>4.2599999999999999E-3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6"/>
        <v>2.9999999999999997E-4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56"/>
        <v>2.6666666666666666E-3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6"/>
        <v>0.34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56"/>
        <v>6.2E-4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6"/>
        <v>0.02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6"/>
        <v>1.4E-2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6"/>
        <v>0</v>
      </c>
      <c r="R604" s="8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6"/>
        <v>3.9334666666666664E-2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6"/>
        <v>0</v>
      </c>
      <c r="R606" s="8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6"/>
        <v>2.6200000000000001E-2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56"/>
        <v>2E-3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56"/>
        <v>0</v>
      </c>
      <c r="R609" s="8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6"/>
        <v>9.7400000000000004E-3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56"/>
        <v>6.41025641025641E-3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6"/>
        <v>0</v>
      </c>
      <c r="R612" s="8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6"/>
        <v>0</v>
      </c>
      <c r="R613" s="8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6"/>
        <v>0</v>
      </c>
      <c r="R614" s="8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56"/>
        <v>0.21363333333333334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6"/>
        <v>0</v>
      </c>
      <c r="R616" s="8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6"/>
        <v>0</v>
      </c>
      <c r="R617" s="8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6"/>
        <v>0</v>
      </c>
      <c r="R618" s="8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6"/>
        <v>0.03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6"/>
        <v>0</v>
      </c>
      <c r="R620" s="8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56"/>
        <v>3.9999999999999998E-7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6"/>
        <v>0.01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6"/>
        <v>1.044E-2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6"/>
        <v>5.6833333333333333E-2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6"/>
        <v>0</v>
      </c>
      <c r="R625" s="8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6"/>
        <v>0</v>
      </c>
      <c r="R626" s="8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56"/>
        <v>0</v>
      </c>
      <c r="R627" s="8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56"/>
        <v>0.17380000000000001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56"/>
        <v>2.0000000000000001E-4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6"/>
        <v>0</v>
      </c>
      <c r="R630" s="8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6"/>
        <v>1.75E-3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56"/>
        <v>8.3340278356529708E-4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6"/>
        <v>1.38E-2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56"/>
        <v>0</v>
      </c>
      <c r="R634" s="8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56"/>
        <v>0.1245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6"/>
        <v>2.0000000000000001E-4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6"/>
        <v>8.0000000000000007E-5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56"/>
        <v>2E-3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56"/>
        <v>0</v>
      </c>
      <c r="R639" s="8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56"/>
        <v>9.0000000000000006E-5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6"/>
        <v>9.9999999999999995E-7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si="56"/>
        <v>1.4428571428571428</v>
      </c>
      <c r="R642" s="8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I643/60/60/24 + DATE(1970,1,1)</f>
        <v>42229.57</v>
      </c>
      <c r="K643">
        <v>1436881248</v>
      </c>
      <c r="L643" s="10">
        <f t="shared" ref="L643:L706" si="61">I643/60/60/24 + 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2">E643/D643</f>
        <v>1.1916249999999999</v>
      </c>
      <c r="R643" s="8">
        <f t="shared" ref="R643:R706" si="63">IFERROR(E643/N643,0)</f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2"/>
        <v>14.604850000000001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2"/>
        <v>1.0580799999999999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2"/>
        <v>3.0011791999999997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2"/>
        <v>2.7869999999999999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2"/>
        <v>1.3187625000000001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62"/>
        <v>1.0705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2"/>
        <v>1.2682285714285715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2"/>
        <v>1.3996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62"/>
        <v>1.1240000000000001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2"/>
        <v>1.00528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62"/>
        <v>1.0046666666666666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2"/>
        <v>1.4144600000000001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2"/>
        <v>2.6729166666666666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62"/>
        <v>1.4688749999999999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62"/>
        <v>2.1356000000000002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2"/>
        <v>1.2569999999999999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62"/>
        <v>1.0446206037108834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2"/>
        <v>1.0056666666666667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62"/>
        <v>3.058E-2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2"/>
        <v>9.4999999999999998E-3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2"/>
        <v>4.0000000000000001E-3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2"/>
        <v>3.5000000000000001E-3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2"/>
        <v>7.5333333333333335E-2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2"/>
        <v>0.18640000000000001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2"/>
        <v>4.0000000000000003E-5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2"/>
        <v>0.1002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2"/>
        <v>4.5600000000000002E-2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2"/>
        <v>0.21507499999999999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62"/>
        <v>0.29276666666666668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62"/>
        <v>0.39426666666666665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2"/>
        <v>0.21628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2"/>
        <v>2.0500000000000002E-3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2"/>
        <v>2.9999999999999997E-4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62"/>
        <v>0.14849999999999999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2"/>
        <v>1.4710000000000001E-2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2"/>
        <v>0.25584000000000001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2"/>
        <v>3.8206896551724136E-2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2"/>
        <v>0.15485964912280703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2"/>
        <v>0.25912000000000002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2"/>
        <v>4.0000000000000002E-4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62"/>
        <v>1.06E-3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2"/>
        <v>8.5142857142857138E-3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62"/>
        <v>7.4837500000000001E-2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2"/>
        <v>0.27650000000000002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2"/>
        <v>0</v>
      </c>
      <c r="R688" s="8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2"/>
        <v>3.5499999999999997E-2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2"/>
        <v>0.72989999999999999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62"/>
        <v>0.57648750000000004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62"/>
        <v>0.1234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2"/>
        <v>5.1999999999999998E-3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2"/>
        <v>6.5299999999999997E-2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2"/>
        <v>0.35338000000000003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2"/>
        <v>3.933333333333333E-3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2"/>
        <v>1.06E-2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2"/>
        <v>5.7142857142857145E-6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2"/>
        <v>0.46379999999999999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62"/>
        <v>0.15390000000000001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62"/>
        <v>0.824221076923077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2"/>
        <v>2.6866666666666667E-2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2"/>
        <v>0.26600000000000001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62"/>
        <v>0.30813400000000002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62"/>
        <v>5.5800000000000002E-2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62"/>
        <v>8.7454545454545458E-3</v>
      </c>
      <c r="R706" s="8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I707/60/60/24 + DATE(1970,1,1)</f>
        <v>42756.491643518515</v>
      </c>
      <c r="K707">
        <v>1482407278</v>
      </c>
      <c r="L707" s="10">
        <f t="shared" ref="L707:L770" si="67">I707/60/60/24 + 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8">E707/D707</f>
        <v>9.7699999999999992E-3</v>
      </c>
      <c r="R707" s="8">
        <f t="shared" ref="R707:R770" si="69">IFERROR(E707/N707,0)</f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68"/>
        <v>0</v>
      </c>
      <c r="R708" s="8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8"/>
        <v>0.78927352941176465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8"/>
        <v>0.22092500000000001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8"/>
        <v>4.0666666666666663E-3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68"/>
        <v>0</v>
      </c>
      <c r="R712" s="8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68"/>
        <v>0.33790999999999999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8"/>
        <v>2.1649484536082476E-3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8"/>
        <v>7.9600000000000001E-3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8"/>
        <v>0.14993333333333334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68"/>
        <v>5.0509090909090906E-2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68"/>
        <v>0.10214285714285715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8"/>
        <v>3.0500000000000002E-3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68"/>
        <v>7.4999999999999997E-3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8"/>
        <v>1.2933333333333333E-2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8"/>
        <v>1.4394736842105262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8"/>
        <v>1.2210975609756098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68"/>
        <v>1.3202400000000001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68"/>
        <v>1.0938000000000001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8"/>
        <v>1.0547157142857144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8"/>
        <v>1.0035000000000001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8"/>
        <v>1.014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8"/>
        <v>1.5551428571428572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8"/>
        <v>1.05566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8"/>
        <v>1.3065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8"/>
        <v>1.3219000000000001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68"/>
        <v>1.26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8"/>
        <v>1.6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8"/>
        <v>1.2048000000000001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68"/>
        <v>1.2552941176470589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68"/>
        <v>1.1440638297872341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68"/>
        <v>3.151388888888889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68"/>
        <v>1.224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68"/>
        <v>1.0673333333333332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8"/>
        <v>1.5833333333333333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8"/>
        <v>1.0740000000000001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8"/>
        <v>1.0226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68"/>
        <v>1.1071428571428572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68"/>
        <v>1.48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8"/>
        <v>1.0232000000000001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8"/>
        <v>1.7909909909909909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68"/>
        <v>1.1108135252761968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68"/>
        <v>1.0004285714285714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8"/>
        <v>1.0024999999999999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8"/>
        <v>1.0556000000000001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8"/>
        <v>1.0258775877587758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8"/>
        <v>1.1850000000000001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68"/>
        <v>1.117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8"/>
        <v>1.28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8"/>
        <v>1.0375000000000001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68"/>
        <v>1.0190760000000001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68"/>
        <v>1.177142857142857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8"/>
        <v>2.38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8"/>
        <v>1.02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8"/>
        <v>1.0192000000000001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68"/>
        <v>0</v>
      </c>
      <c r="R762" s="8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8"/>
        <v>4.7E-2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68"/>
        <v>0</v>
      </c>
      <c r="R764" s="8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8"/>
        <v>1.1655011655011655E-3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8"/>
        <v>0</v>
      </c>
      <c r="R766" s="8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8"/>
        <v>0.36014285714285715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8"/>
        <v>0</v>
      </c>
      <c r="R768" s="8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8"/>
        <v>3.5400000000000001E-2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68"/>
        <v>0</v>
      </c>
      <c r="R770" s="8">
        <f t="shared" si="69"/>
        <v>0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I771/60/60/24 + DATE(1970,1,1)</f>
        <v>41634.996458333335</v>
      </c>
      <c r="K771">
        <v>1385510094</v>
      </c>
      <c r="L771" s="10">
        <f t="shared" ref="L771:L834" si="73">I771/60/60/24 + 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4">E771/D771</f>
        <v>0.41399999999999998</v>
      </c>
      <c r="R771" s="8">
        <f t="shared" ref="R771:R834" si="75">IFERROR(E771/N771,0)</f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4"/>
        <v>0</v>
      </c>
      <c r="R772" s="8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4"/>
        <v>2.631578947368421E-4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74"/>
        <v>3.3333333333333333E-2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74"/>
        <v>8.5129023676509714E-3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4"/>
        <v>0.70199999999999996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4"/>
        <v>1.7000000000000001E-2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74"/>
        <v>0.51400000000000001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4"/>
        <v>7.0000000000000001E-3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4"/>
        <v>4.0000000000000001E-3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74"/>
        <v>2.6666666666666668E-2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4"/>
        <v>1.04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4"/>
        <v>1.3315375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4"/>
        <v>1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74"/>
        <v>1.4813333333333334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74"/>
        <v>1.0249999999999999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4"/>
        <v>1.8062799999999999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74"/>
        <v>1.4279999999999999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4"/>
        <v>1.1416666666666666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74"/>
        <v>2.03505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74"/>
        <v>1.0941176470588236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4"/>
        <v>1.443746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74"/>
        <v>1.0386666666666666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74"/>
        <v>1.0044440000000001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74"/>
        <v>1.0277927272727272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74"/>
        <v>1.0531250000000001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74"/>
        <v>1.1178571428571429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74"/>
        <v>1.0135000000000001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74"/>
        <v>1.0753333333333333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4"/>
        <v>1.1488571428571428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4"/>
        <v>1.0002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4"/>
        <v>1.5213333333333334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4"/>
        <v>1.1152149999999998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74"/>
        <v>1.0133333333333334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74"/>
        <v>1.232608695652174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74"/>
        <v>1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74"/>
        <v>1.05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4"/>
        <v>1.0443750000000001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74"/>
        <v>1.05125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74"/>
        <v>1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4"/>
        <v>1.03775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4"/>
        <v>1.05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74"/>
        <v>1.04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74"/>
        <v>1.5183333333333333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4"/>
        <v>1.59996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74"/>
        <v>1.2729999999999999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4"/>
        <v>1.07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74"/>
        <v>1.1512214285714286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74"/>
        <v>1.3711066666666665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74"/>
        <v>1.5571428571428572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74"/>
        <v>1.0874999999999999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74"/>
        <v>1.3405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74"/>
        <v>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4"/>
        <v>1.1916666666666667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74"/>
        <v>1.7949999999999999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74"/>
        <v>1.3438124999999999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4"/>
        <v>1.0043200000000001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74"/>
        <v>1.0145454545454546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74"/>
        <v>1.0333333333333334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74"/>
        <v>1.07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4"/>
        <v>1.04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74"/>
        <v>1.0783333333333334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4"/>
        <v>2.3333333333333335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si="74"/>
        <v>1.0060706666666666</v>
      </c>
      <c r="R834" s="8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I835/60/60/24 + DATE(1970,1,1)</f>
        <v>41748.878182870372</v>
      </c>
      <c r="K835">
        <v>1395349475</v>
      </c>
      <c r="L835" s="10">
        <f t="shared" ref="L835:L898" si="79">I835/60/60/24 + 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0">E835/D835</f>
        <v>1.0166666666666666</v>
      </c>
      <c r="R835" s="8">
        <f t="shared" ref="R835:R898" si="81">IFERROR(E835/N835,0)</f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80"/>
        <v>1.3101818181818181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80"/>
        <v>1.1725000000000001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80"/>
        <v>1.009304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80"/>
        <v>1.218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80"/>
        <v>1.454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80"/>
        <v>1.166166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80"/>
        <v>1.2041660000000001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80"/>
        <v>1.0132000000000001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80"/>
        <v>1.0431999999999999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80"/>
        <v>2.6713333333333331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80"/>
        <v>1.9413333333333334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80"/>
        <v>1.203802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80"/>
        <v>1.2200090909090908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80"/>
        <v>1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80"/>
        <v>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80"/>
        <v>1.1990000000000001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80"/>
        <v>1.55175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80"/>
        <v>1.3045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80"/>
        <v>1.0497142857142858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80"/>
        <v>1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80"/>
        <v>1.1822050359712231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80"/>
        <v>1.0344827586206897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80"/>
        <v>2.1800000000000002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80"/>
        <v>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80"/>
        <v>1.4400583333333332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80"/>
        <v>1.0467500000000001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80"/>
        <v>0.18142857142857144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80"/>
        <v>2.2444444444444444E-2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80"/>
        <v>3.3999999999999998E-3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80"/>
        <v>4.4999999999999998E-2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80"/>
        <v>0.41538461538461541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80"/>
        <v>2.0454545454545454E-2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80"/>
        <v>0.18285714285714286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80"/>
        <v>0.2402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80"/>
        <v>1.1111111111111111E-3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80"/>
        <v>0.11818181818181818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80"/>
        <v>3.0999999999999999E-3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80"/>
        <v>5.4166666666666669E-2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80"/>
        <v>8.1250000000000003E-3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80"/>
        <v>1.2857142857142857E-2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80"/>
        <v>0.24333333333333335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80"/>
        <v>0</v>
      </c>
      <c r="R877" s="8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80"/>
        <v>0.40799492385786801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80"/>
        <v>0.67549999999999999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80"/>
        <v>1.2999999999999999E-2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80"/>
        <v>0.30666666666666664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80"/>
        <v>2.9894179894179893E-2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80"/>
        <v>8.0000000000000002E-3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80"/>
        <v>0.20133333333333334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80"/>
        <v>0.4002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80"/>
        <v>0.01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80"/>
        <v>0.75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80"/>
        <v>0.41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80"/>
        <v>0</v>
      </c>
      <c r="R889" s="8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80"/>
        <v>7.1999999999999995E-2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80"/>
        <v>9.4412800000000005E-2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80"/>
        <v>4.1666666666666664E-2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80"/>
        <v>3.2500000000000001E-2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80"/>
        <v>0.40749999999999997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80"/>
        <v>0.1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80"/>
        <v>0.39169999999999999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80"/>
        <v>2.4375000000000001E-2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si="80"/>
        <v>0.4</v>
      </c>
      <c r="R898" s="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I899/60/60/24 + DATE(1970,1,1)</f>
        <v>41241.730416666665</v>
      </c>
      <c r="K899">
        <v>1351528308</v>
      </c>
      <c r="L899" s="10">
        <f t="shared" ref="L899:L962" si="85">I899/60/60/24 + 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6">E899/D899</f>
        <v>0</v>
      </c>
      <c r="R899" s="8">
        <f t="shared" ref="R899:R962" si="87">IFERROR(E899/N899,0)</f>
        <v>0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6"/>
        <v>2.8000000000000001E-2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6"/>
        <v>0.37333333333333335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6"/>
        <v>4.1999999999999997E-3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86"/>
        <v>0</v>
      </c>
      <c r="R903" s="8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86"/>
        <v>3.0000000000000001E-3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86"/>
        <v>3.2000000000000001E-2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6"/>
        <v>3.0200000000000001E-3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6"/>
        <v>3.0153846153846153E-2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86"/>
        <v>0</v>
      </c>
      <c r="R908" s="8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6"/>
        <v>0</v>
      </c>
      <c r="R909" s="8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86"/>
        <v>0</v>
      </c>
      <c r="R910" s="8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86"/>
        <v>3.2500000000000001E-2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6"/>
        <v>0.22363636363636363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6"/>
        <v>0</v>
      </c>
      <c r="R913" s="8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86"/>
        <v>8.5714285714285719E-3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6"/>
        <v>6.6066666666666662E-2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6"/>
        <v>0</v>
      </c>
      <c r="R916" s="8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86"/>
        <v>5.7692307692307696E-2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86"/>
        <v>0</v>
      </c>
      <c r="R918" s="8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86"/>
        <v>6.0000000000000001E-3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86"/>
        <v>5.0256410256410255E-2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6"/>
        <v>5.0000000000000001E-3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86"/>
        <v>0</v>
      </c>
      <c r="R922" s="8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86"/>
        <v>0.309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6"/>
        <v>0.21037037037037037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86"/>
        <v>2.1999999999999999E-2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6"/>
        <v>0.109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86"/>
        <v>2.6666666666666668E-2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86"/>
        <v>0</v>
      </c>
      <c r="R928" s="8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6"/>
        <v>0</v>
      </c>
      <c r="R929" s="8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86"/>
        <v>0.10862068965517241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86"/>
        <v>0</v>
      </c>
      <c r="R931" s="8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86"/>
        <v>0.38333333333333336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86"/>
        <v>6.5500000000000003E-2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86"/>
        <v>0.14536842105263159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6"/>
        <v>0.06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86"/>
        <v>0.30399999999999999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6"/>
        <v>1.4285714285714285E-2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86"/>
        <v>0</v>
      </c>
      <c r="R938" s="8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86"/>
        <v>1.1428571428571429E-2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6"/>
        <v>3.5714285714285713E-3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86"/>
        <v>1.4545454545454545E-2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6"/>
        <v>0.17155555555555554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6"/>
        <v>2.3220000000000001E-2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6"/>
        <v>8.9066666666666669E-2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86"/>
        <v>9.633333333333334E-2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86"/>
        <v>0.13325999999999999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86"/>
        <v>2.4840000000000001E-2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6"/>
        <v>1.9066666666666666E-2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6"/>
        <v>0</v>
      </c>
      <c r="R949" s="8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6"/>
        <v>0.12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6"/>
        <v>1.3650000000000001E-2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6"/>
        <v>0.28039999999999998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6"/>
        <v>0.38390000000000002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86"/>
        <v>0.39942857142857141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6"/>
        <v>8.3999999999999995E-3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6"/>
        <v>0.43406666666666666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6"/>
        <v>5.6613333333333335E-2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86"/>
        <v>1.7219999999999999E-2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86"/>
        <v>1.9416666666666665E-2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86"/>
        <v>0.11328275684711328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6"/>
        <v>0.3886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86"/>
        <v>0.46100628930817611</v>
      </c>
      <c r="R962" s="8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I963/60/60/24 + DATE(1970,1,1)</f>
        <v>42786.791666666672</v>
      </c>
      <c r="K963">
        <v>1483634335</v>
      </c>
      <c r="L963" s="10">
        <f t="shared" ref="L963:L1026" si="91">I963/60/60/24 + 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2">E963/D963</f>
        <v>0.42188421052631581</v>
      </c>
      <c r="R963" s="8">
        <f t="shared" ref="R963:R1026" si="93">IFERROR(E963/N963,0)</f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2"/>
        <v>0.2848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2"/>
        <v>1.0771428571428571E-2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2"/>
        <v>7.9909090909090902E-3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92"/>
        <v>1.192E-2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2"/>
        <v>0.14799999999999999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2"/>
        <v>0.17810000000000001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2"/>
        <v>1.325E-2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2"/>
        <v>0.46666666666666667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92"/>
        <v>0.4592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2"/>
        <v>2.2599999999999999E-3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92"/>
        <v>0.34625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92"/>
        <v>2.0549999999999999E-2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92"/>
        <v>5.5999999999999999E-3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2"/>
        <v>2.6069999999999999E-2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2"/>
        <v>1.9259999999999999E-2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2"/>
        <v>0.33666666666666667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2"/>
        <v>0.5626326718299024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92"/>
        <v>0.82817600000000002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92"/>
        <v>0.14860000000000001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2"/>
        <v>1.2375123751237513E-4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2"/>
        <v>1.7142857142857143E-4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92"/>
        <v>0.2950613611721471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92"/>
        <v>1.06E-2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92"/>
        <v>6.2933333333333327E-2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92"/>
        <v>0.1275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2"/>
        <v>0.13220000000000001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2"/>
        <v>0</v>
      </c>
      <c r="R990" s="8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2"/>
        <v>0.16769999999999999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2"/>
        <v>1.0399999999999999E-3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92"/>
        <v>4.24E-2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92"/>
        <v>4.6699999999999997E-3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92"/>
        <v>0.25087142857142858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92"/>
        <v>2.3345000000000001E-2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92"/>
        <v>7.2599999999999998E-2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92"/>
        <v>1.6250000000000001E-2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2"/>
        <v>1.2999999999999999E-2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2"/>
        <v>0.58558333333333334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2"/>
        <v>7.7886666666666673E-2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2"/>
        <v>2.2157147647256063E-2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2"/>
        <v>1.04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2"/>
        <v>0.29602960296029601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2"/>
        <v>0.16055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2"/>
        <v>0.82208000000000003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2"/>
        <v>0.75051000000000001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2"/>
        <v>5.8500000000000003E-2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2"/>
        <v>0.44319999999999998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2"/>
        <v>2.6737967914438501E-3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2"/>
        <v>0.1313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2"/>
        <v>1.9088937093275488E-3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2"/>
        <v>3.7499999999999999E-3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2"/>
        <v>215.35021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2"/>
        <v>0.34527999999999998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2"/>
        <v>0.30599999999999999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2"/>
        <v>2.6666666666666668E-2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2"/>
        <v>2.8420000000000001E-2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2"/>
        <v>0.22878799999999999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2"/>
        <v>3.1050000000000001E-2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2"/>
        <v>0.47333333333333333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2"/>
        <v>2.0554838709677421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2"/>
        <v>3.5180366666666667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2"/>
        <v>1.149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2"/>
        <v>2.3715000000000002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2"/>
        <v>1.1863774999999999</v>
      </c>
      <c r="R1026" s="8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I1027/60/60/24 + DATE(1970,1,1)</f>
        <v>42079.792094907403</v>
      </c>
      <c r="K1027">
        <v>1423944037</v>
      </c>
      <c r="L1027" s="10">
        <f t="shared" ref="L1027:L1090" si="97">I1027/60/60/24 + 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8">E1027/D1027</f>
        <v>1.099283142857143</v>
      </c>
      <c r="R1027" s="8">
        <f t="shared" ref="R1027:R1090" si="99">IFERROR(E1027/N1027,0)</f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8"/>
        <v>1.0000828571428571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8"/>
        <v>1.0309292094387414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8"/>
        <v>1.1727000000000001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8"/>
        <v>1.1175999999999999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8"/>
        <v>3.4209999999999998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8"/>
        <v>1.0740000000000001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8"/>
        <v>1.0849703703703704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8"/>
        <v>1.0286144578313252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8"/>
        <v>1.3000180000000001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8"/>
        <v>1.0765217391304347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8"/>
        <v>1.1236044444444444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8"/>
        <v>1.0209999999999999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8"/>
        <v>1.4533333333333334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8"/>
        <v>1.282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8"/>
        <v>2.9411764705882353E-3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8"/>
        <v>0</v>
      </c>
      <c r="R1043" s="8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8"/>
        <v>1.5384615384615385E-2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8"/>
        <v>8.5370000000000001E-2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8"/>
        <v>8.571428571428571E-4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8"/>
        <v>2.6599999999999999E-2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8"/>
        <v>0</v>
      </c>
      <c r="R1048" s="8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8"/>
        <v>5.0000000000000001E-4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8"/>
        <v>1.4133333333333333E-2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8"/>
        <v>0</v>
      </c>
      <c r="R1051" s="8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8"/>
        <v>0</v>
      </c>
      <c r="R1052" s="8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8"/>
        <v>0</v>
      </c>
      <c r="R1053" s="8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8"/>
        <v>0</v>
      </c>
      <c r="R1054" s="8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8"/>
        <v>0.01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8"/>
        <v>0</v>
      </c>
      <c r="R1056" s="8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8"/>
        <v>0</v>
      </c>
      <c r="R1057" s="8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8"/>
        <v>0</v>
      </c>
      <c r="R1058" s="8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8"/>
        <v>0</v>
      </c>
      <c r="R1059" s="8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8"/>
        <v>0</v>
      </c>
      <c r="R1060" s="8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8"/>
        <v>0</v>
      </c>
      <c r="R1061" s="8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8"/>
        <v>0.01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8"/>
        <v>0</v>
      </c>
      <c r="R1063" s="8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8"/>
        <v>0.95477386934673369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8"/>
        <v>0</v>
      </c>
      <c r="R1065" s="8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8"/>
        <v>8.9744444444444446E-2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8"/>
        <v>2.7E-2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8"/>
        <v>3.3673333333333333E-2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8"/>
        <v>0.26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8"/>
        <v>1.5E-3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8"/>
        <v>0.38636363636363635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8"/>
        <v>7.0000000000000001E-3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8"/>
        <v>0</v>
      </c>
      <c r="R1073" s="8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8"/>
        <v>6.8000000000000005E-4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8"/>
        <v>1.3333333333333334E-2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8"/>
        <v>6.3092592592592589E-2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8"/>
        <v>4.4999999999999998E-2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8"/>
        <v>0.62765333333333329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8"/>
        <v>0.29376000000000002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8"/>
        <v>7.4999999999999997E-2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8"/>
        <v>2.6076923076923077E-2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8"/>
        <v>9.1050000000000006E-2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8"/>
        <v>1.7647058823529413E-4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8"/>
        <v>5.5999999999999999E-3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8"/>
        <v>8.2000000000000007E-3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8"/>
        <v>0</v>
      </c>
      <c r="R1086" s="8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8"/>
        <v>3.4200000000000001E-2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8"/>
        <v>8.3333333333333339E-4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8"/>
        <v>0</v>
      </c>
      <c r="R1089" s="8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8"/>
        <v>0.14182977777777778</v>
      </c>
      <c r="R1090" s="8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I1091/60/60/24 + DATE(1970,1,1)</f>
        <v>42181.189525462964</v>
      </c>
      <c r="K1091">
        <v>1432701175</v>
      </c>
      <c r="L1091" s="10">
        <f t="shared" ref="L1091:L1154" si="103">I1091/60/60/24 + 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4">E1091/D1091</f>
        <v>7.8266666666666665E-2</v>
      </c>
      <c r="R1091" s="8">
        <f t="shared" ref="R1091:R1154" si="105">IFERROR(E1091/N1091,0)</f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4"/>
        <v>3.8464497269020693E-4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4"/>
        <v>0.125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4"/>
        <v>1.0500000000000001E-2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4"/>
        <v>0.14083333333333334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4"/>
        <v>0.18300055555555556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4"/>
        <v>5.0347999999999997E-2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4"/>
        <v>0.17933333333333334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4"/>
        <v>4.6999999999999999E-4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4"/>
        <v>7.2120000000000004E-2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4"/>
        <v>5.0000000000000001E-3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4"/>
        <v>2.5000000000000001E-2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4"/>
        <v>4.0999999999999999E-4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4"/>
        <v>5.3124999999999999E-2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4"/>
        <v>1.6199999999999999E-2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4"/>
        <v>4.9516666666666667E-2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4"/>
        <v>1.5900000000000001E-3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4"/>
        <v>0.41249999999999998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4"/>
        <v>0</v>
      </c>
      <c r="R1109" s="8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4"/>
        <v>2.93E-2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4"/>
        <v>4.4999999999999997E-3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4"/>
        <v>5.1000000000000004E-3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4"/>
        <v>4.0000000000000002E-4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4"/>
        <v>0.35537409090909089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4"/>
        <v>5.0000000000000001E-3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4"/>
        <v>1.6666666666666668E-3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4"/>
        <v>1.325E-3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4"/>
        <v>3.5704000000000004E-4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4"/>
        <v>8.3000000000000004E-2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4"/>
        <v>2.4222222222222221E-2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4"/>
        <v>2.3809523809523812E-3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4"/>
        <v>0</v>
      </c>
      <c r="R1122" s="8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4"/>
        <v>1.16E-4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4"/>
        <v>0</v>
      </c>
      <c r="R1124" s="8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4"/>
        <v>2.2000000000000001E-3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4"/>
        <v>4.7222222222222223E-3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4"/>
        <v>0</v>
      </c>
      <c r="R1127" s="8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4"/>
        <v>5.0000000000000001E-3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4"/>
        <v>1.6714285714285713E-2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4"/>
        <v>1E-3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4"/>
        <v>1.0499999999999999E-3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4"/>
        <v>2.2000000000000001E-3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4"/>
        <v>0</v>
      </c>
      <c r="R1133" s="8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4"/>
        <v>0.14380000000000001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4"/>
        <v>6.6666666666666671E-3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4"/>
        <v>4.0000000000000003E-5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4"/>
        <v>0.05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4"/>
        <v>6.4439140811455853E-2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4"/>
        <v>0.39500000000000002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4"/>
        <v>3.5714285714285713E-3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4"/>
        <v>6.2500000000000001E-4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4"/>
        <v>0</v>
      </c>
      <c r="R1142" s="8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4"/>
        <v>0</v>
      </c>
      <c r="R1143" s="8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4"/>
        <v>0</v>
      </c>
      <c r="R1144" s="8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4"/>
        <v>4.1333333333333335E-3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4"/>
        <v>0</v>
      </c>
      <c r="R1146" s="8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4"/>
        <v>1.25E-3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4"/>
        <v>8.8333333333333333E-2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4"/>
        <v>0</v>
      </c>
      <c r="R1149" s="8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4"/>
        <v>4.8666666666666667E-3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4"/>
        <v>1.5E-3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4"/>
        <v>0.1008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4"/>
        <v>0</v>
      </c>
      <c r="R1153" s="8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4"/>
        <v>5.6937500000000002E-2</v>
      </c>
      <c r="R1154" s="8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I1155/60/60/24 + DATE(1970,1,1)</f>
        <v>42173.714178240742</v>
      </c>
      <c r="K1155">
        <v>1432055305</v>
      </c>
      <c r="L1155" s="10">
        <f t="shared" ref="L1155:L1218" si="109">I1155/60/60/24 + 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0">E1155/D1155</f>
        <v>6.2500000000000003E-3</v>
      </c>
      <c r="R1155" s="8">
        <f t="shared" ref="R1155:R1218" si="111">IFERROR(E1155/N1155,0)</f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0"/>
        <v>6.5000000000000002E-2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0"/>
        <v>7.5199999999999998E-3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0"/>
        <v>0</v>
      </c>
      <c r="R1158" s="8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0"/>
        <v>1.5100000000000001E-2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0"/>
        <v>4.6666666666666671E-3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0"/>
        <v>0</v>
      </c>
      <c r="R1161" s="8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0"/>
        <v>3.85E-2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0"/>
        <v>0</v>
      </c>
      <c r="R1163" s="8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0"/>
        <v>5.8333333333333338E-4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0"/>
        <v>0</v>
      </c>
      <c r="R1165" s="8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0"/>
        <v>0</v>
      </c>
      <c r="R1166" s="8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0"/>
        <v>0.20705000000000001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0"/>
        <v>0.19139999999999999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0"/>
        <v>1.6316666666666667E-2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0"/>
        <v>5.6666666666666664E-2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0"/>
        <v>1.6999999999999999E-3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0"/>
        <v>4.0000000000000001E-3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0"/>
        <v>1E-3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0"/>
        <v>0</v>
      </c>
      <c r="R1174" s="8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0"/>
        <v>2.4000000000000001E-4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0"/>
        <v>5.906666666666667E-2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0"/>
        <v>2.9250000000000002E-2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0"/>
        <v>5.7142857142857142E-5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0"/>
        <v>0</v>
      </c>
      <c r="R1179" s="8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0"/>
        <v>6.666666666666667E-5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0"/>
        <v>5.3333333333333337E-2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0"/>
        <v>0.11749999999999999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0"/>
        <v>8.0000000000000007E-5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0"/>
        <v>4.2000000000000003E-2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0"/>
        <v>0.04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0"/>
        <v>1.0493636363636363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0"/>
        <v>1.0544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0"/>
        <v>1.0673333333333332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0"/>
        <v>1.0412571428571429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0"/>
        <v>1.6054999999999999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0"/>
        <v>1.0777777777777777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0"/>
        <v>1.35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0"/>
        <v>1.0907407407407408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0"/>
        <v>2.9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0"/>
        <v>1.0395714285714286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0"/>
        <v>3.2223999999999999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0"/>
        <v>1.35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0"/>
        <v>2.6991034482758622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0"/>
        <v>2.5329333333333333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0"/>
        <v>2.6059999999999999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0"/>
        <v>1.0131677953348381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0"/>
        <v>1.2560416666666667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0"/>
        <v>1.0243783333333334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0"/>
        <v>1.99244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0"/>
        <v>1.0245398773006136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0"/>
        <v>1.0294615384615384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0"/>
        <v>1.0086153846153847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0"/>
        <v>1.1499999999999999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0"/>
        <v>1.0416766467065868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0"/>
        <v>1.5529999999999999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0"/>
        <v>1.06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0"/>
        <v>2.5431499999999998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0"/>
        <v>1.0109999999999999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0"/>
        <v>1.2904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0"/>
        <v>1.0223076923076924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0"/>
        <v>1.3180000000000001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0"/>
        <v>7.8608020000000005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0"/>
        <v>1.4570000000000001</v>
      </c>
      <c r="R1218" s="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I1219/60/60/24 + DATE(1970,1,1)</f>
        <v>42565.809490740736</v>
      </c>
      <c r="K1219">
        <v>1465932340</v>
      </c>
      <c r="L1219" s="10">
        <f t="shared" ref="L1219:L1282" si="115">I1219/60/60/24 + 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6">E1219/D1219</f>
        <v>1.026</v>
      </c>
      <c r="R1219" s="8">
        <f t="shared" ref="R1219:R1282" si="117">IFERROR(E1219/N1219,0)</f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6"/>
        <v>1.7227777777777777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6"/>
        <v>1.5916819571865444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6"/>
        <v>1.0376666666666667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6"/>
        <v>1.1140954545454547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6"/>
        <v>2.80375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6"/>
        <v>1.1210606060606061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6"/>
        <v>7.0666666666666669E-2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6"/>
        <v>4.3999999999999997E-2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6"/>
        <v>3.8739999999999997E-2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6"/>
        <v>0</v>
      </c>
      <c r="R1229" s="8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6"/>
        <v>0.29299999999999998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6"/>
        <v>9.0909090909090905E-3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6"/>
        <v>0</v>
      </c>
      <c r="R1232" s="8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6"/>
        <v>0</v>
      </c>
      <c r="R1233" s="8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6"/>
        <v>8.0000000000000002E-3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6"/>
        <v>0.11600000000000001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6"/>
        <v>0</v>
      </c>
      <c r="R1236" s="8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6"/>
        <v>2.787363950092912E-2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6"/>
        <v>0</v>
      </c>
      <c r="R1238" s="8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6"/>
        <v>0</v>
      </c>
      <c r="R1239" s="8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6"/>
        <v>0.17799999999999999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6"/>
        <v>0</v>
      </c>
      <c r="R1241" s="8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6"/>
        <v>3.0124999999999999E-2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6"/>
        <v>0.50739999999999996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6"/>
        <v>5.4884742041712408E-3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6"/>
        <v>0.14091666666666666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6"/>
        <v>1.038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6"/>
        <v>1.2024999999999999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6"/>
        <v>1.17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6"/>
        <v>1.2214285714285715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6"/>
        <v>1.5164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6"/>
        <v>1.0444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6"/>
        <v>2.0015333333333332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6"/>
        <v>1.018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6"/>
        <v>1.3765714285714286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6"/>
        <v>3038.3319999999999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6"/>
        <v>1.9885074626865671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6"/>
        <v>2.0236666666666667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6"/>
        <v>1.1796376666666666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6"/>
        <v>2.9472727272727273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6"/>
        <v>2.1314633333333335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6"/>
        <v>1.0424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6"/>
        <v>1.1366666666666667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6"/>
        <v>1.0125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6"/>
        <v>1.2541538461538462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6"/>
        <v>1.19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6"/>
        <v>1.6646153846153846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6"/>
        <v>1.1914771428571429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6"/>
        <v>1.0047368421052632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6"/>
        <v>1.018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6"/>
        <v>1.1666666666666667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6"/>
        <v>1.0864893617021276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6"/>
        <v>1.1472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6"/>
        <v>1.018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6"/>
        <v>1.06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6"/>
        <v>1.0349999999999999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6"/>
        <v>1.5497535999999998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6"/>
        <v>1.6214066666666667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6"/>
        <v>1.0442100000000001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6"/>
        <v>1.0612433333333333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6"/>
        <v>1.5493846153846154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6"/>
        <v>1.1077157238734421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6"/>
        <v>1.1091186666666666</v>
      </c>
      <c r="R1282" s="8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I1283/60/60/24 + DATE(1970,1,1)</f>
        <v>41483.743472222224</v>
      </c>
      <c r="K1283">
        <v>1373305836</v>
      </c>
      <c r="L1283" s="10">
        <f t="shared" ref="L1283:L1346" si="121">I1283/60/60/24 + 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2">E1283/D1283</f>
        <v>1.1071428571428572</v>
      </c>
      <c r="R1283" s="8">
        <f t="shared" ref="R1283:R1346" si="123">IFERROR(E1283/N1283,0)</f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2"/>
        <v>1.2361333333333333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2"/>
        <v>2.1105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2"/>
        <v>1.01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2"/>
        <v>1.0165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2"/>
        <v>1.0833333333333333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2"/>
        <v>2.42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2"/>
        <v>1.0044999999999999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2"/>
        <v>1.2506666666666666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2"/>
        <v>1.0857142857142856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2"/>
        <v>1.4570000000000001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2"/>
        <v>1.1000000000000001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2"/>
        <v>1.0223333333333333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2"/>
        <v>1.22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2"/>
        <v>1.0196000000000001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2"/>
        <v>1.411764705882353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2"/>
        <v>1.0952500000000001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2"/>
        <v>1.0465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2"/>
        <v>1.24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2"/>
        <v>1.35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2"/>
        <v>1.0275000000000001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2"/>
        <v>1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2"/>
        <v>1.3026085714285716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2"/>
        <v>0.39627499999999999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2"/>
        <v>0.25976666666666665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2"/>
        <v>0.65246363636363636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2"/>
        <v>0.11514000000000001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2"/>
        <v>0.11360000000000001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2"/>
        <v>1.1199130434782609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2"/>
        <v>0.155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2"/>
        <v>0.32028000000000001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2"/>
        <v>6.0869565217391303E-3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2"/>
        <v>0.31114999999999998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2"/>
        <v>1.1266666666666666E-2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2"/>
        <v>0.40404000000000001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2"/>
        <v>1.3333333333333333E-5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2"/>
        <v>5.7334999999999997E-2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2"/>
        <v>0.15325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2"/>
        <v>0.15103448275862069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2"/>
        <v>5.0299999999999997E-3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2"/>
        <v>1.3028138528138528E-2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2"/>
        <v>3.0285714285714286E-3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2"/>
        <v>8.8800000000000004E-2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2"/>
        <v>9.8400000000000001E-2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2"/>
        <v>2.4299999999999999E-2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2"/>
        <v>1.1299999999999999E-2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2"/>
        <v>3.5520833333333335E-2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2"/>
        <v>2.3306666666666667E-2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2"/>
        <v>8.1600000000000006E-3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2"/>
        <v>0.22494285714285714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2"/>
        <v>1.3668E-2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2"/>
        <v>0</v>
      </c>
      <c r="R1334" s="8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2"/>
        <v>0</v>
      </c>
      <c r="R1335" s="8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2"/>
        <v>0.10754135338345865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2"/>
        <v>0.1976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2"/>
        <v>0.84946999999999995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2"/>
        <v>0.49381999999999998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2"/>
        <v>3.3033333333333331E-2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2"/>
        <v>6.6339999999999996E-2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2"/>
        <v>0</v>
      </c>
      <c r="R1342" s="8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2"/>
        <v>0.7036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2"/>
        <v>2E-3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2"/>
        <v>1.02298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2"/>
        <v>3.7773333333333334</v>
      </c>
      <c r="R1346" s="8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I1347/60/60/24 + DATE(1970,1,1)</f>
        <v>41834.814340277779</v>
      </c>
      <c r="K1347">
        <v>1402342359</v>
      </c>
      <c r="L1347" s="10">
        <f t="shared" ref="L1347:L1410" si="127">I1347/60/60/24 + 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8">E1347/D1347</f>
        <v>1.25</v>
      </c>
      <c r="R1347" s="8">
        <f t="shared" ref="R1347:R1410" si="129">IFERROR(E1347/N1347,0)</f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8"/>
        <v>1.473265306122449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8"/>
        <v>1.022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8"/>
        <v>1.018723404255319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8"/>
        <v>2.0419999999999998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8"/>
        <v>1.0405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8"/>
        <v>1.0126500000000001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8"/>
        <v>1.3613999999999999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8"/>
        <v>1.3360000000000001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8"/>
        <v>1.3025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8"/>
        <v>1.2267999999999999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8"/>
        <v>1.8281058823529412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8"/>
        <v>1.2529999999999999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8"/>
        <v>1.1166666666666667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8"/>
        <v>1.1575757575757575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8"/>
        <v>1.732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8"/>
        <v>1.2598333333333334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8"/>
        <v>1.091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8"/>
        <v>1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8"/>
        <v>1.1864285714285714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8"/>
        <v>1.0026666666666666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8"/>
        <v>1.2648920000000001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8"/>
        <v>1.1426000000000001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8"/>
        <v>1.107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8"/>
        <v>1.0534805315203954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8"/>
        <v>1.0366666666666666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8"/>
        <v>1.0708672667523933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8"/>
        <v>1.24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8"/>
        <v>1.0501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8"/>
        <v>1.8946666666666667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8"/>
        <v>1.7132499999999999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8"/>
        <v>2.5248648648648651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8"/>
        <v>1.1615384615384616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8"/>
        <v>2.0335000000000001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8"/>
        <v>1.1160000000000001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8"/>
        <v>4.24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8"/>
        <v>1.071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8"/>
        <v>1.043625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8"/>
        <v>2.124090909090909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8"/>
        <v>1.2408571428571429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8"/>
        <v>1.10406125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8"/>
        <v>2.1875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8"/>
        <v>1.36625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8"/>
        <v>1.348074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8"/>
        <v>1.454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8"/>
        <v>1.0910714285714285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8"/>
        <v>1.1020000000000001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8"/>
        <v>1.1364000000000001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8"/>
        <v>1.0235000000000001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8"/>
        <v>1.2213333333333334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8"/>
        <v>1.1188571428571428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8"/>
        <v>1.073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8"/>
        <v>1.1385000000000001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8"/>
        <v>1.0968181818181819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8"/>
        <v>1.2614444444444444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8"/>
        <v>1.6742857142857144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8"/>
        <v>4.9652000000000003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8"/>
        <v>1.0915999999999999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8"/>
        <v>1.0257499999999999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8"/>
        <v>1.6620689655172414E-2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8"/>
        <v>4.1999999999999997E-3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8"/>
        <v>1.25E-3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8"/>
        <v>5.0000000000000001E-3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8"/>
        <v>7.1999999999999995E-2</v>
      </c>
      <c r="R1410" s="8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I1411/60/60/24 + DATE(1970,1,1)</f>
        <v>42005.175173611111</v>
      </c>
      <c r="K1411">
        <v>1414897935</v>
      </c>
      <c r="L1411" s="10">
        <f t="shared" ref="L1411:L1474" si="133">I1411/60/60/24 + 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4">E1411/D1411</f>
        <v>0</v>
      </c>
      <c r="R1411" s="8">
        <f t="shared" ref="R1411:R1474" si="135">IFERROR(E1411/N1411,0)</f>
        <v>0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4"/>
        <v>1.6666666666666666E-4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4"/>
        <v>2.3333333333333335E-3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4"/>
        <v>4.5714285714285714E-2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4"/>
        <v>0.05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4"/>
        <v>2E-3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4"/>
        <v>0.18181818181818182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4"/>
        <v>0</v>
      </c>
      <c r="R1418" s="8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4"/>
        <v>1.2222222222222223E-2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4"/>
        <v>2E-3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4"/>
        <v>7.0634920634920634E-2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4"/>
        <v>2.7272727272727271E-2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4"/>
        <v>1E-3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4"/>
        <v>1.0399999999999999E-3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4"/>
        <v>3.3333333333333335E-3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4"/>
        <v>0.2036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4"/>
        <v>0</v>
      </c>
      <c r="R1427" s="8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4"/>
        <v>0</v>
      </c>
      <c r="R1428" s="8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4"/>
        <v>8.3799999999999999E-2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4"/>
        <v>4.4999999999999998E-2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4"/>
        <v>0</v>
      </c>
      <c r="R1431" s="8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4"/>
        <v>8.0600000000000005E-2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4"/>
        <v>0.31947058823529412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4"/>
        <v>0</v>
      </c>
      <c r="R1434" s="8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4"/>
        <v>6.7083333333333328E-2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4"/>
        <v>9.987804878048781E-2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4"/>
        <v>1E-3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4"/>
        <v>7.7000000000000002E-3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4"/>
        <v>0.26900000000000002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4"/>
        <v>0.03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4"/>
        <v>6.6055045871559637E-2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4"/>
        <v>7.6923076923076926E-5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4"/>
        <v>1.1222222222222222E-2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4"/>
        <v>0</v>
      </c>
      <c r="R1444" s="8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4"/>
        <v>0</v>
      </c>
      <c r="R1445" s="8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4"/>
        <v>0</v>
      </c>
      <c r="R1446" s="8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4"/>
        <v>0</v>
      </c>
      <c r="R1447" s="8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4"/>
        <v>0</v>
      </c>
      <c r="R1448" s="8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4"/>
        <v>1.4999999999999999E-4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4"/>
        <v>0</v>
      </c>
      <c r="R1450" s="8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4"/>
        <v>0</v>
      </c>
      <c r="R1451" s="8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4"/>
        <v>1.0000000000000001E-5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4"/>
        <v>1.0554089709762533E-4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4"/>
        <v>0</v>
      </c>
      <c r="R1454" s="8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4"/>
        <v>0</v>
      </c>
      <c r="R1455" s="8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4"/>
        <v>8.5714285714285719E-3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4"/>
        <v>0.105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4"/>
        <v>2.9000000000000001E-2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4"/>
        <v>0</v>
      </c>
      <c r="R1459" s="8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4"/>
        <v>0</v>
      </c>
      <c r="R1460" s="8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4"/>
        <v>0</v>
      </c>
      <c r="R1461" s="8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4"/>
        <v>0</v>
      </c>
      <c r="R1462" s="8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4"/>
        <v>1.012446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4"/>
        <v>1.085175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4"/>
        <v>1.4766666666666666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4"/>
        <v>1.6319999999999999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4"/>
        <v>4.5641449999999999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4"/>
        <v>1.0787731249999999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4"/>
        <v>1.1508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4"/>
        <v>1.0236842105263158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4"/>
        <v>1.0842485875706214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4"/>
        <v>1.2513333333333334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4"/>
        <v>1.03840625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4"/>
        <v>1.3870400000000001</v>
      </c>
      <c r="R1474" s="8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I1475/60/60/24 + DATE(1970,1,1)</f>
        <v>40969.979618055557</v>
      </c>
      <c r="K1475">
        <v>1328052639</v>
      </c>
      <c r="L1475" s="10">
        <f t="shared" ref="L1475:L1538" si="139">I1475/60/60/24 + 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0">E1475/D1475</f>
        <v>1.20516</v>
      </c>
      <c r="R1475" s="8">
        <f t="shared" ref="R1475:R1538" si="141">IFERROR(E1475/N1475,0)</f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0"/>
        <v>1.1226666666666667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0"/>
        <v>1.8866966666666667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0"/>
        <v>6.6155466666666669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0"/>
        <v>1.1131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0"/>
        <v>11.8161422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0"/>
        <v>1.37375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0"/>
        <v>1.170404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0"/>
        <v>2.1000000000000001E-2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0"/>
        <v>1E-3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0"/>
        <v>7.1428571428571426E-3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0"/>
        <v>0</v>
      </c>
      <c r="R1486" s="8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0"/>
        <v>2.2388059701492536E-2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0"/>
        <v>2.3999999999999998E-3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0"/>
        <v>0</v>
      </c>
      <c r="R1489" s="8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0"/>
        <v>2.4E-2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0"/>
        <v>0</v>
      </c>
      <c r="R1491" s="8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0"/>
        <v>0.30862068965517242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0"/>
        <v>8.3333333333333329E-2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0"/>
        <v>7.4999999999999997E-3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0"/>
        <v>0</v>
      </c>
      <c r="R1495" s="8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0"/>
        <v>8.8999999999999996E-2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0"/>
        <v>0</v>
      </c>
      <c r="R1497" s="8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0"/>
        <v>0</v>
      </c>
      <c r="R1498" s="8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0"/>
        <v>6.666666666666667E-5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0"/>
        <v>1.9E-2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0"/>
        <v>2.5000000000000001E-3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0"/>
        <v>0.25035714285714283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0"/>
        <v>1.6633076923076924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0"/>
        <v>1.0144545454545455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0"/>
        <v>1.0789146666666667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0"/>
        <v>2.7793846153846156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0"/>
        <v>1.0358125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0"/>
        <v>1.1140000000000001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0"/>
        <v>2.15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0"/>
        <v>1.1076216216216217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0"/>
        <v>1.2364125714285714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0"/>
        <v>1.0103500000000001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0"/>
        <v>1.1179285714285714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0"/>
        <v>5.5877142857142861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0"/>
        <v>1.5001875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0"/>
        <v>1.0647599999999999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0"/>
        <v>1.57189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0"/>
        <v>1.0865882352941176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0"/>
        <v>1.6197999999999999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0"/>
        <v>2.0536666666666665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0"/>
        <v>1.033638888888889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0"/>
        <v>1.0347222222222223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0"/>
        <v>1.0681333333333334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0"/>
        <v>1.3896574712643677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0"/>
        <v>1.2484324324324325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0"/>
        <v>2.0699999999999998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0"/>
        <v>1.7400576923076922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0"/>
        <v>1.2032608695652174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0"/>
        <v>1.1044428571428573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0"/>
        <v>2.8156666666666665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0"/>
        <v>1.0067894736842105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0"/>
        <v>1.3482571428571428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0"/>
        <v>1.7595744680851064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0"/>
        <v>4.8402000000000003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0"/>
        <v>1.4514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0"/>
        <v>4.1773333333333333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0"/>
        <v>1.3242499999999999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0"/>
        <v>2.5030841666666666</v>
      </c>
      <c r="R1538" s="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I1539/60/60/24 + DATE(1970,1,1)</f>
        <v>42588.75</v>
      </c>
      <c r="K1539">
        <v>1467358427</v>
      </c>
      <c r="L1539" s="10">
        <f t="shared" ref="L1539:L1602" si="145">I1539/60/60/24 + 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6">E1539/D1539</f>
        <v>1.7989999999999999</v>
      </c>
      <c r="R1539" s="8">
        <f t="shared" ref="R1539:R1602" si="147">IFERROR(E1539/N1539,0)</f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6"/>
        <v>1.0262857142857142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6"/>
        <v>1.359861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6"/>
        <v>1.1786666666666668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6"/>
        <v>3.3333333333333332E-4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6"/>
        <v>0.04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6"/>
        <v>4.4444444444444444E-3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6"/>
        <v>0</v>
      </c>
      <c r="R1546" s="8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6"/>
        <v>3.3333333333333332E-4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6"/>
        <v>0.28899999999999998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6"/>
        <v>0</v>
      </c>
      <c r="R1549" s="8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6"/>
        <v>8.5714285714285715E-2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6"/>
        <v>0.34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6"/>
        <v>0.13466666666666666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6"/>
        <v>0</v>
      </c>
      <c r="R1553" s="8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6"/>
        <v>0.49186046511627907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6"/>
        <v>0</v>
      </c>
      <c r="R1555" s="8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6"/>
        <v>0</v>
      </c>
      <c r="R1556" s="8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6"/>
        <v>0</v>
      </c>
      <c r="R1557" s="8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6"/>
        <v>0.45133333333333331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6"/>
        <v>0.04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6"/>
        <v>4.6666666666666669E-2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6"/>
        <v>3.3333333333333335E-3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6"/>
        <v>3.7600000000000001E-2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6"/>
        <v>6.7000000000000002E-3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6"/>
        <v>0</v>
      </c>
      <c r="R1564" s="8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6"/>
        <v>1.4166666666666666E-2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6"/>
        <v>1E-3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6"/>
        <v>2.5000000000000001E-2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6"/>
        <v>0.21249999999999999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6"/>
        <v>4.1176470588235294E-2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6"/>
        <v>0.13639999999999999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6"/>
        <v>0</v>
      </c>
      <c r="R1571" s="8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6"/>
        <v>0.41399999999999998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6"/>
        <v>6.6115702479338841E-3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6"/>
        <v>0.05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6"/>
        <v>2.4777777777777777E-2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6"/>
        <v>5.0599999999999999E-2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6"/>
        <v>0.2291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6"/>
        <v>0.13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6"/>
        <v>5.4999999999999997E-3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6"/>
        <v>0.10806536636794939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6"/>
        <v>8.4008400840084006E-3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6"/>
        <v>0</v>
      </c>
      <c r="R1582" s="8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6"/>
        <v>5.0000000000000001E-3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6"/>
        <v>9.2999999999999999E-2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6"/>
        <v>7.5000000000000002E-4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6"/>
        <v>0</v>
      </c>
      <c r="R1586" s="8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6"/>
        <v>0.79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6"/>
        <v>0</v>
      </c>
      <c r="R1588" s="8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6"/>
        <v>1.3333333333333334E-4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6"/>
        <v>0</v>
      </c>
      <c r="R1590" s="8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6"/>
        <v>0</v>
      </c>
      <c r="R1591" s="8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6"/>
        <v>1.7000000000000001E-2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6"/>
        <v>0.29228571428571426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6"/>
        <v>0</v>
      </c>
      <c r="R1594" s="8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6"/>
        <v>1.3636363636363637E-4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6"/>
        <v>0.20499999999999999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6"/>
        <v>2.8E-3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6"/>
        <v>2.3076923076923078E-2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6"/>
        <v>0</v>
      </c>
      <c r="R1599" s="8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6"/>
        <v>1.25E-3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6"/>
        <v>0</v>
      </c>
      <c r="R1601" s="8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6"/>
        <v>7.3400000000000007E-2</v>
      </c>
      <c r="R1602" s="8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I1603/60/60/24 + DATE(1970,1,1)</f>
        <v>40668.092974537038</v>
      </c>
      <c r="K1603">
        <v>1301969633</v>
      </c>
      <c r="L1603" s="10">
        <f t="shared" ref="L1603:L1666" si="151">I1603/60/60/24 + 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2">E1603/D1603</f>
        <v>1.082492</v>
      </c>
      <c r="R1603" s="8">
        <f t="shared" ref="R1603:R1666" si="153">IFERROR(E1603/N1603,0)</f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2"/>
        <v>1.0016666666666667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2"/>
        <v>1.0003299999999999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2"/>
        <v>1.2210714285714286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2"/>
        <v>1.0069333333333335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2"/>
        <v>1.01004125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2"/>
        <v>1.4511000000000001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2"/>
        <v>1.0125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2"/>
        <v>1.1833333333333333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2"/>
        <v>2.7185000000000001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2"/>
        <v>1.25125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2"/>
        <v>1.1000000000000001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2"/>
        <v>1.0149999999999999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2"/>
        <v>1.0269999999999999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2"/>
        <v>1.1412500000000001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2"/>
        <v>1.042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2"/>
        <v>1.4585714285714286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2"/>
        <v>1.0506666666666666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2"/>
        <v>1.3333333333333333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2"/>
        <v>1.1299999999999999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2"/>
        <v>1.212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2"/>
        <v>1.0172463768115942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2"/>
        <v>1.0106666666666666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2"/>
        <v>1.18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2"/>
        <v>1.5533333333333332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2"/>
        <v>1.0118750000000001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2"/>
        <v>1.17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2"/>
        <v>1.00925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2"/>
        <v>1.0366666666666666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2"/>
        <v>2.6524999999999999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2"/>
        <v>1.5590999999999999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2"/>
        <v>1.0162500000000001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2"/>
        <v>1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2"/>
        <v>1.0049999999999999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2"/>
        <v>1.2529999999999999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2"/>
        <v>1.0355555555555556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2"/>
        <v>1.038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2"/>
        <v>1.05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2"/>
        <v>1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2"/>
        <v>1.6986000000000001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2"/>
        <v>1.014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2"/>
        <v>1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2"/>
        <v>1.2470000000000001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2"/>
        <v>1.095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2"/>
        <v>1.1080000000000001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2"/>
        <v>1.1020000000000001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2"/>
        <v>1.0471999999999999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2"/>
        <v>1.2526086956521738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2"/>
        <v>1.0058763157894737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2"/>
        <v>1.4155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2"/>
        <v>1.0075000000000001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2"/>
        <v>1.0066666666666666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2"/>
        <v>1.7423040000000001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2"/>
        <v>1.199090909090909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2"/>
        <v>1.4286666666666668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2"/>
        <v>1.0033493333333334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2"/>
        <v>1.0493380000000001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2"/>
        <v>1.3223333333333334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2"/>
        <v>1.1279999999999999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2"/>
        <v>12.5375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2"/>
        <v>1.0250632911392406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2"/>
        <v>1.026375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2"/>
        <v>1.08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2"/>
        <v>1.2240879999999998</v>
      </c>
      <c r="R1666" s="8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I1667/60/60/24 + DATE(1970,1,1)</f>
        <v>40596.125</v>
      </c>
      <c r="K1667">
        <v>1295624113</v>
      </c>
      <c r="L1667" s="10">
        <f t="shared" ref="L1667:L1730" si="157">I1667/60/60/24 + 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8">E1667/D1667</f>
        <v>1.1945714285714286</v>
      </c>
      <c r="R1667" s="8">
        <f t="shared" ref="R1667:R1730" si="159">IFERROR(E1667/N1667,0)</f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8"/>
        <v>1.6088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8"/>
        <v>1.2685294117647059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8"/>
        <v>1.026375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8"/>
        <v>1.3975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8"/>
        <v>1.026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8"/>
        <v>1.0067349999999999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8"/>
        <v>1.1294117647058823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8"/>
        <v>1.2809523809523808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8"/>
        <v>2.0169999999999999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8"/>
        <v>1.37416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8"/>
        <v>1.1533333333333333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8"/>
        <v>1.1166666666666667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8"/>
        <v>1.1839999999999999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8"/>
        <v>1.75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8"/>
        <v>1.175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8"/>
        <v>1.0142212307692309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8"/>
        <v>0</v>
      </c>
      <c r="R1684" s="8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8"/>
        <v>0.21714285714285714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8"/>
        <v>1.0912500000000001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8"/>
        <v>1.0285714285714285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8"/>
        <v>3.5999999999999999E-3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8"/>
        <v>0.3125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8"/>
        <v>0.443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8"/>
        <v>1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8"/>
        <v>0.254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8"/>
        <v>0.33473333333333333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8"/>
        <v>0.47799999999999998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8"/>
        <v>9.3333333333333338E-2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8"/>
        <v>5.0000000000000001E-4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8"/>
        <v>0.11708333333333333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8"/>
        <v>0</v>
      </c>
      <c r="R1698" s="8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8"/>
        <v>0.20208000000000001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8"/>
        <v>0</v>
      </c>
      <c r="R1700" s="8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8"/>
        <v>4.2311459353574929E-2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8"/>
        <v>0.2606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8"/>
        <v>1.9801980198019802E-3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8"/>
        <v>6.0606060606060605E-5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8"/>
        <v>1.0200000000000001E-2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8"/>
        <v>0.65100000000000002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8"/>
        <v>0</v>
      </c>
      <c r="R1707" s="8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8"/>
        <v>0</v>
      </c>
      <c r="R1708" s="8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8"/>
        <v>9.74E-2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8"/>
        <v>0</v>
      </c>
      <c r="R1710" s="8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8"/>
        <v>4.8571428571428571E-2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8"/>
        <v>6.7999999999999996E-3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8"/>
        <v>0.105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8"/>
        <v>0</v>
      </c>
      <c r="R1714" s="8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8"/>
        <v>1.6666666666666666E-2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8"/>
        <v>7.868E-2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8"/>
        <v>2.2000000000000001E-3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8"/>
        <v>7.4999999999999997E-2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8"/>
        <v>0.42725880551301687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8"/>
        <v>2.142857142857143E-3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8"/>
        <v>8.7500000000000008E-3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8"/>
        <v>5.6250000000000001E-2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8"/>
        <v>0</v>
      </c>
      <c r="R1723" s="8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8"/>
        <v>3.4722222222222224E-4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8"/>
        <v>6.5000000000000002E-2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8"/>
        <v>5.8333333333333336E-3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8"/>
        <v>0.10181818181818182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8"/>
        <v>0.33784615384615385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8"/>
        <v>3.3333333333333332E-4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8"/>
        <v>0.68400000000000005</v>
      </c>
      <c r="R1730" s="8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I1731/60/60/24 + DATE(1970,1,1)</f>
        <v>42531.052152777775</v>
      </c>
      <c r="K1731">
        <v>1460337306</v>
      </c>
      <c r="L1731" s="10">
        <f t="shared" ref="L1731:L1794" si="163">I1731/60/60/24 + 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4">E1731/D1731</f>
        <v>0</v>
      </c>
      <c r="R1731" s="8">
        <f t="shared" ref="R1731:R1794" si="165">IFERROR(E1731/N1731,0)</f>
        <v>0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4"/>
        <v>0</v>
      </c>
      <c r="R1732" s="8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4"/>
        <v>0</v>
      </c>
      <c r="R1733" s="8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4"/>
        <v>0</v>
      </c>
      <c r="R1734" s="8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4"/>
        <v>0</v>
      </c>
      <c r="R1735" s="8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4"/>
        <v>2.2222222222222223E-4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4"/>
        <v>0.11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4"/>
        <v>7.3333333333333332E-3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4"/>
        <v>0.21249999999999999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4"/>
        <v>4.0000000000000001E-3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4"/>
        <v>1E-3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4"/>
        <v>0</v>
      </c>
      <c r="R1742" s="8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4"/>
        <v>1.1083333333333334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4"/>
        <v>1.0874999999999999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4"/>
        <v>1.0041666666666667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4"/>
        <v>1.1845454545454546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4"/>
        <v>1.1401428571428571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4"/>
        <v>1.4810000000000001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4"/>
        <v>1.0495555555555556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4"/>
        <v>1.29948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4"/>
        <v>1.2348756218905472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4"/>
        <v>2.0162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4"/>
        <v>1.0289999999999999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4"/>
        <v>2.6016666666666666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4"/>
        <v>1.08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4"/>
        <v>1.1052941176470588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4"/>
        <v>1.2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4"/>
        <v>1.0282909090909091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4"/>
        <v>1.1599999999999999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4"/>
        <v>1.147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4"/>
        <v>1.0660000000000001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4"/>
        <v>1.6544000000000001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4"/>
        <v>1.55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4"/>
        <v>8.85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4"/>
        <v>1.0190833333333333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4"/>
        <v>0.19600000000000001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4"/>
        <v>0.59467839999999994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4"/>
        <v>0</v>
      </c>
      <c r="R1768" s="8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4"/>
        <v>0.4572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4"/>
        <v>3.7400000000000003E-2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4"/>
        <v>2.7025E-2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4"/>
        <v>0.56514285714285717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4"/>
        <v>0.21309523809523809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4"/>
        <v>0.156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4"/>
        <v>6.2566666666666673E-2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4"/>
        <v>0.4592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4"/>
        <v>0.65101538461538466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4"/>
        <v>6.7000000000000004E-2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4"/>
        <v>0.135625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4"/>
        <v>1.9900000000000001E-2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4"/>
        <v>0.36236363636363639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4"/>
        <v>0.39743333333333336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4"/>
        <v>0.25763636363636366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4"/>
        <v>0.15491428571428573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4"/>
        <v>0.236925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4"/>
        <v>0.39760000000000001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4"/>
        <v>0.20220833333333332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4"/>
        <v>0.47631578947368419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4"/>
        <v>0.15329999999999999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4"/>
        <v>1.3818181818181818E-2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4"/>
        <v>5.0000000000000001E-3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4"/>
        <v>4.9575757575757579E-2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4"/>
        <v>3.5666666666666666E-2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4"/>
        <v>0.61124000000000001</v>
      </c>
      <c r="R1794" s="8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I1795/60/60/24 + DATE(1970,1,1)</f>
        <v>41970.933333333334</v>
      </c>
      <c r="K1795">
        <v>1414531440</v>
      </c>
      <c r="L1795" s="10">
        <f t="shared" ref="L1795:L1858" si="169">I1795/60/60/24 + 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0">E1795/D1795</f>
        <v>1.3333333333333334E-2</v>
      </c>
      <c r="R1795" s="8">
        <f t="shared" ref="R1795:R1858" si="171">IFERROR(E1795/N1795,0)</f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0"/>
        <v>0.11077777777777778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0"/>
        <v>0.38735714285714284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0"/>
        <v>0.22052631578947368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0"/>
        <v>0.67549999999999999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0"/>
        <v>0.136375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0"/>
        <v>1.7457500000000001E-2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0"/>
        <v>0.20449632511889321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0"/>
        <v>0.13852941176470587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0"/>
        <v>0.48485714285714288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0"/>
        <v>0.308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0"/>
        <v>0.35174193548387095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0"/>
        <v>0.36404444444444445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0"/>
        <v>2.955E-2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0"/>
        <v>0.1106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0"/>
        <v>0.41407142857142859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0"/>
        <v>0.10857142857142857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0"/>
        <v>3.3333333333333333E-2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0"/>
        <v>7.407407407407407E-4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0"/>
        <v>0.13307692307692306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0"/>
        <v>0</v>
      </c>
      <c r="R1815" s="8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0"/>
        <v>0.49183333333333334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0"/>
        <v>0</v>
      </c>
      <c r="R1817" s="8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0"/>
        <v>2.036E-2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0"/>
        <v>0.52327777777777773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0"/>
        <v>0</v>
      </c>
      <c r="R1820" s="8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0"/>
        <v>2.0833333333333332E-2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0"/>
        <v>6.565384615384616E-2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0"/>
        <v>1.3489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0"/>
        <v>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0"/>
        <v>1.1585714285714286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0"/>
        <v>1.0006666666666666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0"/>
        <v>1.0505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0"/>
        <v>1.01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0"/>
        <v>1.0066250000000001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0"/>
        <v>1.0016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0"/>
        <v>1.6668333333333334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0"/>
        <v>1.0153333333333334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0"/>
        <v>1.03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0"/>
        <v>1.4285714285714286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0"/>
        <v>2.625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0"/>
        <v>1.1805000000000001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0"/>
        <v>1.04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0"/>
        <v>2.0034000000000001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0"/>
        <v>3.0683333333333334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0"/>
        <v>1.00149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0"/>
        <v>2.0529999999999999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0"/>
        <v>1.0888888888888888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0"/>
        <v>1.0175000000000001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0"/>
        <v>1.2524999999999999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0"/>
        <v>1.2400610000000001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0"/>
        <v>1.014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0"/>
        <v>1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0"/>
        <v>1.3792666666666666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0"/>
        <v>1.2088000000000001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0"/>
        <v>1.0736666666666668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0"/>
        <v>1.0033333333333334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0"/>
        <v>1.0152222222222222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0"/>
        <v>1.0007692307692309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0"/>
        <v>1.1696666666666666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0"/>
        <v>1.01875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0"/>
        <v>1.0212366666666666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0"/>
        <v>1.5405897142857143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0"/>
        <v>1.0125</v>
      </c>
      <c r="R1858" s="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I1859/60/60/24 + DATE(1970,1,1)</f>
        <v>41894.76866898148</v>
      </c>
      <c r="K1859">
        <v>1407954413</v>
      </c>
      <c r="L1859" s="10">
        <f t="shared" ref="L1859:L1922" si="175">I1859/60/60/24 + 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6">E1859/D1859</f>
        <v>1</v>
      </c>
      <c r="R1859" s="8">
        <f t="shared" ref="R1859:R1922" si="177">IFERROR(E1859/N1859,0)</f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6"/>
        <v>1.0874800874800874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6"/>
        <v>1.3183333333333334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6"/>
        <v>1.3346666666666667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6"/>
        <v>0</v>
      </c>
      <c r="R1863" s="8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6"/>
        <v>8.0833333333333326E-2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6"/>
        <v>4.0000000000000001E-3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6"/>
        <v>0.42892307692307691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6"/>
        <v>3.6363636363636364E-5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6"/>
        <v>5.0000000000000001E-3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6"/>
        <v>5.0000000000000001E-4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6"/>
        <v>4.8680000000000001E-2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6"/>
        <v>0</v>
      </c>
      <c r="R1871" s="8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6"/>
        <v>0.10314285714285715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6"/>
        <v>0.7178461538461538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6"/>
        <v>1.06E-2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6"/>
        <v>4.4999999999999997E-3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6"/>
        <v>1.6249999999999999E-4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6"/>
        <v>5.1000000000000004E-3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6"/>
        <v>0</v>
      </c>
      <c r="R1878" s="8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6"/>
        <v>0</v>
      </c>
      <c r="R1879" s="8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6"/>
        <v>0</v>
      </c>
      <c r="R1880" s="8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6"/>
        <v>1.1999999999999999E-3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6"/>
        <v>0.20080000000000001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6"/>
        <v>1.726845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6"/>
        <v>1.008955223880597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6"/>
        <v>1.0480480480480481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6"/>
        <v>1.351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6"/>
        <v>1.1632786885245903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6"/>
        <v>1.0208333333333333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6"/>
        <v>1.1116666666666666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6"/>
        <v>1.6608000000000001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6"/>
        <v>1.0660000000000001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6"/>
        <v>1.4458441666666668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6"/>
        <v>1.0555000000000001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6"/>
        <v>1.3660000000000001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6"/>
        <v>1.04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6"/>
        <v>1.145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6"/>
        <v>1.0171957671957672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6"/>
        <v>1.2394678492239468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6"/>
        <v>1.0245669291338582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6"/>
        <v>1.4450000000000001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6"/>
        <v>1.3333333333333333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6"/>
        <v>1.0936440000000001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6"/>
        <v>2.696969696969697E-2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6"/>
        <v>1.2E-2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6"/>
        <v>0.46600000000000003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6"/>
        <v>1E-3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6"/>
        <v>1.6800000000000001E-3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6"/>
        <v>0.42759999999999998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6"/>
        <v>2.8333333333333335E-3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6"/>
        <v>1.7319999999999999E-2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6"/>
        <v>0.14111428571428572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6"/>
        <v>0.39395294117647056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6"/>
        <v>2.3529411764705883E-4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6"/>
        <v>0.59299999999999997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6"/>
        <v>1.3270833333333334E-2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6"/>
        <v>9.0090090090090086E-2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6"/>
        <v>1.6E-2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6"/>
        <v>5.1000000000000004E-3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6"/>
        <v>0.52570512820512816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6"/>
        <v>1.04E-2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6"/>
        <v>0.47399999999999998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6"/>
        <v>0.43030000000000002</v>
      </c>
      <c r="R1922" s="8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I1923/60/60/24 + DATE(1970,1,1)</f>
        <v>41104.221562500003</v>
      </c>
      <c r="K1923">
        <v>1339651143</v>
      </c>
      <c r="L1923" s="10">
        <f t="shared" ref="L1923:L1986" si="181">I1923/60/60/24 + 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2">E1923/D1923</f>
        <v>1.3680000000000001</v>
      </c>
      <c r="R1923" s="8">
        <f t="shared" ref="R1923:R1986" si="183">IFERROR(E1923/N1923,0)</f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2"/>
        <v>1.1555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2"/>
        <v>2.4079999999999999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2"/>
        <v>1.1439999999999999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2"/>
        <v>1.1033333333333333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2"/>
        <v>1.9537933333333333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2"/>
        <v>1.0333333333333334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2"/>
        <v>1.031372549019608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2"/>
        <v>1.003125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2"/>
        <v>1.27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2"/>
        <v>1.20601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2"/>
        <v>1.0699047619047619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2"/>
        <v>1.7243333333333333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2"/>
        <v>1.2362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2"/>
        <v>1.0840000000000001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2"/>
        <v>1.1652013333333333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2"/>
        <v>1.8724499999999999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2"/>
        <v>1.1593333333333333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2"/>
        <v>1.107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2"/>
        <v>1.7092307692307693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2"/>
        <v>1.2611835600000001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2"/>
        <v>1.3844033333333334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2"/>
        <v>17.052499999999998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2"/>
        <v>7.8805550000000002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2"/>
        <v>3.4801799999999998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2"/>
        <v>1.4974666666666667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2"/>
        <v>1.0063375000000001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2"/>
        <v>8.0021100000000001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2"/>
        <v>1.0600260000000001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2"/>
        <v>2.0051866666666669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2"/>
        <v>2.1244399999999999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2"/>
        <v>1.9847237142857144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2"/>
        <v>2.2594666666666665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2"/>
        <v>6.9894800000000004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2"/>
        <v>3.9859528571428569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2"/>
        <v>2.9403333333333332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2"/>
        <v>1.6750470000000002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2"/>
        <v>14.355717142857143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2"/>
        <v>1.5673440000000001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2"/>
        <v>1.1790285714285715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2"/>
        <v>11.053811999999999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2"/>
        <v>1.9292499999999999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2"/>
        <v>1.268842105263158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2"/>
        <v>2.5957748878923765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2"/>
        <v>2.6227999999999998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2"/>
        <v>2.0674309000000002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2"/>
        <v>3.7012999999999998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2"/>
        <v>2.8496600000000001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2"/>
        <v>5.7907999999999999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2"/>
        <v>11.318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2"/>
        <v>2.6302771750000002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2"/>
        <v>6.7447999999999997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2"/>
        <v>2.5683081313131315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2"/>
        <v>3.7549600000000001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2"/>
        <v>2.0870837499999997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2"/>
        <v>3.4660000000000002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2"/>
        <v>4.0232999999999999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2"/>
        <v>10.2684514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2"/>
        <v>1.14901155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2"/>
        <v>3.5482402000000004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2"/>
        <v>5.0799999999999998E-2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2"/>
        <v>0</v>
      </c>
      <c r="R1984" s="8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2"/>
        <v>4.2999999999999997E-2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2"/>
        <v>0.21146666666666666</v>
      </c>
      <c r="R1986" s="8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I1987/60/60/24 + DATE(1970,1,1)</f>
        <v>42584.958333333328</v>
      </c>
      <c r="K1987">
        <v>1467650771</v>
      </c>
      <c r="L1987" s="10">
        <f t="shared" ref="L1987:L2050" si="187">I1987/60/60/24 + 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8">E1987/D1987</f>
        <v>3.1875000000000001E-2</v>
      </c>
      <c r="R1987" s="8">
        <f t="shared" ref="R1987:R2050" si="189">IFERROR(E1987/N1987,0)</f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8"/>
        <v>5.0000000000000001E-4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8"/>
        <v>0.42472727272727273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8"/>
        <v>4.1666666666666666E-3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8"/>
        <v>0.01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8"/>
        <v>0.16966666666666666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8"/>
        <v>7.0000000000000007E-2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8"/>
        <v>1.3333333333333333E-3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8"/>
        <v>0</v>
      </c>
      <c r="R1995" s="8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8"/>
        <v>0</v>
      </c>
      <c r="R1996" s="8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8"/>
        <v>7.8E-2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8"/>
        <v>0</v>
      </c>
      <c r="R1998" s="8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8"/>
        <v>0</v>
      </c>
      <c r="R1999" s="8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8"/>
        <v>0.26200000000000001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8"/>
        <v>7.6129032258064515E-3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8"/>
        <v>0.125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8"/>
        <v>3.8212909090909091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8"/>
        <v>2.1679422000000002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8"/>
        <v>3.12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8"/>
        <v>2.3442048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8"/>
        <v>1.236801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8"/>
        <v>2.4784000000000002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8"/>
        <v>1.157092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8"/>
        <v>1.1707484768810599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8"/>
        <v>3.05158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8"/>
        <v>3.2005299999999997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8"/>
        <v>8.1956399999999991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8"/>
        <v>2.3490000000000002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8"/>
        <v>4.9491375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8"/>
        <v>78.137822333333332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8"/>
        <v>1.1300013888888889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8"/>
        <v>9.2154220000000002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8"/>
        <v>1.2510239999999999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8"/>
        <v>1.0224343076923077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8"/>
        <v>4.8490975000000001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8"/>
        <v>1.9233333333333333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8"/>
        <v>2.8109999999999999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8"/>
        <v>1.2513700000000001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8"/>
        <v>1.61459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8"/>
        <v>5.8535000000000004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8"/>
        <v>2.0114999999999998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8"/>
        <v>1.3348307999999998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8"/>
        <v>1.2024900000000001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8"/>
        <v>1.2616666666666667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8"/>
        <v>3.6120000000000001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8"/>
        <v>2.26239013671875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8"/>
        <v>1.2035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8"/>
        <v>3.0418799999999999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8"/>
        <v>1.7867599999999999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8"/>
        <v>3.868199871794872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8"/>
        <v>2.1103642500000004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8"/>
        <v>1.3166833333333334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8"/>
        <v>3.0047639999999998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8"/>
        <v>4.2051249999999998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8"/>
        <v>1.362168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8"/>
        <v>2.4817133333333334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8"/>
        <v>1.8186315789473684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8"/>
        <v>1.2353000000000001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8"/>
        <v>5.0620938628158845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8"/>
        <v>1.0821333333333334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8"/>
        <v>8.1918387755102042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8"/>
        <v>1.2110000000000001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8"/>
        <v>1.0299897959183673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8"/>
        <v>1.4833229411764706</v>
      </c>
      <c r="R2050" s="8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I2051/60/60/24 + DATE(1970,1,1)</f>
        <v>41610.957638888889</v>
      </c>
      <c r="K2051">
        <v>1382963963</v>
      </c>
      <c r="L2051" s="10">
        <f t="shared" ref="L2051:L2114" si="193">I2051/60/60/24 + 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4">E2051/D2051</f>
        <v>1.2019070000000001</v>
      </c>
      <c r="R2051" s="8">
        <f t="shared" ref="R2051:R2114" si="195">IFERROR(E2051/N2051,0)</f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4"/>
        <v>4.7327000000000004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4"/>
        <v>1.303625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4"/>
        <v>3.5304799999999998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4"/>
        <v>1.0102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4"/>
        <v>1.1359142857142857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4"/>
        <v>1.6741666666666666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4"/>
        <v>1.5345200000000001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4"/>
        <v>2.022322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4"/>
        <v>1.6828125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4"/>
        <v>1.4345666666666668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4"/>
        <v>1.964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4"/>
        <v>1.0791999999999999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4"/>
        <v>1.14977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4"/>
        <v>1.4804999999999999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4"/>
        <v>1.9116676082790633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4"/>
        <v>1.99215125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4"/>
        <v>2.1859999999999999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4"/>
        <v>1.2686868686868686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4"/>
        <v>1.0522388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4"/>
        <v>1.2840666000000001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4"/>
        <v>3.1732719999999999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4"/>
        <v>2.8073000000000001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4"/>
        <v>1.1073146853146854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4"/>
        <v>1.5260429999999998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4"/>
        <v>1.0249999999999999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4"/>
        <v>16.783738373837384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4"/>
        <v>5.4334915642458101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4"/>
        <v>1.1550800000000001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4"/>
        <v>1.3120499999999999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4"/>
        <v>2.8816999999999999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4"/>
        <v>5.0780000000000003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4"/>
        <v>1.1457142857142857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4"/>
        <v>1.1073333333333333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4"/>
        <v>1.1333333333333333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4"/>
        <v>1.0833333333333333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4"/>
        <v>1.2353333333333334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4"/>
        <v>1.0069999999999999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4"/>
        <v>1.0353333333333334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4"/>
        <v>1.1551066666666667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4"/>
        <v>1.2040040000000001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4"/>
        <v>1.1504037499999999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4"/>
        <v>1.2046777777777777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4"/>
        <v>1.0128333333333333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4"/>
        <v>1.0246666666666666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4"/>
        <v>1.2054285714285715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4"/>
        <v>1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4"/>
        <v>1.0166666666666666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4"/>
        <v>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4"/>
        <v>1.0033333333333334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4"/>
        <v>1.3236666666666668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4"/>
        <v>1.3666666666666667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4"/>
        <v>1.1325000000000001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4"/>
        <v>1.36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4"/>
        <v>1.4612318374694613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4"/>
        <v>1.2949999999999999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4"/>
        <v>2.54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4"/>
        <v>1.0704545454545455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4"/>
        <v>1.0773299999999999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4"/>
        <v>1.0731250000000001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4"/>
        <v>1.06525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4"/>
        <v>1.0035000000000001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4"/>
        <v>1.0649999999999999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4"/>
        <v>1</v>
      </c>
      <c r="R2114" s="8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I2115/60/60/24 + DATE(1970,1,1)</f>
        <v>41905.86546296296</v>
      </c>
      <c r="K2115">
        <v>1408481176</v>
      </c>
      <c r="L2115" s="10">
        <f t="shared" ref="L2115:L2178" si="199">I2115/60/60/24 + 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0">E2115/D2115</f>
        <v>1.0485714285714285</v>
      </c>
      <c r="R2115" s="8">
        <f t="shared" ref="R2115:R2178" si="201">IFERROR(E2115/N2115,0)</f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0"/>
        <v>1.0469999999999999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0"/>
        <v>2.2566666666666668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0"/>
        <v>1.0090416666666666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0"/>
        <v>1.4775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0"/>
        <v>1.3461099999999999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0"/>
        <v>1.0075000000000001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0"/>
        <v>1.00880375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0"/>
        <v>5.6800000000000002E-3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0"/>
        <v>3.875E-3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0"/>
        <v>0.1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0"/>
        <v>0.10454545454545454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0"/>
        <v>1.4200000000000001E-2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0"/>
        <v>5.0000000000000001E-4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0"/>
        <v>0.28842857142857142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0"/>
        <v>1.6666666666666668E-3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0"/>
        <v>0.11799999999999999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0"/>
        <v>2.0238095238095236E-3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0"/>
        <v>0.05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0"/>
        <v>2.1129899999999997E-2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0"/>
        <v>1.6E-2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0"/>
        <v>1.7333333333333333E-2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0"/>
        <v>9.5600000000000004E-2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0"/>
        <v>5.9612499999999998E-4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0"/>
        <v>0.28405999999999998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0"/>
        <v>0.128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0"/>
        <v>5.4199999999999998E-2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0"/>
        <v>1.1199999999999999E-3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0"/>
        <v>0</v>
      </c>
      <c r="R2143" s="8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0"/>
        <v>5.7238095238095241E-2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0"/>
        <v>0.1125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0"/>
        <v>1.7098591549295775E-2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0"/>
        <v>0.30433333333333334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0"/>
        <v>2.0000000000000001E-4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0"/>
        <v>6.9641025641025639E-3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0"/>
        <v>0.02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0"/>
        <v>0</v>
      </c>
      <c r="R2151" s="8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0"/>
        <v>8.0999999999999996E-3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0"/>
        <v>2.6222222222222224E-3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0"/>
        <v>1.6666666666666668E-3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0"/>
        <v>9.1244548809124457E-5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0"/>
        <v>8.0000000000000002E-3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0"/>
        <v>2.3E-2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0"/>
        <v>2.6660714285714284E-2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0"/>
        <v>0.28192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0"/>
        <v>6.5900366666666668E-2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0"/>
        <v>7.2222222222222219E-3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0"/>
        <v>8.5000000000000006E-3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0"/>
        <v>1.1575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0"/>
        <v>1.1226666666666667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0"/>
        <v>1.3220000000000001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0"/>
        <v>1.0263636363636364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0"/>
        <v>1.3864000000000001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0"/>
        <v>1.466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0"/>
        <v>1.2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0"/>
        <v>1.215816111111111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0"/>
        <v>1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0"/>
        <v>1.8085714285714285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0"/>
        <v>1.0607500000000001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0"/>
        <v>1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0"/>
        <v>1.2692857142857144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0"/>
        <v>1.0297499999999999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0"/>
        <v>2.5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0"/>
        <v>1.2602</v>
      </c>
      <c r="R2178" s="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I2179/60/60/24 + DATE(1970,1,1)</f>
        <v>42527.250775462962</v>
      </c>
      <c r="K2179">
        <v>1463032867</v>
      </c>
      <c r="L2179" s="10">
        <f t="shared" ref="L2179:L2242" si="205">I2179/60/60/24 + 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6">E2179/D2179</f>
        <v>1.0012000000000001</v>
      </c>
      <c r="R2179" s="8">
        <f t="shared" ref="R2179:R2242" si="207">IFERROR(E2179/N2179,0)</f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6"/>
        <v>1.3864000000000001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6"/>
        <v>1.6140000000000001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6"/>
        <v>1.071842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6"/>
        <v>1.5309999999999999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6"/>
        <v>5.2416666666666663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6"/>
        <v>4.8927777777777779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6"/>
        <v>2.8473999999999999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6"/>
        <v>18.569700000000001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6"/>
        <v>1.0967499999999999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6"/>
        <v>10.146425000000001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6"/>
        <v>4.1217692027666546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6"/>
        <v>5.0324999999999998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6"/>
        <v>1.8461052631578947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6"/>
        <v>1.1973333333333334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6"/>
        <v>10.812401666666668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6"/>
        <v>4.5237333333333334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6"/>
        <v>5.3737000000000004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6"/>
        <v>1.2032608695652174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6"/>
        <v>1.1383571428571428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6"/>
        <v>9.5103109999999997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6"/>
        <v>1.3289249999999999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6"/>
        <v>1.4697777777777778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6"/>
        <v>5.4215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6"/>
        <v>3.8271818181818182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6"/>
        <v>7.0418124999999998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6"/>
        <v>1.0954999999999999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6"/>
        <v>1.3286666666666667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6"/>
        <v>1.52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6"/>
        <v>1.0272727272727273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6"/>
        <v>1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6"/>
        <v>1.016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6"/>
        <v>1.508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6"/>
        <v>1.11425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6"/>
        <v>1.956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6"/>
        <v>1.1438333333333333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6"/>
        <v>2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6"/>
        <v>2.9250166666666666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6"/>
        <v>1.5636363636363637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6"/>
        <v>1.0566666666666666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6"/>
        <v>1.0119047619047619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6"/>
        <v>1.2283299999999999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6"/>
        <v>1.0149999999999999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6"/>
        <v>1.0114285714285713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6"/>
        <v>1.0811999999999999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6"/>
        <v>1.6259999999999999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6"/>
        <v>1.0580000000000001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6"/>
        <v>2.4315000000000002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6"/>
        <v>9.4483338095238096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6"/>
        <v>1.0846283333333333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6"/>
        <v>1.5737692307692308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6"/>
        <v>11.744899999999999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6"/>
        <v>1.7104755366949576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6"/>
        <v>1.2595294117647058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6"/>
        <v>12.121296000000001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6"/>
        <v>4.9580000000000002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6"/>
        <v>3.3203999999999998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6"/>
        <v>11.65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6"/>
        <v>1.5331538461538461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6"/>
        <v>5.3710714285714287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6"/>
        <v>3.5292777777777777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6"/>
        <v>1.3740000000000001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6"/>
        <v>1.2802667999999999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6"/>
        <v>2.7067999999999999</v>
      </c>
      <c r="R2242" s="8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I2243/60/60/24 + DATE(1970,1,1)</f>
        <v>42796.827546296292</v>
      </c>
      <c r="K2243">
        <v>1485892300</v>
      </c>
      <c r="L2243" s="10">
        <f t="shared" ref="L2243:L2306" si="211">I2243/60/60/24 + 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2">E2243/D2243</f>
        <v>8.0640000000000001</v>
      </c>
      <c r="R2243" s="8">
        <f t="shared" ref="R2243:R2306" si="213">IFERROR(E2243/N2243,0)</f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2"/>
        <v>13.600976000000001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2"/>
        <v>9302.5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2"/>
        <v>3.7702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2"/>
        <v>26.47025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2"/>
        <v>1.0012000000000001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2"/>
        <v>1.0445405405405406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2"/>
        <v>1.0721428571428571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2"/>
        <v>1.6877142857142857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2"/>
        <v>9.7511200000000002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2"/>
        <v>1.3444929411764706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2"/>
        <v>2.722777777777778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2"/>
        <v>1.1268750000000001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2"/>
        <v>4.5979999999999999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2"/>
        <v>2.8665822784810127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2"/>
        <v>2.2270833333333333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2"/>
        <v>6.3613999999999997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2"/>
        <v>1.4650000000000001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2"/>
        <v>18.670999999999999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2"/>
        <v>3.2692000000000001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2"/>
        <v>7.7949999999999999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2"/>
        <v>1.5415151515151515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2"/>
        <v>1.1554666666666666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2"/>
        <v>1.8003333333333333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2"/>
        <v>2.9849999999999999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2"/>
        <v>3.2026666666666666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2"/>
        <v>3.80525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2"/>
        <v>1.026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2"/>
        <v>18.016400000000001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2"/>
        <v>7.2024800000000004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2"/>
        <v>2.8309000000000002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2"/>
        <v>13.566000000000001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2"/>
        <v>2.2035999999999998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2"/>
        <v>1.196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2"/>
        <v>4.0776923076923079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2"/>
        <v>1.0581826105905425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2"/>
        <v>1.4108235294117648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2"/>
        <v>2.7069999999999999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2"/>
        <v>1.538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2"/>
        <v>4.0357653061224488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2"/>
        <v>1.85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2"/>
        <v>1.8533333333333333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2"/>
        <v>1.0085533333333332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2"/>
        <v>1.0622116666666668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2"/>
        <v>1.2136666666666667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2"/>
        <v>1.0006666666666666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2"/>
        <v>1.1997755555555556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2"/>
        <v>1.0009999999999999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2"/>
        <v>1.0740000000000001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2"/>
        <v>1.0406666666666666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2"/>
        <v>1.728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2"/>
        <v>1.072505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2"/>
        <v>1.0823529411764705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2"/>
        <v>1.4608079999999999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2"/>
        <v>1.2524999999999999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2"/>
        <v>1.4907142857142857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2"/>
        <v>1.006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2"/>
        <v>1.0507333333333333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2"/>
        <v>3.5016666666666665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2"/>
        <v>1.0125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2"/>
        <v>1.336044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2"/>
        <v>1.7065217391304348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2"/>
        <v>1.0935829457364341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2"/>
        <v>1.0070033333333335</v>
      </c>
      <c r="R2306" s="8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I2307/60/60/24 + DATE(1970,1,1)</f>
        <v>41859.75</v>
      </c>
      <c r="K2307">
        <v>1405356072</v>
      </c>
      <c r="L2307" s="10">
        <f t="shared" ref="L2307:L2370" si="217">I2307/60/60/24 + 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8">E2307/D2307</f>
        <v>1.0122777777777778</v>
      </c>
      <c r="R2307" s="8">
        <f t="shared" ref="R2307:R2370" si="219">IFERROR(E2307/N2307,0)</f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8"/>
        <v>1.0675857142857144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8"/>
        <v>1.0665777537961894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8"/>
        <v>1.0130622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8"/>
        <v>1.0667450000000001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8"/>
        <v>4.288397837837838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8"/>
        <v>1.0411111111111111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8"/>
        <v>1.0786666666666667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8"/>
        <v>1.7584040000000001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8"/>
        <v>1.5697000000000001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8"/>
        <v>1.026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8"/>
        <v>1.0404266666666666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8"/>
        <v>1.04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8"/>
        <v>1.2105999999999999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8"/>
        <v>1.077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8"/>
        <v>1.0866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8"/>
        <v>0.39120962394619685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8"/>
        <v>3.1481481481481478E-2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8"/>
        <v>0.48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8"/>
        <v>0.20733333333333334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8"/>
        <v>0.08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8"/>
        <v>7.1999999999999998E-3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8"/>
        <v>5.2609431428571432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8"/>
        <v>2.5445000000000002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8"/>
        <v>1.0591999999999999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8"/>
        <v>1.0242285714285715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8"/>
        <v>1.4431375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8"/>
        <v>1.06308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8"/>
        <v>2.1216666666666666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8"/>
        <v>1.0195000000000001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8"/>
        <v>1.0227200000000001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8"/>
        <v>5.2073254999999996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8"/>
        <v>1.1065833333333333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8"/>
        <v>1.0114333333333334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8"/>
        <v>2.9420799999999998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8"/>
        <v>1.0577749999999999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8"/>
        <v>0</v>
      </c>
      <c r="R2343" s="8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8"/>
        <v>0</v>
      </c>
      <c r="R2344" s="8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8"/>
        <v>0.03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8"/>
        <v>1E-3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8"/>
        <v>0</v>
      </c>
      <c r="R2347" s="8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8"/>
        <v>6.4999999999999997E-4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8"/>
        <v>1.4999999999999999E-2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8"/>
        <v>3.8571428571428572E-3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8"/>
        <v>0</v>
      </c>
      <c r="R2351" s="8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8"/>
        <v>0</v>
      </c>
      <c r="R2352" s="8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8"/>
        <v>5.7142857142857143E-3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8"/>
        <v>0</v>
      </c>
      <c r="R2354" s="8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8"/>
        <v>0</v>
      </c>
      <c r="R2355" s="8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8"/>
        <v>7.1428571428571429E-4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8"/>
        <v>6.875E-3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8"/>
        <v>0</v>
      </c>
      <c r="R2358" s="8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8"/>
        <v>0</v>
      </c>
      <c r="R2359" s="8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8"/>
        <v>0</v>
      </c>
      <c r="R2360" s="8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8"/>
        <v>0.14680000000000001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8"/>
        <v>4.0000000000000002E-4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8"/>
        <v>0</v>
      </c>
      <c r="R2363" s="8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8"/>
        <v>0.2857142857142857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8"/>
        <v>0</v>
      </c>
      <c r="R2365" s="8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8"/>
        <v>0</v>
      </c>
      <c r="R2366" s="8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8"/>
        <v>0</v>
      </c>
      <c r="R2367" s="8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8"/>
        <v>0.1052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8"/>
        <v>1.34E-2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8"/>
        <v>2.5000000000000001E-3</v>
      </c>
      <c r="R2370" s="8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I2371/60/60/24 + DATE(1970,1,1)</f>
        <v>42410.812627314815</v>
      </c>
      <c r="K2371">
        <v>1452540611</v>
      </c>
      <c r="L2371" s="10">
        <f t="shared" ref="L2371:L2434" si="223">I2371/60/60/24 + 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4">E2371/D2371</f>
        <v>0</v>
      </c>
      <c r="R2371" s="8">
        <f t="shared" ref="R2371:R2434" si="225">IFERROR(E2371/N2371,0)</f>
        <v>0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4"/>
        <v>3.2799999999999999E-3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4"/>
        <v>0</v>
      </c>
      <c r="R2373" s="8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4"/>
        <v>3.272727272727273E-2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4"/>
        <v>5.8823529411764708E-5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4"/>
        <v>4.5454545454545455E-4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4"/>
        <v>0</v>
      </c>
      <c r="R2377" s="8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4"/>
        <v>0.10877666666666666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4"/>
        <v>0</v>
      </c>
      <c r="R2379" s="8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4"/>
        <v>0</v>
      </c>
      <c r="R2380" s="8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4"/>
        <v>0</v>
      </c>
      <c r="R2381" s="8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4"/>
        <v>3.6666666666666666E-3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4"/>
        <v>1.8193398957730169E-2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4"/>
        <v>2.5000000000000001E-2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4"/>
        <v>4.3499999999999997E-2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4"/>
        <v>8.0000000000000002E-3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4"/>
        <v>1.2123076923076924E-2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4"/>
        <v>0</v>
      </c>
      <c r="R2388" s="8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4"/>
        <v>6.8399999999999997E-3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4"/>
        <v>1.2513513513513513E-2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4"/>
        <v>1.8749999999999999E-3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4"/>
        <v>0</v>
      </c>
      <c r="R2392" s="8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4"/>
        <v>1.25E-3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4"/>
        <v>0</v>
      </c>
      <c r="R2394" s="8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4"/>
        <v>5.0000000000000001E-4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4"/>
        <v>5.9999999999999995E-4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4"/>
        <v>0</v>
      </c>
      <c r="R2397" s="8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4"/>
        <v>2E-3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4"/>
        <v>0</v>
      </c>
      <c r="R2399" s="8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4"/>
        <v>0</v>
      </c>
      <c r="R2400" s="8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4"/>
        <v>0</v>
      </c>
      <c r="R2401" s="8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4"/>
        <v>0</v>
      </c>
      <c r="R2402" s="8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4"/>
        <v>7.1785714285714283E-3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4"/>
        <v>4.3333333333333331E-3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4"/>
        <v>0.16833333333333333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4"/>
        <v>0</v>
      </c>
      <c r="R2406" s="8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4"/>
        <v>0.22520000000000001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4"/>
        <v>0.41384615384615386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4"/>
        <v>0.25259090909090909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4"/>
        <v>2E-3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4"/>
        <v>1.84E-2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4"/>
        <v>0</v>
      </c>
      <c r="R2412" s="8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4"/>
        <v>6.0400000000000002E-3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4"/>
        <v>0</v>
      </c>
      <c r="R2414" s="8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4"/>
        <v>8.3333333333333332E-3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4"/>
        <v>3.0666666666666665E-2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4"/>
        <v>5.5833333333333334E-3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4"/>
        <v>2.5000000000000001E-4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4"/>
        <v>0</v>
      </c>
      <c r="R2419" s="8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4"/>
        <v>2.0000000000000001E-4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4"/>
        <v>0</v>
      </c>
      <c r="R2421" s="8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4"/>
        <v>0.14825133372851215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4"/>
        <v>1.6666666666666666E-4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4"/>
        <v>2E-3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4"/>
        <v>1.3333333333333334E-4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4"/>
        <v>1.24E-2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4"/>
        <v>2.8571428571428574E-4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4"/>
        <v>0</v>
      </c>
      <c r="R2428" s="8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4"/>
        <v>2.0000000000000002E-5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4"/>
        <v>2.8571428571428571E-5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4"/>
        <v>1.4321428571428572E-2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4"/>
        <v>7.0000000000000001E-3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4"/>
        <v>2.0000000000000002E-5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4"/>
        <v>1.4285714285714287E-4</v>
      </c>
      <c r="R2434" s="8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I2435/60/60/24 + DATE(1970,1,1)</f>
        <v>42427.89980324074</v>
      </c>
      <c r="K2435">
        <v>1454016943</v>
      </c>
      <c r="L2435" s="10">
        <f t="shared" ref="L2435:L2498" si="229">I2435/60/60/24 + 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0">E2435/D2435</f>
        <v>0</v>
      </c>
      <c r="R2435" s="8">
        <f t="shared" ref="R2435:R2498" si="231">IFERROR(E2435/N2435,0)</f>
        <v>0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0"/>
        <v>1.2999999999999999E-3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0"/>
        <v>4.8960000000000002E-3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0"/>
        <v>3.8461538461538462E-4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0"/>
        <v>0</v>
      </c>
      <c r="R2439" s="8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0"/>
        <v>3.3333333333333335E-3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0"/>
        <v>0</v>
      </c>
      <c r="R2441" s="8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0"/>
        <v>2E-3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0"/>
        <v>1.0788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0"/>
        <v>1.2594166666666666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0"/>
        <v>2.0251494999999999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0"/>
        <v>1.0860000000000001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0"/>
        <v>1.728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0"/>
        <v>1.6798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0"/>
        <v>4.2720000000000002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0"/>
        <v>1.075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0"/>
        <v>1.08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0"/>
        <v>1.0153353333333335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0"/>
        <v>1.1545000000000001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0"/>
        <v>1.335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0"/>
        <v>1.5469999999999999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0"/>
        <v>1.0084571428571429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0"/>
        <v>1.82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0"/>
        <v>1.8086666666666666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0"/>
        <v>1.0230434782608695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0"/>
        <v>1.1017999999999999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0"/>
        <v>1.0225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0"/>
        <v>1.0078823529411765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0"/>
        <v>1.038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0"/>
        <v>1.1070833333333334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0"/>
        <v>1.1625000000000001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0"/>
        <v>1.111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0"/>
        <v>1.8014285714285714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0"/>
        <v>1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0"/>
        <v>1.1850000000000001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0"/>
        <v>1.0721700000000001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0"/>
        <v>1.1366666666666667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0"/>
        <v>1.0316400000000001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0"/>
        <v>1.28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0"/>
        <v>1.3576026666666667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0"/>
        <v>1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0"/>
        <v>1.0000360000000001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0"/>
        <v>1.0471999999999999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0"/>
        <v>1.050225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0"/>
        <v>1.7133333333333334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0"/>
        <v>1.2749999999999999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0"/>
        <v>1.3344333333333334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0"/>
        <v>1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0"/>
        <v>1.1291099999999998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0"/>
        <v>1.0009999999999999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0"/>
        <v>1.1372727272727272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0"/>
        <v>1.1931742857142855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0"/>
        <v>1.0325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0"/>
        <v>2.6566666666666667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0"/>
        <v>1.0005066666666667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0"/>
        <v>1.0669999999999999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0"/>
        <v>1.3367142857142857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0"/>
        <v>1.214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0"/>
        <v>1.032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0"/>
        <v>1.25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0"/>
        <v>1.2869999999999999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0"/>
        <v>1.0100533333333332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0"/>
        <v>1.2753666666666665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0"/>
        <v>1</v>
      </c>
      <c r="R2498" s="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I2499/60/60/24 + DATE(1970,1,1)</f>
        <v>40760.878912037035</v>
      </c>
      <c r="K2499">
        <v>1309986338</v>
      </c>
      <c r="L2499" s="10">
        <f t="shared" ref="L2499:L2562" si="235">I2499/60/60/24 + 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6">E2499/D2499</f>
        <v>1.127715</v>
      </c>
      <c r="R2499" s="8">
        <f t="shared" ref="R2499:R2562" si="237">IFERROR(E2499/N2499,0)</f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6"/>
        <v>1.056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6"/>
        <v>2.0262500000000001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6"/>
        <v>1.1333333333333333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6"/>
        <v>2.5545454545454545E-2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6"/>
        <v>7.8181818181818181E-4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6"/>
        <v>0</v>
      </c>
      <c r="R2505" s="8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6"/>
        <v>0</v>
      </c>
      <c r="R2506" s="8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6"/>
        <v>0</v>
      </c>
      <c r="R2507" s="8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6"/>
        <v>6.0000000000000001E-3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6"/>
        <v>0</v>
      </c>
      <c r="R2509" s="8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6"/>
        <v>0</v>
      </c>
      <c r="R2510" s="8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6"/>
        <v>1.0526315789473684E-2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6"/>
        <v>1.5E-3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6"/>
        <v>0</v>
      </c>
      <c r="R2513" s="8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6"/>
        <v>0</v>
      </c>
      <c r="R2514" s="8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6"/>
        <v>0</v>
      </c>
      <c r="R2515" s="8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6"/>
        <v>1.7500000000000002E-2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6"/>
        <v>0.186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6"/>
        <v>0</v>
      </c>
      <c r="R2518" s="8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6"/>
        <v>9.8166666666666666E-2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6"/>
        <v>0</v>
      </c>
      <c r="R2520" s="8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6"/>
        <v>4.3333333333333331E-4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6"/>
        <v>0</v>
      </c>
      <c r="R2522" s="8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6"/>
        <v>1.0948792000000001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6"/>
        <v>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6"/>
        <v>1.5644444444444445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6"/>
        <v>1.016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6"/>
        <v>1.00325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6"/>
        <v>1.1294999999999999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6"/>
        <v>1.02125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6"/>
        <v>1.0724974999999999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6"/>
        <v>1.0428333333333333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6"/>
        <v>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6"/>
        <v>1.004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6"/>
        <v>1.26125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6"/>
        <v>1.1066666666666667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6"/>
        <v>1.05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6"/>
        <v>1.03775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6"/>
        <v>1.1599999999999999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6"/>
        <v>1.1000000000000001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6"/>
        <v>1.130176111111111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6"/>
        <v>1.0024999999999999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6"/>
        <v>1.034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6"/>
        <v>1.0702857142857143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6"/>
        <v>1.0357142857142858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6"/>
        <v>1.5640000000000001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6"/>
        <v>1.0082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6"/>
        <v>1.9530000000000001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6"/>
        <v>1.1171428571428572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6"/>
        <v>1.1985454545454546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6"/>
        <v>1.0185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6"/>
        <v>1.0280254777070064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6"/>
        <v>1.0084615384615385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6"/>
        <v>1.0273469387755103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6"/>
        <v>1.0649999999999999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6"/>
        <v>1.5553333333333332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6"/>
        <v>1.228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6"/>
        <v>1.0734999999999999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6"/>
        <v>1.0550335570469798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6"/>
        <v>1.1844444444444444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6"/>
        <v>1.0888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6"/>
        <v>1.1125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6"/>
        <v>1.0009999999999999</v>
      </c>
      <c r="R2562" s="8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I2563/60/60/24 + DATE(1970,1,1)</f>
        <v>42290.528807870374</v>
      </c>
      <c r="K2563">
        <v>1442148089</v>
      </c>
      <c r="L2563" s="10">
        <f t="shared" ref="L2563:L2626" si="241">I2563/60/60/24 + 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2">E2563/D2563</f>
        <v>0</v>
      </c>
      <c r="R2563" s="8">
        <f t="shared" ref="R2563:R2626" si="243">IFERROR(E2563/N2563,0)</f>
        <v>0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2"/>
        <v>7.4999999999999997E-3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2"/>
        <v>0</v>
      </c>
      <c r="R2565" s="8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2"/>
        <v>0</v>
      </c>
      <c r="R2566" s="8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2"/>
        <v>0.01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2"/>
        <v>0</v>
      </c>
      <c r="R2568" s="8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2"/>
        <v>2.6666666666666666E-3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2"/>
        <v>5.0000000000000001E-3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2"/>
        <v>2.2307692307692306E-2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2"/>
        <v>8.4285714285714294E-3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2"/>
        <v>2.5000000000000001E-3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2"/>
        <v>0</v>
      </c>
      <c r="R2574" s="8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2"/>
        <v>0</v>
      </c>
      <c r="R2575" s="8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2"/>
        <v>0</v>
      </c>
      <c r="R2576" s="8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2"/>
        <v>0</v>
      </c>
      <c r="R2577" s="8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2"/>
        <v>0</v>
      </c>
      <c r="R2578" s="8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2"/>
        <v>0</v>
      </c>
      <c r="R2579" s="8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2"/>
        <v>0</v>
      </c>
      <c r="R2580" s="8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2"/>
        <v>1.3849999999999999E-3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2"/>
        <v>6.0000000000000001E-3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2"/>
        <v>0.106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2"/>
        <v>1.1111111111111112E-5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2"/>
        <v>5.0000000000000001E-3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2"/>
        <v>0</v>
      </c>
      <c r="R2586" s="8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2"/>
        <v>1.6666666666666668E-3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2"/>
        <v>1.6666666666666668E-3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2"/>
        <v>2.4340000000000001E-2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2"/>
        <v>3.8833333333333331E-2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2"/>
        <v>1E-4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2"/>
        <v>0</v>
      </c>
      <c r="R2592" s="8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2"/>
        <v>1.7333333333333333E-2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2"/>
        <v>1.6666666666666668E-3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2"/>
        <v>0</v>
      </c>
      <c r="R2595" s="8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2"/>
        <v>1.2500000000000001E-5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2"/>
        <v>0.12166666666666667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2"/>
        <v>0.23588571428571428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2"/>
        <v>5.6666666666666664E-2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2"/>
        <v>0.39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2"/>
        <v>9.9546510341776348E-3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2"/>
        <v>6.9320000000000007E-2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2"/>
        <v>6.6139999999999999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2"/>
        <v>3.2609166666666667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2"/>
        <v>1.0148571428571429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2"/>
        <v>1.0421799999999999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2"/>
        <v>1.0742157000000001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2"/>
        <v>1.1005454545454545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2"/>
        <v>4.077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2"/>
        <v>2.2392500000000002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2"/>
        <v>3.038011142857143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2"/>
        <v>1.4132510432681749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2"/>
        <v>27.906363636363636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2"/>
        <v>1.7176130000000001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2"/>
        <v>1.0101333333333333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2"/>
        <v>1.02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2"/>
        <v>1.6976511744127936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2"/>
        <v>1.14534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2"/>
        <v>8.7759999999999998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2"/>
        <v>1.0538666666666667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2"/>
        <v>1.8839999999999999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2"/>
        <v>1.436523076923077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2"/>
        <v>1.4588000000000001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2"/>
        <v>1.3118399999999999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2"/>
        <v>1.1399999999999999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2"/>
        <v>13.794206249999998</v>
      </c>
      <c r="R2626" s="8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I2627/60/60/24 + DATE(1970,1,1)</f>
        <v>42683.851944444439</v>
      </c>
      <c r="K2627">
        <v>1476559608</v>
      </c>
      <c r="L2627" s="10">
        <f t="shared" ref="L2627:L2690" si="247">I2627/60/60/24 + 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8">E2627/D2627</f>
        <v>9.56</v>
      </c>
      <c r="R2627" s="8">
        <f t="shared" ref="R2627:R2690" si="249">IFERROR(E2627/N2627,0)</f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8"/>
        <v>1.1200000000000001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8"/>
        <v>6.4666666666666668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8"/>
        <v>1.1036948748510131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8"/>
        <v>1.2774000000000001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8"/>
        <v>1.579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8"/>
        <v>1.1466525000000001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8"/>
        <v>1.3700934579439252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8"/>
        <v>3.5461999999999998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8"/>
        <v>1.0602150537634409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8"/>
        <v>1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8"/>
        <v>1.873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8"/>
        <v>1.6619999999999999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8"/>
        <v>1.0172910662824208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8"/>
        <v>1.64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8"/>
        <v>1.0566666666666666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8"/>
        <v>0.01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8"/>
        <v>0</v>
      </c>
      <c r="R2644" s="8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8"/>
        <v>0.33559730999999998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8"/>
        <v>2.053E-2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8"/>
        <v>0.105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8"/>
        <v>8.4172839999999999E-2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8"/>
        <v>1.44E-2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8"/>
        <v>8.8333333333333337E-3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8"/>
        <v>9.9200000000000004E-4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8"/>
        <v>5.966666666666667E-3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8"/>
        <v>1.8689285714285714E-2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8"/>
        <v>8.8500000000000002E-3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8"/>
        <v>0.1152156862745098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8"/>
        <v>5.1000000000000004E-4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8"/>
        <v>0.21033333333333334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8"/>
        <v>0.11436666666666667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8"/>
        <v>0.18737933333333334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8"/>
        <v>9.2857142857142856E-4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8"/>
        <v>2.720408163265306E-2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8"/>
        <v>9.5E-4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8"/>
        <v>1.0289999999999999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8"/>
        <v>1.0680000000000001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8"/>
        <v>1.0459624999999999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8"/>
        <v>1.0342857142857143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8"/>
        <v>1.2314285714285715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8"/>
        <v>1.592951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8"/>
        <v>1.1066666666666667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8"/>
        <v>1.7070000000000001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8"/>
        <v>1.25125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8"/>
        <v>6.4158609339642042E-2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8"/>
        <v>0.11344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8"/>
        <v>0.33189999999999997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8"/>
        <v>0.27579999999999999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8"/>
        <v>0.62839999999999996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8"/>
        <v>7.5880000000000003E-2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8"/>
        <v>0.50380952380952382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8"/>
        <v>0.17512820512820512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8"/>
        <v>1.3750000000000001E-4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8"/>
        <v>3.3E-3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8"/>
        <v>8.6250000000000007E-3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8"/>
        <v>6.875E-3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8"/>
        <v>0.28299999999999997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8"/>
        <v>2.3999999999999998E-3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8"/>
        <v>1.1428571428571429E-2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8"/>
        <v>2.0000000000000001E-4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8"/>
        <v>0</v>
      </c>
      <c r="R2688" s="8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8"/>
        <v>0</v>
      </c>
      <c r="R2689" s="8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8"/>
        <v>1.48E-3</v>
      </c>
      <c r="R2690" s="8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I2691/60/60/24 + DATE(1970,1,1)</f>
        <v>42581.961689814809</v>
      </c>
      <c r="K2691">
        <v>1467327890</v>
      </c>
      <c r="L2691" s="10">
        <f t="shared" ref="L2691:L2754" si="253">I2691/60/60/24 + 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4">E2691/D2691</f>
        <v>2.8571428571428571E-5</v>
      </c>
      <c r="R2691" s="8">
        <f t="shared" ref="R2691:R2754" si="255">IFERROR(E2691/N2691,0)</f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4"/>
        <v>0.107325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4"/>
        <v>5.3846153846153844E-4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4"/>
        <v>7.1428571428571426E-3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4"/>
        <v>8.0000000000000002E-3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4"/>
        <v>3.3333333333333335E-5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4"/>
        <v>4.7333333333333333E-3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4"/>
        <v>5.6500000000000002E-2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4"/>
        <v>0.26352173913043481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4"/>
        <v>3.2512500000000002E-3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4"/>
        <v>0</v>
      </c>
      <c r="R2701" s="8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4"/>
        <v>7.0007000700070005E-3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4"/>
        <v>0.46176470588235297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4"/>
        <v>0.34410000000000002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4"/>
        <v>1.0375000000000001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4"/>
        <v>6.0263157894736845E-2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4"/>
        <v>0.10539393939393939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4"/>
        <v>1.1229714285714285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4"/>
        <v>3.50844625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4"/>
        <v>2.3321535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4"/>
        <v>1.01606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4"/>
        <v>1.5390035000000002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4"/>
        <v>1.007161125319693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4"/>
        <v>1.3138181818181818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4"/>
        <v>1.0224133333333334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4"/>
        <v>1.1635599999999999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4"/>
        <v>2.6462241666666664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4"/>
        <v>1.1998010000000001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4"/>
        <v>1.2010400000000001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4"/>
        <v>1.0358333333333334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4"/>
        <v>1.0883333333333334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4"/>
        <v>1.1812400000000001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4"/>
        <v>14.62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4"/>
        <v>2.5253999999999999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4"/>
        <v>1.4005000000000001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4"/>
        <v>2.9687520259319289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4"/>
        <v>1.445425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4"/>
        <v>1.05745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4"/>
        <v>4.9321000000000002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4"/>
        <v>2.0182666666666669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4"/>
        <v>1.0444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4"/>
        <v>1.7029262962962963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4"/>
        <v>1.0430333333333333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4"/>
        <v>1.1825000000000001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4"/>
        <v>1.07538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4"/>
        <v>22603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4"/>
        <v>9.7813466666666677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4"/>
        <v>1.2290000000000001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4"/>
        <v>2.4606080000000001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4"/>
        <v>1.4794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4"/>
        <v>3.8409090909090908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4"/>
        <v>1.0333333333333334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4"/>
        <v>4.3750000000000004E-3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4"/>
        <v>0.29239999999999999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4"/>
        <v>0</v>
      </c>
      <c r="R2745" s="8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4"/>
        <v>5.2187499999999998E-2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4"/>
        <v>0.21887499999999999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4"/>
        <v>0.26700000000000002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4"/>
        <v>0.28000000000000003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4"/>
        <v>1.06E-2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4"/>
        <v>1.0999999999999999E-2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4"/>
        <v>0</v>
      </c>
      <c r="R2752" s="8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4"/>
        <v>0</v>
      </c>
      <c r="R2753" s="8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4"/>
        <v>0.11458333333333333</v>
      </c>
      <c r="R2754" s="8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I2755/60/60/24 + DATE(1970,1,1)</f>
        <v>41147.900729166664</v>
      </c>
      <c r="K2755">
        <v>1343425023</v>
      </c>
      <c r="L2755" s="10">
        <f t="shared" ref="L2755:L2818" si="259">I2755/60/60/24 + 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0">E2755/D2755</f>
        <v>0.19</v>
      </c>
      <c r="R2755" s="8">
        <f t="shared" ref="R2755:R2818" si="261">IFERROR(E2755/N2755,0)</f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0"/>
        <v>0</v>
      </c>
      <c r="R2756" s="8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0"/>
        <v>0.52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0"/>
        <v>0.1048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0"/>
        <v>6.6666666666666671E-3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0"/>
        <v>0.11700000000000001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0"/>
        <v>0.105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0"/>
        <v>0</v>
      </c>
      <c r="R2762" s="8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0"/>
        <v>7.1999999999999998E-3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0"/>
        <v>7.6923076923076927E-3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0"/>
        <v>2.2842639593908631E-3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0"/>
        <v>1.125E-2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0"/>
        <v>0</v>
      </c>
      <c r="R2767" s="8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0"/>
        <v>0.02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0"/>
        <v>8.5000000000000006E-3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0"/>
        <v>0.14314285714285716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0"/>
        <v>2.5000000000000001E-3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0"/>
        <v>0.1041125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0"/>
        <v>0</v>
      </c>
      <c r="R2773" s="8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0"/>
        <v>0</v>
      </c>
      <c r="R2774" s="8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0"/>
        <v>1.8867924528301887E-3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0"/>
        <v>0.14249999999999999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0"/>
        <v>0.03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0"/>
        <v>7.8809523809523815E-2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0"/>
        <v>3.3333333333333335E-3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0"/>
        <v>0.25545454545454543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0"/>
        <v>2.12E-2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0"/>
        <v>0</v>
      </c>
      <c r="R2782" s="8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0"/>
        <v>1.0528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0"/>
        <v>1.2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0"/>
        <v>1.145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0"/>
        <v>1.19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0"/>
        <v>1.0468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0"/>
        <v>1.1783999999999999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0"/>
        <v>1.1970000000000001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0"/>
        <v>1.0249999999999999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0"/>
        <v>1.0116666666666667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0"/>
        <v>1.0533333333333332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0"/>
        <v>1.0249999999999999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0"/>
        <v>1.0760000000000001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0"/>
        <v>1.105675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0"/>
        <v>1.5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0"/>
        <v>1.0428571428571429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0"/>
        <v>1.155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0"/>
        <v>1.02645125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0"/>
        <v>1.014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0"/>
        <v>1.1663479999999999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0"/>
        <v>1.33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0"/>
        <v>1.3320000000000001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0"/>
        <v>1.0183333333333333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0"/>
        <v>1.2795000000000001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0"/>
        <v>1.1499999999999999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0"/>
        <v>1.1000000000000001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0"/>
        <v>1.121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0"/>
        <v>1.26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0"/>
        <v>1.0024444444444445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0"/>
        <v>1.024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0"/>
        <v>1.0820000000000001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0"/>
        <v>1.0026999999999999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0"/>
        <v>1.133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0"/>
        <v>1.2757571428571428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0"/>
        <v>1.0773333333333333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0"/>
        <v>2.42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0"/>
        <v>1.4156666666666666</v>
      </c>
      <c r="R2818" s="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I2819/60/60/24 + DATE(1970,1,1)</f>
        <v>42063.634976851856</v>
      </c>
      <c r="K2819">
        <v>1421680462</v>
      </c>
      <c r="L2819" s="10">
        <f t="shared" ref="L2819:L2882" si="265">I2819/60/60/24 + 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6">E2819/D2819</f>
        <v>1.3</v>
      </c>
      <c r="R2819" s="8">
        <f t="shared" ref="R2819:R2882" si="267">IFERROR(E2819/N2819,0)</f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6"/>
        <v>1.0603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6"/>
        <v>1.048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6"/>
        <v>1.36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6"/>
        <v>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6"/>
        <v>1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6"/>
        <v>1.24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6"/>
        <v>1.1692307692307693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6"/>
        <v>1.0333333333333334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6"/>
        <v>1.0774999999999999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6"/>
        <v>1.2024999999999999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6"/>
        <v>1.0037894736842106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6"/>
        <v>1.0651999999999999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6"/>
        <v>1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6"/>
        <v>1.1066666666666667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6"/>
        <v>1.1471959999999999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6"/>
        <v>1.0825925925925926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6"/>
        <v>1.7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6"/>
        <v>1.8709899999999999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6"/>
        <v>1.0777777777777777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6"/>
        <v>1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6"/>
        <v>1.2024999999999999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6"/>
        <v>1.1142857142857143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6"/>
        <v>1.04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6"/>
        <v>0.01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6"/>
        <v>0</v>
      </c>
      <c r="R2844" s="8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6"/>
        <v>0</v>
      </c>
      <c r="R2845" s="8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6"/>
        <v>5.4545454545454543E-2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6"/>
        <v>0.31546666666666667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6"/>
        <v>0</v>
      </c>
      <c r="R2848" s="8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6"/>
        <v>0</v>
      </c>
      <c r="R2849" s="8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6"/>
        <v>2E-3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6"/>
        <v>0.01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6"/>
        <v>3.8875E-2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6"/>
        <v>0</v>
      </c>
      <c r="R2853" s="8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6"/>
        <v>1.9E-2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6"/>
        <v>0</v>
      </c>
      <c r="R2855" s="8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6"/>
        <v>0.41699999999999998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6"/>
        <v>0.5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6"/>
        <v>4.8666666666666664E-2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6"/>
        <v>0.19736842105263158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6"/>
        <v>0</v>
      </c>
      <c r="R2860" s="8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6"/>
        <v>1.7500000000000002E-2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6"/>
        <v>6.6500000000000004E-2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6"/>
        <v>0.32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6"/>
        <v>4.3307086614173228E-3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6"/>
        <v>4.0000000000000002E-4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6"/>
        <v>1.6E-2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6"/>
        <v>0</v>
      </c>
      <c r="R2867" s="8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6"/>
        <v>8.9999999999999993E-3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6"/>
        <v>0.2016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6"/>
        <v>0.42011733333333334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6"/>
        <v>8.8500000000000002E-3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6"/>
        <v>0.15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6"/>
        <v>4.6699999999999998E-2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6"/>
        <v>0</v>
      </c>
      <c r="R2874" s="8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6"/>
        <v>0.38119999999999998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6"/>
        <v>5.4199999999999998E-2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6"/>
        <v>3.5E-4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6"/>
        <v>0</v>
      </c>
      <c r="R2878" s="8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6"/>
        <v>0.10833333333333334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6"/>
        <v>2.1000000000000001E-2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6"/>
        <v>2.5892857142857141E-3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6"/>
        <v>0.23333333333333334</v>
      </c>
      <c r="R2882" s="8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I2883/60/60/24 + DATE(1970,1,1)</f>
        <v>41976.639305555553</v>
      </c>
      <c r="K2883">
        <v>1412432436</v>
      </c>
      <c r="L2883" s="10">
        <f t="shared" ref="L2883:L2946" si="271">I2883/60/60/24 + 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2">E2883/D2883</f>
        <v>0</v>
      </c>
      <c r="R2883" s="8">
        <f t="shared" ref="R2883:R2946" si="273">IFERROR(E2883/N2883,0)</f>
        <v>0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2"/>
        <v>0.33600000000000002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2"/>
        <v>0.1908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2"/>
        <v>4.1111111111111114E-3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2"/>
        <v>0.32500000000000001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2"/>
        <v>0.05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2"/>
        <v>1.6666666666666668E-3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2"/>
        <v>0</v>
      </c>
      <c r="R2890" s="8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2"/>
        <v>0.38066666666666665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2"/>
        <v>1.0500000000000001E-2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2"/>
        <v>2.7300000000000001E-2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2"/>
        <v>9.0909090909090912E-2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2"/>
        <v>5.0000000000000001E-3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2"/>
        <v>0</v>
      </c>
      <c r="R2896" s="8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2"/>
        <v>4.5999999999999999E-2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2"/>
        <v>0.20833333333333334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2"/>
        <v>4.583333333333333E-2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2"/>
        <v>4.2133333333333335E-2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2"/>
        <v>0</v>
      </c>
      <c r="R2901" s="8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2"/>
        <v>0.61909090909090914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2"/>
        <v>8.0000000000000002E-3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2"/>
        <v>1.6666666666666666E-4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2"/>
        <v>7.7999999999999996E-3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2"/>
        <v>0.05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2"/>
        <v>0.17771428571428571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2"/>
        <v>9.4166666666666662E-2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2"/>
        <v>8.0000000000000004E-4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2"/>
        <v>2.75E-2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2"/>
        <v>1.1111111111111112E-4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2"/>
        <v>3.3333333333333335E-5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2"/>
        <v>0.36499999999999999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2"/>
        <v>0.14058171745152354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2"/>
        <v>2.0000000000000001E-4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2"/>
        <v>4.0000000000000003E-5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2"/>
        <v>0.61099999999999999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2"/>
        <v>7.8378378378378383E-2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2"/>
        <v>0.2185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2"/>
        <v>0.27239999999999998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2"/>
        <v>8.5000000000000006E-2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2"/>
        <v>0.26840000000000003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2"/>
        <v>1.29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2"/>
        <v>1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2"/>
        <v>1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2"/>
        <v>1.032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2"/>
        <v>1.0244597777777777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2"/>
        <v>1.25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2"/>
        <v>1.3083333333333333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2"/>
        <v>1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2"/>
        <v>1.02069375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2"/>
        <v>1.0092000000000001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2"/>
        <v>1.06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2"/>
        <v>1.0509677419354839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2"/>
        <v>1.0276000000000001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2"/>
        <v>1.08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2"/>
        <v>1.0088571428571429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2"/>
        <v>1.28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2"/>
        <v>1.3333333333333333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2"/>
        <v>1.0137499999999999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2"/>
        <v>1.0287500000000001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2"/>
        <v>1.0724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2"/>
        <v>4.0000000000000003E-5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2"/>
        <v>0.20424999999999999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2"/>
        <v>0</v>
      </c>
      <c r="R2945" s="8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2"/>
        <v>0.01</v>
      </c>
      <c r="R2946" s="8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I2947/60/60/24 + DATE(1970,1,1)</f>
        <v>42148.139583333337</v>
      </c>
      <c r="K2947">
        <v>1429845660</v>
      </c>
      <c r="L2947" s="10">
        <f t="shared" ref="L2947:L3010" si="277">I2947/60/60/24 + 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8">E2947/D2947</f>
        <v>0</v>
      </c>
      <c r="R2947" s="8">
        <f t="shared" ref="R2947:R3010" si="279">IFERROR(E2947/N2947,0)</f>
        <v>0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8"/>
        <v>1E-3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8"/>
        <v>4.2880000000000001E-2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8"/>
        <v>4.8000000000000001E-5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8"/>
        <v>2.5000000000000001E-2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8"/>
        <v>0</v>
      </c>
      <c r="R2952" s="8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8"/>
        <v>2.1919999999999999E-2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8"/>
        <v>8.0250000000000002E-2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8"/>
        <v>1.5125E-3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8"/>
        <v>0</v>
      </c>
      <c r="R2956" s="8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8"/>
        <v>0.59583333333333333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8"/>
        <v>0.16734177215189874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8"/>
        <v>1.8666666666666668E-2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8"/>
        <v>0</v>
      </c>
      <c r="R2960" s="8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8"/>
        <v>0</v>
      </c>
      <c r="R2961" s="8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8"/>
        <v>0</v>
      </c>
      <c r="R2962" s="8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8"/>
        <v>1.0962000000000001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8"/>
        <v>1.218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8"/>
        <v>1.0685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8"/>
        <v>1.0071379999999999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8"/>
        <v>1.0900000000000001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8"/>
        <v>1.1363000000000001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8"/>
        <v>1.1392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8"/>
        <v>1.06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8"/>
        <v>1.625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8"/>
        <v>1.06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8"/>
        <v>1.0015624999999999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8"/>
        <v>1.0535000000000001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8"/>
        <v>1.748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8"/>
        <v>1.02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8"/>
        <v>1.00125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8"/>
        <v>1.7142857142857142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8"/>
        <v>1.1356666666666666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8"/>
        <v>1.2946666666666666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8"/>
        <v>1.014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8"/>
        <v>1.0916666666666666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8"/>
        <v>1.28925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8"/>
        <v>1.0206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8"/>
        <v>1.465395775862069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8"/>
        <v>1.00352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8"/>
        <v>1.2164999999999999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8"/>
        <v>1.0549999999999999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8"/>
        <v>1.1040080000000001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8"/>
        <v>1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8"/>
        <v>1.76535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8"/>
        <v>1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8"/>
        <v>1.0329411764705883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8"/>
        <v>1.0449999999999999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8"/>
        <v>1.0029999999999999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8"/>
        <v>4.577466666666667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8"/>
        <v>1.0496000000000001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8"/>
        <v>1.7194285714285715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8"/>
        <v>1.0373000000000001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8"/>
        <v>1.0302899999999999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8"/>
        <v>1.1888888888888889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8"/>
        <v>1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8"/>
        <v>3.1869988910451896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8"/>
        <v>1.0850614285714286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8"/>
        <v>1.0116666666666667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8"/>
        <v>1.12815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8"/>
        <v>1.2049622641509434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8"/>
        <v>1.0774999999999999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8"/>
        <v>1.8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8"/>
        <v>1.0116666666666667</v>
      </c>
      <c r="R3010" s="8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I3011/60/60/24 + DATE(1970,1,1)</f>
        <v>41969.611574074079</v>
      </c>
      <c r="K3011">
        <v>1414417240</v>
      </c>
      <c r="L3011" s="10">
        <f t="shared" ref="L3011:L3074" si="283">I3011/60/60/24 + 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4">E3011/D3011</f>
        <v>1.19756</v>
      </c>
      <c r="R3011" s="8">
        <f t="shared" ref="R3011:R3074" si="285">IFERROR(E3011/N3011,0)</f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4"/>
        <v>1.58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4"/>
        <v>1.2366666666666666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4"/>
        <v>1.1712499999999999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4"/>
        <v>1.5696000000000001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4"/>
        <v>1.13104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4"/>
        <v>1.0317647058823529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4"/>
        <v>1.0261176470588236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4"/>
        <v>1.0584090909090909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4"/>
        <v>1.0071428571428571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4"/>
        <v>1.2123333333333333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4"/>
        <v>1.0057142857142858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4"/>
        <v>1.1602222222222223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4"/>
        <v>1.0087999999999999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4"/>
        <v>1.03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4"/>
        <v>2.4641999999999999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4"/>
        <v>3.0219999999999998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4"/>
        <v>1.4333333333333333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4"/>
        <v>1.3144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4"/>
        <v>1.6801999999999999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4"/>
        <v>1.0967666666666667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4"/>
        <v>1.0668571428571429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4"/>
        <v>1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4"/>
        <v>1.272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4"/>
        <v>1.4653333333333334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4"/>
        <v>1.1253599999999999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4"/>
        <v>1.0878684000000001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4"/>
        <v>1.26732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4"/>
        <v>2.1320000000000001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4"/>
        <v>1.0049999999999999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4"/>
        <v>1.0871389999999999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4"/>
        <v>1.075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4"/>
        <v>1.1048192771084338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4"/>
        <v>1.28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4"/>
        <v>1.1000666666666667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4"/>
        <v>1.0934166666666667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4"/>
        <v>1.3270650000000002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4"/>
        <v>1.9084810126582279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4"/>
        <v>1.49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4"/>
        <v>1.6639999999999999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4"/>
        <v>1.0666666666666667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4"/>
        <v>1.06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4"/>
        <v>0.23628571428571429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4"/>
        <v>1.5E-3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4"/>
        <v>4.0000000000000001E-3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4"/>
        <v>0</v>
      </c>
      <c r="R3056" s="8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4"/>
        <v>5.0000000000000002E-5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4"/>
        <v>0</v>
      </c>
      <c r="R3058" s="8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4"/>
        <v>0</v>
      </c>
      <c r="R3059" s="8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4"/>
        <v>1.6666666666666666E-4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4"/>
        <v>3.0066666666666665E-2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4"/>
        <v>1.5227272727272728E-3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4"/>
        <v>0</v>
      </c>
      <c r="R3063" s="8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4"/>
        <v>0.66839999999999999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4"/>
        <v>0.19566666666666666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4"/>
        <v>0.11294666666666667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4"/>
        <v>4.0000000000000002E-4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4"/>
        <v>0.11985714285714286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4"/>
        <v>2.5000000000000001E-2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4"/>
        <v>6.9999999999999999E-4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4"/>
        <v>0.14099999999999999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4"/>
        <v>3.3399999999999999E-2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4"/>
        <v>0.59775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4"/>
        <v>1.6666666666666666E-4</v>
      </c>
      <c r="R3074" s="8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I3075/60/60/24 + DATE(1970,1,1)</f>
        <v>42169.804861111115</v>
      </c>
      <c r="K3075">
        <v>1429287900</v>
      </c>
      <c r="L3075" s="10">
        <f t="shared" ref="L3075:L3138" si="289">I3075/60/60/24 + 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0">E3075/D3075</f>
        <v>2.3035714285714285E-4</v>
      </c>
      <c r="R3075" s="8">
        <f t="shared" ref="R3075:R3138" si="291">IFERROR(E3075/N3075,0)</f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0"/>
        <v>8.8000000000000003E-4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0"/>
        <v>8.6400000000000005E-2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0"/>
        <v>0.15060000000000001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0"/>
        <v>4.7727272727272731E-3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0"/>
        <v>1.1833333333333333E-3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0"/>
        <v>8.4173998587352451E-3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0"/>
        <v>1.8799999999999999E-4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0"/>
        <v>2.1029999999999998E-3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0"/>
        <v>0</v>
      </c>
      <c r="R3084" s="8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0"/>
        <v>2.8E-3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0"/>
        <v>0.11579206701157921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0"/>
        <v>2.4400000000000002E-2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0"/>
        <v>2.5000000000000001E-3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0"/>
        <v>6.2500000000000003E-3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0"/>
        <v>1.9384615384615384E-3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0"/>
        <v>0.23416000000000001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0"/>
        <v>5.080888888888889E-2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0"/>
        <v>0.15920000000000001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0"/>
        <v>1.1831900000000001E-2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0"/>
        <v>0.22750000000000001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0"/>
        <v>2.5000000000000001E-4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0"/>
        <v>3.351206434316354E-3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0"/>
        <v>3.9750000000000001E-2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0"/>
        <v>0.17150000000000001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0"/>
        <v>3.608004104669061E-2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0"/>
        <v>0.13900000000000001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0"/>
        <v>0.15225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0"/>
        <v>0.12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0"/>
        <v>0.391125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0"/>
        <v>2.6829268292682929E-3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0"/>
        <v>0.29625000000000001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0"/>
        <v>0.4236099230111206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0"/>
        <v>4.1000000000000002E-2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0"/>
        <v>0.197625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0"/>
        <v>5.1999999999999995E-4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0"/>
        <v>0.25030188679245285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0"/>
        <v>4.0000000000000002E-4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0"/>
        <v>0.26640000000000003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0"/>
        <v>4.7363636363636365E-2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0"/>
        <v>4.2435339894712751E-2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0"/>
        <v>0</v>
      </c>
      <c r="R3116" s="8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0"/>
        <v>0.03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0"/>
        <v>0.57333333333333336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0"/>
        <v>1E-3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0"/>
        <v>3.0999999999999999E-3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0"/>
        <v>5.0000000000000001E-4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0"/>
        <v>9.8461538461538464E-5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0"/>
        <v>6.6666666666666671E-3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0"/>
        <v>0.58291457286432158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0"/>
        <v>0.68153600000000003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0"/>
        <v>3.2499999999999997E-5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0"/>
        <v>0</v>
      </c>
      <c r="R3127" s="8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0"/>
        <v>4.1599999999999998E-2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0"/>
        <v>0</v>
      </c>
      <c r="R3129" s="8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0"/>
        <v>1.0860666666666667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0"/>
        <v>8.0000000000000002E-3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0"/>
        <v>3.7499999999999999E-2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0"/>
        <v>0.15731707317073171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0"/>
        <v>3.3333333333333332E-4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0"/>
        <v>1.08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0"/>
        <v>0.22500000000000001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0"/>
        <v>0.20849420849420849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0"/>
        <v>1.278</v>
      </c>
      <c r="R3138" s="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I3139/60/60/24 + DATE(1970,1,1)</f>
        <v>42858.8</v>
      </c>
      <c r="K3139">
        <v>1489439669</v>
      </c>
      <c r="L3139" s="10">
        <f t="shared" ref="L3139:L3202" si="295">I3139/60/60/24 + 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6">E3139/D3139</f>
        <v>3.3333333333333333E-2</v>
      </c>
      <c r="R3139" s="8">
        <f t="shared" ref="R3139:R3202" si="297">IFERROR(E3139/N3139,0)</f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6"/>
        <v>0</v>
      </c>
      <c r="R3140" s="8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6"/>
        <v>5.3999999999999999E-2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6"/>
        <v>9.5999999999999992E-3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6"/>
        <v>0.51600000000000001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6"/>
        <v>1.6363636363636365E-2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6"/>
        <v>0</v>
      </c>
      <c r="R3145" s="8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6"/>
        <v>0.754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6"/>
        <v>0</v>
      </c>
      <c r="R3147" s="8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6"/>
        <v>0.105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6"/>
        <v>1.1752499999999999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6"/>
        <v>1.3116666666666668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6"/>
        <v>1.04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6"/>
        <v>1.01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6"/>
        <v>1.004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6"/>
        <v>1.0595454545454546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6"/>
        <v>3.3558333333333334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6"/>
        <v>1.1292857142857142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6"/>
        <v>1.885046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6"/>
        <v>1.0181818181818181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6"/>
        <v>1.01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6"/>
        <v>1.1399999999999999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6"/>
        <v>1.3348133333333334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6"/>
        <v>1.0153333333333334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6"/>
        <v>1.0509999999999999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6"/>
        <v>1.2715000000000001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6"/>
        <v>1.1115384615384616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6"/>
        <v>1.0676000000000001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6"/>
        <v>1.6266666666666667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6"/>
        <v>1.6022808571428573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6"/>
        <v>1.1616666666666666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6"/>
        <v>1.242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6"/>
        <v>1.030125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6"/>
        <v>1.1225000000000001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6"/>
        <v>1.0881428571428571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6"/>
        <v>1.1499999999999999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6"/>
        <v>1.03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6"/>
        <v>1.0113333333333334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6"/>
        <v>1.0955999999999999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6"/>
        <v>1.148421052631579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6"/>
        <v>1.1739999999999999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6"/>
        <v>1.7173333333333334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6"/>
        <v>1.1416238095238094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6"/>
        <v>1.1975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6"/>
        <v>1.0900000000000001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6"/>
        <v>1.0088571428571429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6"/>
        <v>1.0900000000000001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6"/>
        <v>1.0720930232558139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6"/>
        <v>1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6"/>
        <v>1.0218750000000001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6"/>
        <v>1.1629333333333334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6"/>
        <v>0.65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6"/>
        <v>0.12327272727272727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6"/>
        <v>0</v>
      </c>
      <c r="R3192" s="8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6"/>
        <v>4.0266666666666666E-2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6"/>
        <v>1.0200000000000001E-2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6"/>
        <v>0.1174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6"/>
        <v>0</v>
      </c>
      <c r="R3196" s="8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6"/>
        <v>0.59142857142857141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6"/>
        <v>5.9999999999999995E-4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6"/>
        <v>0.1145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6"/>
        <v>3.6666666666666666E-3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6"/>
        <v>0.52159999999999995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6"/>
        <v>2.0000000000000002E-5</v>
      </c>
      <c r="R3202" s="8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I3203/60/60/24 + DATE(1970,1,1)</f>
        <v>41882.767094907409</v>
      </c>
      <c r="K3203">
        <v>1407695077</v>
      </c>
      <c r="L3203" s="10">
        <f t="shared" ref="L3203:L3266" si="301">I3203/60/60/24 + 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2">E3203/D3203</f>
        <v>1.2500000000000001E-2</v>
      </c>
      <c r="R3203" s="8">
        <f t="shared" ref="R3203:R3266" si="303">IFERROR(E3203/N3203,0)</f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2"/>
        <v>0.54520000000000002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2"/>
        <v>0.25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2"/>
        <v>0</v>
      </c>
      <c r="R3206" s="8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2"/>
        <v>3.4125000000000003E-2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2"/>
        <v>0</v>
      </c>
      <c r="R3208" s="8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2"/>
        <v>0.46363636363636362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2"/>
        <v>1.0349999999999999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2"/>
        <v>1.1932315789473684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2"/>
        <v>1.2576666666666667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2"/>
        <v>1.1974347826086957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2"/>
        <v>1.2625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2"/>
        <v>1.0011666666666668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2"/>
        <v>1.0213333333333334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2"/>
        <v>1.0035142857142858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2"/>
        <v>1.0004999999999999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2"/>
        <v>1.1602222222222223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2"/>
        <v>1.0209999999999999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2"/>
        <v>1.0011000000000001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2"/>
        <v>1.0084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2"/>
        <v>1.0342499999999999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2"/>
        <v>1.248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2"/>
        <v>1.0951612903225807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2"/>
        <v>1.0203333333333333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2"/>
        <v>1.0235000000000001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2"/>
        <v>1.0416666666666667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2"/>
        <v>1.25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2"/>
        <v>1.0234285714285714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2"/>
        <v>1.0786500000000001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2"/>
        <v>1.0988461538461538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2"/>
        <v>1.61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2"/>
        <v>1.3120000000000001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2"/>
        <v>1.1879999999999999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2"/>
        <v>1.0039275000000001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2"/>
        <v>1.0320666666666667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2"/>
        <v>1.006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2"/>
        <v>1.0078754285714286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2"/>
        <v>1.1232142857142857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2"/>
        <v>1.0591914022517912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2"/>
        <v>1.0056666666666667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2"/>
        <v>1.1530588235294117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2"/>
        <v>1.273042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2"/>
        <v>1.028375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2"/>
        <v>1.0293749999999999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2"/>
        <v>1.043047619047619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2"/>
        <v>1.1122000000000001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2"/>
        <v>1.0586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2"/>
        <v>1.0079166666666666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2"/>
        <v>1.0492727272727274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2"/>
        <v>1.01552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2"/>
        <v>1.1073333333333333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2"/>
        <v>1.2782222222222221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2"/>
        <v>1.0182500000000001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2"/>
        <v>1.012576923076923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2"/>
        <v>1.75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2"/>
        <v>1.2806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2"/>
        <v>1.0629949999999999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2"/>
        <v>1.052142857142857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2"/>
        <v>1.0616782608695652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2"/>
        <v>1.0924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2"/>
        <v>1.0045454545454546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2"/>
        <v>1.0304098360655738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2"/>
        <v>1.121664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2"/>
        <v>1.03</v>
      </c>
      <c r="R3266" s="8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I3267/60/60/24 + DATE(1970,1,1)</f>
        <v>42341.708333333328</v>
      </c>
      <c r="K3267">
        <v>1446570315</v>
      </c>
      <c r="L3267" s="10">
        <f t="shared" ref="L3267:L3330" si="307">I3267/60/60/24 + 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8">E3267/D3267</f>
        <v>1.64</v>
      </c>
      <c r="R3267" s="8">
        <f t="shared" ref="R3267:R3330" si="309">IFERROR(E3267/N3267,0)</f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8"/>
        <v>1.3128333333333333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8"/>
        <v>1.0209999999999999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8"/>
        <v>1.28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8"/>
        <v>1.0149999999999999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8"/>
        <v>1.0166666666666666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8"/>
        <v>1.3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8"/>
        <v>1.5443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8"/>
        <v>1.0740000000000001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8"/>
        <v>1.0132258064516129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8"/>
        <v>1.0027777777777778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8"/>
        <v>1.1684444444444444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8"/>
        <v>1.0860000000000001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8"/>
        <v>1.034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8"/>
        <v>1.1427586206896552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8"/>
        <v>1.03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8"/>
        <v>1.216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8"/>
        <v>1.026467741935484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8"/>
        <v>1.0475000000000001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8"/>
        <v>1.016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8"/>
        <v>1.1210242048409682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8"/>
        <v>1.0176666666666667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8"/>
        <v>1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8"/>
        <v>1.0026489999999999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8"/>
        <v>1.3304200000000002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8"/>
        <v>1.212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8"/>
        <v>1.1399999999999999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8"/>
        <v>2.8613861386138613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8"/>
        <v>1.7044444444444444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8"/>
        <v>1.1833333333333333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8"/>
        <v>1.0285857142857142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8"/>
        <v>1.4406666666666668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8"/>
        <v>1.0007272727272727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8"/>
        <v>1.0173000000000001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8"/>
        <v>1.1619999999999999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8"/>
        <v>1.3616666666666666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8"/>
        <v>1.3346666666666667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8"/>
        <v>1.0339285714285715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8"/>
        <v>1.1588888888888889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8"/>
        <v>1.0451666666666666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8"/>
        <v>1.0202500000000001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8"/>
        <v>1.7533333333333334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8"/>
        <v>1.0668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8"/>
        <v>1.2228571428571429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8"/>
        <v>1.5942857142857143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8"/>
        <v>1.0007692307692309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8"/>
        <v>1.0984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8"/>
        <v>1.0004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8"/>
        <v>1.1605000000000001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8"/>
        <v>2.1074999999999999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8"/>
        <v>1.1000000000000001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8"/>
        <v>1.0008673425918038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8"/>
        <v>1.0619047619047619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8"/>
        <v>1.256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8"/>
        <v>1.08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8"/>
        <v>1.01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8"/>
        <v>1.0740000000000001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8"/>
        <v>1.0151515151515151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8"/>
        <v>1.2589999999999999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8"/>
        <v>1.0166666666666666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8"/>
        <v>1.125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8"/>
        <v>1.0137499999999999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8"/>
        <v>1.0125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8"/>
        <v>1.4638888888888888</v>
      </c>
      <c r="R3330" s="8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I3331/60/60/24 + DATE(1970,1,1)</f>
        <v>41847.958333333336</v>
      </c>
      <c r="K3331">
        <v>1405583108</v>
      </c>
      <c r="L3331" s="10">
        <f t="shared" ref="L3331:L3394" si="313">I3331/60/60/24 + 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4">E3331/D3331</f>
        <v>1.1679999999999999</v>
      </c>
      <c r="R3331" s="8">
        <f t="shared" ref="R3331:R3394" si="315">IFERROR(E3331/N3331,0)</f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4"/>
        <v>1.0626666666666666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4"/>
        <v>1.0451999999999999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4"/>
        <v>1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4"/>
        <v>1.0457142857142858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4"/>
        <v>1.3862051149573753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4"/>
        <v>1.0032000000000001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4"/>
        <v>1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4"/>
        <v>1.1020000000000001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4"/>
        <v>1.0218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4"/>
        <v>1.0435000000000001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4"/>
        <v>1.3816666666666666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4"/>
        <v>1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4"/>
        <v>1.0166666666666666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4"/>
        <v>1.7142857142857142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4"/>
        <v>1.0144444444444445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4"/>
        <v>1.3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4"/>
        <v>1.1000000000000001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4"/>
        <v>1.1944999999999999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4"/>
        <v>1.002909090909091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4"/>
        <v>1.534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4"/>
        <v>1.0442857142857143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4"/>
        <v>1.0109999999999999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4"/>
        <v>1.0751999999999999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4"/>
        <v>3.15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4"/>
        <v>1.0193333333333334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4"/>
        <v>1.2628571428571429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4"/>
        <v>1.014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4"/>
        <v>1.01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4"/>
        <v>1.0299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4"/>
        <v>1.0625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4"/>
        <v>1.0137777777777779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4"/>
        <v>1.1346000000000001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4"/>
        <v>2.1800000000000002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4"/>
        <v>1.0141935483870967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4"/>
        <v>1.0593333333333332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4"/>
        <v>1.04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4"/>
        <v>2.21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4"/>
        <v>1.1866666666666668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4"/>
        <v>1.046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4"/>
        <v>1.0389999999999999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4"/>
        <v>1.1773333333333333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4"/>
        <v>1.385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4"/>
        <v>1.0349999999999999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4"/>
        <v>1.0024999999999999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4"/>
        <v>1.0657142857142856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4"/>
        <v>1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4"/>
        <v>1.0001249999999999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4"/>
        <v>1.0105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4"/>
        <v>1.0763636363636364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4"/>
        <v>1.0365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4"/>
        <v>1.0443333333333333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4"/>
        <v>1.0225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4"/>
        <v>1.0074285714285713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4"/>
        <v>1.1171428571428572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4"/>
        <v>1.0001100000000001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4"/>
        <v>1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4"/>
        <v>1.05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4"/>
        <v>1.1686666666666667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4"/>
        <v>1.038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4"/>
        <v>1.145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4"/>
        <v>1.024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4"/>
        <v>2.23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4"/>
        <v>1</v>
      </c>
      <c r="R3394" s="8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I3395/60/60/24 + DATE(1970,1,1)</f>
        <v>41949.031944444447</v>
      </c>
      <c r="K3395">
        <v>1413065230</v>
      </c>
      <c r="L3395" s="10">
        <f t="shared" ref="L3395:L3458" si="319">I3395/60/60/24 + 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0">E3395/D3395</f>
        <v>1.0580000000000001</v>
      </c>
      <c r="R3395" s="8">
        <f t="shared" ref="R3395:R3458" si="321">IFERROR(E3395/N3395,0)</f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0"/>
        <v>1.4236363636363636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0"/>
        <v>1.84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0"/>
        <v>1.0433333333333332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0"/>
        <v>1.1200000000000001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0"/>
        <v>1.1107499999999999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0"/>
        <v>1.0375000000000001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0"/>
        <v>1.0041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0"/>
        <v>1.0186206896551724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0"/>
        <v>1.0976666666666666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0"/>
        <v>1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0"/>
        <v>1.22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0"/>
        <v>1.3757142857142857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0"/>
        <v>1.0031000000000001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0"/>
        <v>1.071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0"/>
        <v>2.11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0"/>
        <v>1.236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0"/>
        <v>1.085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0"/>
        <v>1.0356666666666667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0"/>
        <v>1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0"/>
        <v>1.3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0"/>
        <v>1.0349999999999999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0"/>
        <v>1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0"/>
        <v>1.196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0"/>
        <v>1.0000058823529412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0"/>
        <v>1.00875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0"/>
        <v>1.0654545454545454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0"/>
        <v>1.38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0"/>
        <v>1.0115000000000001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0"/>
        <v>1.091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0"/>
        <v>1.4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0"/>
        <v>1.0358333333333334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0"/>
        <v>1.0297033333333332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0"/>
        <v>1.0813333333333333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0"/>
        <v>1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0"/>
        <v>1.0275000000000001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0"/>
        <v>1.3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0"/>
        <v>1.0854949999999999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0"/>
        <v>1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0"/>
        <v>1.0965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0"/>
        <v>1.0026315789473683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0"/>
        <v>1.0555000000000001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0"/>
        <v>1.1200000000000001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0"/>
        <v>1.0589999999999999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0"/>
        <v>1.01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0"/>
        <v>1.042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0"/>
        <v>1.3467833333333334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0"/>
        <v>1.052184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0"/>
        <v>1.026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0"/>
        <v>1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0"/>
        <v>1.855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0"/>
        <v>2.89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0"/>
        <v>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0"/>
        <v>1.0820000000000001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0"/>
        <v>1.0780000000000001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0"/>
        <v>1.0976190476190477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0"/>
        <v>1.70625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0"/>
        <v>1.52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0"/>
        <v>1.0123076923076924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0"/>
        <v>1.532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0"/>
        <v>1.2833333333333334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0"/>
        <v>1.0071428571428571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0"/>
        <v>1.0065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0"/>
        <v>1.913</v>
      </c>
      <c r="R3458" s="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I3459/60/60/24 + DATE(1970,1,1)</f>
        <v>42047.249305555553</v>
      </c>
      <c r="K3459">
        <v>1421081857</v>
      </c>
      <c r="L3459" s="10">
        <f t="shared" ref="L3459:L3522" si="325">I3459/60/60/24 + 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6">E3459/D3459</f>
        <v>1.4019999999999999</v>
      </c>
      <c r="R3459" s="8">
        <f t="shared" ref="R3459:R3522" si="327">IFERROR(E3459/N3459,0)</f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6"/>
        <v>1.2433537832310839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6"/>
        <v>1.262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6"/>
        <v>1.9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6"/>
        <v>1.39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6"/>
        <v>2.02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6"/>
        <v>1.0338000000000001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6"/>
        <v>1.023236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6"/>
        <v>1.03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6"/>
        <v>1.2714285714285714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6"/>
        <v>1.01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6"/>
        <v>1.2178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6"/>
        <v>1.1339285714285714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6"/>
        <v>1.5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6"/>
        <v>2.1459999999999999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6"/>
        <v>1.0205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6"/>
        <v>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6"/>
        <v>1.01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6"/>
        <v>1.1333333333333333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6"/>
        <v>1.04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6"/>
        <v>1.1533333333333333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6"/>
        <v>1.1285000000000001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6"/>
        <v>1.2786666666666666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6"/>
        <v>1.4266666666666667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6"/>
        <v>1.1879999999999999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6"/>
        <v>1.3833333333333333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6"/>
        <v>1.599402985074627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6"/>
        <v>1.1424000000000001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6"/>
        <v>1.0060606060606061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6"/>
        <v>1.552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6"/>
        <v>1.2775000000000001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6"/>
        <v>1.212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6"/>
        <v>1.127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6"/>
        <v>1.2749999999999999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6"/>
        <v>1.5820000000000001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6"/>
        <v>1.0526894736842105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6"/>
        <v>1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6"/>
        <v>1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6"/>
        <v>1.0686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6"/>
        <v>1.244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6"/>
        <v>1.0870406189555126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6"/>
        <v>1.0242424242424242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6"/>
        <v>1.0549999999999999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6"/>
        <v>1.0629999999999999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6"/>
        <v>1.0066666666666666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6"/>
        <v>1.054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6"/>
        <v>1.0755999999999999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6"/>
        <v>1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6"/>
        <v>1.0376000000000001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6"/>
        <v>1.0149999999999999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6"/>
        <v>1.044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6"/>
        <v>1.8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6"/>
        <v>1.0633333333333332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6"/>
        <v>1.0055555555555555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6"/>
        <v>1.012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6"/>
        <v>1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6"/>
        <v>1.1839285714285714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6"/>
        <v>1.1000000000000001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6"/>
        <v>1.0266666666666666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6"/>
        <v>1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6"/>
        <v>1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6"/>
        <v>1.10046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6"/>
        <v>1.0135000000000001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6"/>
        <v>1.0075000000000001</v>
      </c>
      <c r="R3522" s="8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I3523/60/60/24 + DATE(1970,1,1)</f>
        <v>41911.361342592594</v>
      </c>
      <c r="K3523">
        <v>1409388020</v>
      </c>
      <c r="L3523" s="10">
        <f t="shared" ref="L3523:L3586" si="331">I3523/60/60/24 + 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2">E3523/D3523</f>
        <v>1.6942857142857144</v>
      </c>
      <c r="R3523" s="8">
        <f t="shared" ref="R3523:R3586" si="333">IFERROR(E3523/N3523,0)</f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2"/>
        <v>1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2"/>
        <v>1.1365000000000001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2"/>
        <v>1.0156000000000001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2"/>
        <v>1.06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2"/>
        <v>1.02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2"/>
        <v>1.1691666666666667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2"/>
        <v>1.0115151515151515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2"/>
        <v>1.32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2"/>
        <v>1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2"/>
        <v>1.28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2"/>
        <v>1.1895833333333334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2"/>
        <v>1.262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2"/>
        <v>1.5620000000000001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2"/>
        <v>1.0315000000000001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2"/>
        <v>1.5333333333333334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2"/>
        <v>1.8044444444444445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2"/>
        <v>1.2845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2"/>
        <v>1.1966666666666668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2"/>
        <v>1.23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2"/>
        <v>1.05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2"/>
        <v>1.0223636363636364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2"/>
        <v>1.0466666666666666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2"/>
        <v>1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2"/>
        <v>1.004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2"/>
        <v>1.0227272727272727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2"/>
        <v>1.1440928571428572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2"/>
        <v>1.019047619047619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2"/>
        <v>1.02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2"/>
        <v>1.048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2"/>
        <v>1.0183333333333333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2"/>
        <v>1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2"/>
        <v>1.0627272727272727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2"/>
        <v>1.1342219999999998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2"/>
        <v>1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2"/>
        <v>1.0045454545454546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2"/>
        <v>1.0003599999999999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2"/>
        <v>1.44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2"/>
        <v>1.0349999999999999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2"/>
        <v>1.0843750000000001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2"/>
        <v>1.024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2"/>
        <v>1.4888888888888889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2"/>
        <v>1.0549000000000002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2"/>
        <v>1.0049999999999999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2"/>
        <v>1.3055555555555556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2"/>
        <v>1.0475000000000001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2"/>
        <v>1.0880000000000001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2"/>
        <v>1.1100000000000001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2"/>
        <v>1.0047999999999999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2"/>
        <v>1.1435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2"/>
        <v>1.2206666666666666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2"/>
        <v>1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2"/>
        <v>1.028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2"/>
        <v>1.0612068965517241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2"/>
        <v>1.0133000000000001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2"/>
        <v>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2"/>
        <v>1.3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2"/>
        <v>1.0001333333333333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2"/>
        <v>1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2"/>
        <v>1.1388888888888888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2"/>
        <v>1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2"/>
        <v>2.87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2"/>
        <v>1.085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2"/>
        <v>1.155</v>
      </c>
      <c r="R3586" s="8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I3587/60/60/24 + DATE(1970,1,1)</f>
        <v>41994.716319444444</v>
      </c>
      <c r="K3587">
        <v>1416589890</v>
      </c>
      <c r="L3587" s="10">
        <f t="shared" ref="L3587:L3650" si="337">I3587/60/60/24 + 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8">E3587/D3587</f>
        <v>1.1911764705882353</v>
      </c>
      <c r="R3587" s="8">
        <f t="shared" ref="R3587:R3650" si="339">IFERROR(E3587/N3587,0)</f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8"/>
        <v>1.0942666666666667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8"/>
        <v>1.266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8"/>
        <v>1.0049999999999999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8"/>
        <v>1.2749999999999999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8"/>
        <v>1.0005999999999999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8"/>
        <v>1.75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8"/>
        <v>1.2725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8"/>
        <v>1.1063333333333334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8"/>
        <v>1.2593749999999999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8"/>
        <v>1.1850000000000001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8"/>
        <v>1.0772727272727274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8"/>
        <v>1.026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8"/>
        <v>1.101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8"/>
        <v>2.02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8"/>
        <v>1.3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8"/>
        <v>1.0435000000000001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8"/>
        <v>1.0004999999999999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8"/>
        <v>1.7066666666666668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8"/>
        <v>1.1283333333333334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8"/>
        <v>1.84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8"/>
        <v>1.3026666666666666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8"/>
        <v>1.0545454545454545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8"/>
        <v>1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8"/>
        <v>1.5331632653061225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8"/>
        <v>1.623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8"/>
        <v>1.36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8"/>
        <v>1.444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8"/>
        <v>1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8"/>
        <v>1.008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8"/>
        <v>1.0680000000000001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8"/>
        <v>1.248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8"/>
        <v>1.1891891891891893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8"/>
        <v>1.01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8"/>
        <v>1.1299999999999999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8"/>
        <v>1.0519047619047619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8"/>
        <v>1.0973333333333333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8"/>
        <v>1.00099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8"/>
        <v>1.2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8"/>
        <v>1.0493333333333332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8"/>
        <v>1.0266666666666666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8"/>
        <v>1.0182500000000001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8"/>
        <v>1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8"/>
        <v>0</v>
      </c>
      <c r="R3630" s="8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8"/>
        <v>1.9999999999999999E-6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8"/>
        <v>3.3333333333333332E-4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8"/>
        <v>0.51023391812865493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8"/>
        <v>0.2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8"/>
        <v>0.35239999999999999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8"/>
        <v>4.2466666666666666E-2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8"/>
        <v>0.36457142857142855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8"/>
        <v>0</v>
      </c>
      <c r="R3638" s="8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8"/>
        <v>0.30866666666666664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8"/>
        <v>6.545454545454546E-2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8"/>
        <v>4.0000000000000003E-5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8"/>
        <v>5.5E-2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8"/>
        <v>0</v>
      </c>
      <c r="R3643" s="8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8"/>
        <v>2.1428571428571429E-2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8"/>
        <v>0</v>
      </c>
      <c r="R3645" s="8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8"/>
        <v>0.16420000000000001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8"/>
        <v>1E-3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8"/>
        <v>4.8099999999999997E-2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8"/>
        <v>0.06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8"/>
        <v>1.003825</v>
      </c>
      <c r="R3650" s="8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I3651/60/60/24 + DATE(1970,1,1)</f>
        <v>41806.712893518517</v>
      </c>
      <c r="K3651">
        <v>1400691994</v>
      </c>
      <c r="L3651" s="10">
        <f t="shared" ref="L3651:L3714" si="343">I3651/60/60/24 + 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4">E3651/D3651</f>
        <v>1.04</v>
      </c>
      <c r="R3651" s="8">
        <f t="shared" ref="R3651:R3714" si="345">IFERROR(E3651/N3651,0)</f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4"/>
        <v>1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4"/>
        <v>1.04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4"/>
        <v>2.5066666666666668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4"/>
        <v>1.0049999999999999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4"/>
        <v>1.744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4"/>
        <v>1.1626000000000001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4"/>
        <v>1.0582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4"/>
        <v>1.1074999999999999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4"/>
        <v>1.0066666666666666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4"/>
        <v>1.0203333333333333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4"/>
        <v>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4"/>
        <v>1.1100000000000001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4"/>
        <v>1.0142500000000001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4"/>
        <v>1.04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4"/>
        <v>1.09375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4"/>
        <v>1.1516129032258065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4"/>
        <v>1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4"/>
        <v>1.0317033333333334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4"/>
        <v>1.0349999999999999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4"/>
        <v>1.3819999999999999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4"/>
        <v>1.0954545454545455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4"/>
        <v>1.0085714285714287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4"/>
        <v>1.0153333333333334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4"/>
        <v>1.13625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4"/>
        <v>1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4"/>
        <v>1.4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4"/>
        <v>1.2875000000000001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4"/>
        <v>1.0290416666666666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4"/>
        <v>1.0249999999999999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4"/>
        <v>1.101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4"/>
        <v>1.1276666666666666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4"/>
        <v>1.119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4"/>
        <v>1.3919999999999999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4"/>
        <v>1.1085714285714285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4"/>
        <v>1.3906666666666667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4"/>
        <v>1.0569999999999999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4"/>
        <v>1.0142857142857142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4"/>
        <v>1.0024500000000001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4"/>
        <v>1.0916666666666666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4"/>
        <v>1.1833333333333333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4"/>
        <v>1.2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4"/>
        <v>1.2796000000000001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4"/>
        <v>1.26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4"/>
        <v>1.2912912912912913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4"/>
        <v>1.0742857142857143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4"/>
        <v>1.00125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4"/>
        <v>1.55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4"/>
        <v>1.08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4"/>
        <v>1.1052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4"/>
        <v>1.008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4"/>
        <v>1.212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4"/>
        <v>1.0033333333333334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4"/>
        <v>1.0916666666666666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4"/>
        <v>1.2342857142857142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4"/>
        <v>1.3633666666666666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4"/>
        <v>1.0346657233816767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4"/>
        <v>1.2133333333333334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4"/>
        <v>1.86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4"/>
        <v>3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4"/>
        <v>1.0825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4"/>
        <v>1.4115384615384616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4"/>
        <v>1.1399999999999999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4"/>
        <v>1.5373333333333334</v>
      </c>
      <c r="R3714" s="8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I3715/60/60/24 + DATE(1970,1,1)</f>
        <v>42525.738032407404</v>
      </c>
      <c r="K3715">
        <v>1463334166</v>
      </c>
      <c r="L3715" s="10">
        <f t="shared" ref="L3715:L3778" si="349">I3715/60/60/24 + 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0">E3715/D3715</f>
        <v>1.0149999999999999</v>
      </c>
      <c r="R3715" s="8">
        <f t="shared" ref="R3715:R3778" si="351">IFERROR(E3715/N3715,0)</f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0"/>
        <v>1.0235000000000001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0"/>
        <v>1.0257142857142858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0"/>
        <v>1.5575000000000001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0"/>
        <v>1.0075000000000001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0"/>
        <v>2.3940000000000001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0"/>
        <v>2.1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0"/>
        <v>1.0451515151515152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0"/>
        <v>1.008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0"/>
        <v>1.1120000000000001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0"/>
        <v>1.0204444444444445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0"/>
        <v>1.0254767441860466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0"/>
        <v>1.27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0"/>
        <v>3.3870588235294119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0"/>
        <v>1.0075000000000001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0"/>
        <v>9.3100000000000002E-2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0"/>
        <v>7.2400000000000006E-2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0"/>
        <v>0.1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0"/>
        <v>0.11272727272727273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0"/>
        <v>0.15411764705882353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0"/>
        <v>0</v>
      </c>
      <c r="R3735" s="8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0"/>
        <v>0.28466666666666668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0"/>
        <v>0.13333333333333333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0"/>
        <v>6.6666666666666671E-3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0"/>
        <v>0.21428571428571427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0"/>
        <v>0.18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0"/>
        <v>0.20125000000000001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0"/>
        <v>0.17899999999999999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0"/>
        <v>0</v>
      </c>
      <c r="R3743" s="8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0"/>
        <v>0.02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0"/>
        <v>0</v>
      </c>
      <c r="R3745" s="8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0"/>
        <v>0</v>
      </c>
      <c r="R3746" s="8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0"/>
        <v>0.1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0"/>
        <v>2.3764705882352941E-2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0"/>
        <v>0.01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0"/>
        <v>1.0351999999999999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0"/>
        <v>1.05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0"/>
        <v>1.0044999999999999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0"/>
        <v>1.3260000000000001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0"/>
        <v>1.1299999999999999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0"/>
        <v>1.0334000000000001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0"/>
        <v>1.2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0"/>
        <v>1.2963636363636364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0"/>
        <v>1.0111111111111111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0"/>
        <v>1.0851428571428572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0"/>
        <v>1.0233333333333334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0"/>
        <v>1.1024425000000002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0"/>
        <v>1.010154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0"/>
        <v>1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0"/>
        <v>1.0624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0"/>
        <v>1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0"/>
        <v>1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0"/>
        <v>1.1345714285714286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0"/>
        <v>1.0265010000000001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0"/>
        <v>1.1675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0"/>
        <v>1.0765274999999999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0"/>
        <v>1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0"/>
        <v>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0"/>
        <v>1.46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0"/>
        <v>1.1020000000000001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0"/>
        <v>1.0820000000000001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0"/>
        <v>1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0"/>
        <v>1.0024999999999999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0"/>
        <v>1.0671250000000001</v>
      </c>
      <c r="R3778" s="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I3779/60/60/24 + DATE(1970,1,1)</f>
        <v>41909.166666666664</v>
      </c>
      <c r="K3779">
        <v>1409884821</v>
      </c>
      <c r="L3779" s="10">
        <f t="shared" ref="L3779:L3842" si="355">I3779/60/60/24 + 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6">E3779/D3779</f>
        <v>1.4319999999999999</v>
      </c>
      <c r="R3779" s="8">
        <f t="shared" ref="R3779:R3842" si="357">IFERROR(E3779/N3779,0)</f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6"/>
        <v>1.0504166666666668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6"/>
        <v>1.0398000000000001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6"/>
        <v>1.2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6"/>
        <v>1.0966666666666667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6"/>
        <v>1.0175000000000001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6"/>
        <v>1.2891666666666666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6"/>
        <v>1.1499999999999999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6"/>
        <v>1.5075000000000001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6"/>
        <v>1.1096666666666666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6"/>
        <v>1.0028571428571429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6"/>
        <v>6.6666666666666671E-3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6"/>
        <v>3.267605633802817E-2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6"/>
        <v>0</v>
      </c>
      <c r="R3792" s="8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6"/>
        <v>0</v>
      </c>
      <c r="R3793" s="8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6"/>
        <v>2.8E-3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6"/>
        <v>0.59657142857142853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6"/>
        <v>0.01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6"/>
        <v>1.6666666666666666E-2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6"/>
        <v>4.4444444444444447E-5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6"/>
        <v>0.89666666666666661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6"/>
        <v>1.4642857142857143E-2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6"/>
        <v>4.02E-2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6"/>
        <v>4.0045454545454544E-2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6"/>
        <v>8.5199999999999998E-2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6"/>
        <v>0</v>
      </c>
      <c r="R3804" s="8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6"/>
        <v>0.19650000000000001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6"/>
        <v>0</v>
      </c>
      <c r="R3806" s="8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6"/>
        <v>2.0000000000000002E-5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6"/>
        <v>6.6666666666666664E-4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6"/>
        <v>0.30333333333333334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6"/>
        <v>1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6"/>
        <v>1.0125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6"/>
        <v>1.2173333333333334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6"/>
        <v>3.3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6"/>
        <v>1.0954999999999999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6"/>
        <v>1.0095190476190474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6"/>
        <v>1.4013333333333333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6"/>
        <v>1.0000100000000001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6"/>
        <v>1.19238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6"/>
        <v>1.0725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6"/>
        <v>2.2799999999999998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6"/>
        <v>1.0640000000000001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6"/>
        <v>1.4333333333333333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6"/>
        <v>1.0454285714285714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6"/>
        <v>1.1002000000000001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6"/>
        <v>1.06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6"/>
        <v>1.08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6"/>
        <v>1.0542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6"/>
        <v>1.1916666666666667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6"/>
        <v>1.5266666666666666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6"/>
        <v>1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6"/>
        <v>1.002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6"/>
        <v>2.25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6"/>
        <v>1.0602199999999999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6"/>
        <v>1.0466666666666666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6"/>
        <v>1.1666666666666667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6"/>
        <v>1.0903333333333334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6"/>
        <v>1.6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6"/>
        <v>1.125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6"/>
        <v>1.0209999999999999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6"/>
        <v>1.00824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6"/>
        <v>1.0125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6"/>
        <v>65</v>
      </c>
      <c r="R3842" s="8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I3843/60/60/24 + DATE(1970,1,1)</f>
        <v>41840.785729166666</v>
      </c>
      <c r="K3843">
        <v>1400698287</v>
      </c>
      <c r="L3843" s="10">
        <f t="shared" ref="L3843:L3906" si="361">I3843/60/60/24 + 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2">E3843/D3843</f>
        <v>8.72E-2</v>
      </c>
      <c r="R3843" s="8">
        <f t="shared" ref="R3843:R3906" si="363">IFERROR(E3843/N3843,0)</f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2"/>
        <v>0.21940000000000001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2"/>
        <v>0.21299999999999999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2"/>
        <v>0.41489795918367345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2"/>
        <v>2.1049999999999999E-2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2"/>
        <v>2.7E-2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2"/>
        <v>0.16161904761904761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2"/>
        <v>0.16376923076923078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2"/>
        <v>7.0433333333333334E-2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2"/>
        <v>3.7999999999999999E-2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2"/>
        <v>0.34079999999999999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2"/>
        <v>2E-3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2"/>
        <v>2.5999999999999998E-4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2"/>
        <v>0.16254545454545455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2"/>
        <v>2.5000000000000001E-2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2"/>
        <v>2.0000000000000001E-4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2"/>
        <v>5.1999999999999998E-2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2"/>
        <v>0.02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2"/>
        <v>4.0000000000000002E-4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2"/>
        <v>0.17666666666666667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2"/>
        <v>0.05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2"/>
        <v>1.3333333333333334E-4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2"/>
        <v>0</v>
      </c>
      <c r="R3865" s="8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2"/>
        <v>1.2E-2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2"/>
        <v>0.26937422295897223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2"/>
        <v>5.4999999999999997E-3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2"/>
        <v>0.1255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2"/>
        <v>2E-3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2"/>
        <v>3.44748684310884E-2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2"/>
        <v>0.15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2"/>
        <v>2.6666666666666668E-2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2"/>
        <v>0</v>
      </c>
      <c r="R3874" s="8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2"/>
        <v>0</v>
      </c>
      <c r="R3875" s="8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2"/>
        <v>0</v>
      </c>
      <c r="R3876" s="8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2"/>
        <v>0</v>
      </c>
      <c r="R3877" s="8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2"/>
        <v>0.52794871794871789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2"/>
        <v>4.9639999999999997E-2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2"/>
        <v>5.5555555555555556E-4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2"/>
        <v>0</v>
      </c>
      <c r="R3881" s="8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2"/>
        <v>0.13066666666666665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2"/>
        <v>0.05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2"/>
        <v>0</v>
      </c>
      <c r="R3884" s="8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2"/>
        <v>0</v>
      </c>
      <c r="R3885" s="8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2"/>
        <v>0</v>
      </c>
      <c r="R3886" s="8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2"/>
        <v>0</v>
      </c>
      <c r="R3887" s="8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2"/>
        <v>0</v>
      </c>
      <c r="R3888" s="8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2"/>
        <v>1.7500000000000002E-2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2"/>
        <v>0.27100000000000002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2"/>
        <v>1.4749999999999999E-2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2"/>
        <v>0.16826666666666668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2"/>
        <v>0.32500000000000001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2"/>
        <v>0</v>
      </c>
      <c r="R3894" s="8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2"/>
        <v>0.2155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2"/>
        <v>3.4666666666666665E-2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2"/>
        <v>0.05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2"/>
        <v>0.10625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2"/>
        <v>0.17599999999999999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2"/>
        <v>0.3256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2"/>
        <v>1.2500000000000001E-2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2"/>
        <v>5.3999999999999999E-2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2"/>
        <v>8.3333333333333332E-3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2"/>
        <v>0.48833333333333334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2"/>
        <v>0</v>
      </c>
      <c r="R3905" s="8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2"/>
        <v>2.9999999999999997E-4</v>
      </c>
      <c r="R3906" s="8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I3907/60/60/24 + DATE(1970,1,1)</f>
        <v>42166.958333333328</v>
      </c>
      <c r="K3907">
        <v>1430405903</v>
      </c>
      <c r="L3907" s="10">
        <f t="shared" ref="L3907:L3970" si="367">I3907/60/60/24 + 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8">E3907/D3907</f>
        <v>0.11533333333333333</v>
      </c>
      <c r="R3907" s="8">
        <f t="shared" ref="R3907:R3970" si="369">IFERROR(E3907/N3907,0)</f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8"/>
        <v>0.67333333333333334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8"/>
        <v>0.153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8"/>
        <v>8.666666666666667E-2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8"/>
        <v>2.2499999999999998E-3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8"/>
        <v>3.0833333333333334E-2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8"/>
        <v>0.37412499999999999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8"/>
        <v>6.666666666666667E-5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8"/>
        <v>0.1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8"/>
        <v>0.36359999999999998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8"/>
        <v>3.3333333333333335E-3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8"/>
        <v>0</v>
      </c>
      <c r="R3918" s="8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8"/>
        <v>2.8571428571428571E-3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8"/>
        <v>2E-3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8"/>
        <v>1.7999999999999999E-2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8"/>
        <v>5.3999999999999999E-2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8"/>
        <v>0</v>
      </c>
      <c r="R3923" s="8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8"/>
        <v>8.1333333333333327E-2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8"/>
        <v>0.12034782608695652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8"/>
        <v>0.15266666666666667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8"/>
        <v>0.1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8"/>
        <v>3.0000000000000001E-3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8"/>
        <v>0.01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8"/>
        <v>0.13020000000000001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8"/>
        <v>2.265E-2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8"/>
        <v>0</v>
      </c>
      <c r="R3932" s="8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8"/>
        <v>0</v>
      </c>
      <c r="R3933" s="8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8"/>
        <v>8.3333333333333331E-5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8"/>
        <v>0.15742857142857142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8"/>
        <v>0.11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8"/>
        <v>0.43833333333333335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8"/>
        <v>0</v>
      </c>
      <c r="R3938" s="8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8"/>
        <v>0.86135181975736563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8"/>
        <v>0.12196620583717357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8"/>
        <v>1E-3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8"/>
        <v>2.2000000000000001E-3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8"/>
        <v>9.0909090909090905E-3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8"/>
        <v>0</v>
      </c>
      <c r="R3944" s="8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8"/>
        <v>0.35639999999999999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8"/>
        <v>0</v>
      </c>
      <c r="R3946" s="8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8"/>
        <v>2.5000000000000001E-3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8"/>
        <v>3.2500000000000001E-2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8"/>
        <v>3.3666666666666664E-2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8"/>
        <v>0</v>
      </c>
      <c r="R3950" s="8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8"/>
        <v>0.15770000000000001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8"/>
        <v>6.2500000000000003E-3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8"/>
        <v>5.0000000000000004E-6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8"/>
        <v>9.6153846153846159E-4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8"/>
        <v>0</v>
      </c>
      <c r="R3955" s="8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8"/>
        <v>0</v>
      </c>
      <c r="R3956" s="8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8"/>
        <v>0.24285714285714285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8"/>
        <v>0</v>
      </c>
      <c r="R3958" s="8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8"/>
        <v>2.5000000000000001E-4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8"/>
        <v>0.32050000000000001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8"/>
        <v>0.24333333333333335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8"/>
        <v>1.4999999999999999E-2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8"/>
        <v>4.1999999999999997E-3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8"/>
        <v>3.214285714285714E-2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8"/>
        <v>0</v>
      </c>
      <c r="R3965" s="8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8"/>
        <v>6.3E-2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8"/>
        <v>0.14249999999999999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8"/>
        <v>6.0000000000000001E-3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8"/>
        <v>0.2411764705882353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8"/>
        <v>0.10539999999999999</v>
      </c>
      <c r="R3970" s="8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I3971/60/60/24 + DATE(1970,1,1)</f>
        <v>42611.163194444445</v>
      </c>
      <c r="K3971">
        <v>1471638646</v>
      </c>
      <c r="L3971" s="10">
        <f t="shared" ref="L3971:L4034" si="373">I3971/60/60/24 + 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4">E3971/D3971</f>
        <v>7.4690265486725665E-2</v>
      </c>
      <c r="R3971" s="8">
        <f t="shared" ref="R3971:R4034" si="375">IFERROR(E3971/N3971,0)</f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4"/>
        <v>7.3333333333333334E-4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4"/>
        <v>9.7142857142857135E-3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4"/>
        <v>0.21099999999999999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4"/>
        <v>0.78100000000000003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4"/>
        <v>0.32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4"/>
        <v>0</v>
      </c>
      <c r="R3977" s="8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4"/>
        <v>0.47692307692307695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4"/>
        <v>1.4500000000000001E-2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4"/>
        <v>0.107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4"/>
        <v>1.8333333333333333E-2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4"/>
        <v>0.18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4"/>
        <v>4.0833333333333333E-2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4"/>
        <v>0.2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4"/>
        <v>0.34802513464991025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4"/>
        <v>6.3333333333333339E-2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4"/>
        <v>0.32050000000000001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4"/>
        <v>9.7600000000000006E-2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4"/>
        <v>0.3775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4"/>
        <v>2.1333333333333333E-2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4"/>
        <v>0</v>
      </c>
      <c r="R3991" s="8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4"/>
        <v>4.1818181818181817E-2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4"/>
        <v>0.2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4"/>
        <v>5.4100000000000002E-2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4"/>
        <v>6.0000000000000002E-5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4"/>
        <v>2.5000000000000001E-3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4"/>
        <v>0.35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4"/>
        <v>0.16566666666666666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4"/>
        <v>0</v>
      </c>
      <c r="R3999" s="8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4"/>
        <v>0.57199999999999995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4"/>
        <v>0.16514285714285715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4"/>
        <v>1.25E-3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4"/>
        <v>0.3775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4"/>
        <v>1.84E-2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4"/>
        <v>0.10050000000000001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4"/>
        <v>2E-3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4"/>
        <v>1.3333333333333334E-2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4"/>
        <v>6.666666666666667E-5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4"/>
        <v>2.5000000000000001E-3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4"/>
        <v>0.06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4"/>
        <v>3.8860103626943004E-2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4"/>
        <v>0.24194444444444443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4"/>
        <v>7.5999999999999998E-2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4"/>
        <v>0</v>
      </c>
      <c r="R4014" s="8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4"/>
        <v>1.2999999999999999E-2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4"/>
        <v>0</v>
      </c>
      <c r="R4016" s="8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4"/>
        <v>1.4285714285714287E-4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4"/>
        <v>0.14000000000000001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4"/>
        <v>1.0500000000000001E-2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4"/>
        <v>8.666666666666667E-2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4"/>
        <v>8.2857142857142851E-3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4"/>
        <v>0.16666666666666666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4"/>
        <v>8.3333333333333332E-3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4"/>
        <v>0.69561111111111107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4"/>
        <v>0</v>
      </c>
      <c r="R4025" s="8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4"/>
        <v>1.2500000000000001E-2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4"/>
        <v>0.05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4"/>
        <v>0</v>
      </c>
      <c r="R4028" s="8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4"/>
        <v>7.166666666666667E-2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4"/>
        <v>0.28050000000000003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4"/>
        <v>0</v>
      </c>
      <c r="R4031" s="8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4"/>
        <v>0.16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4"/>
        <v>0</v>
      </c>
      <c r="R4033" s="8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4"/>
        <v>6.8287037037037035E-2</v>
      </c>
      <c r="R4034" s="8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I4035/60/60/24 + DATE(1970,1,1)</f>
        <v>42645.375</v>
      </c>
      <c r="K4035">
        <v>1472711224</v>
      </c>
      <c r="L4035" s="10">
        <f t="shared" ref="L4035:L4098" si="379">I4035/60/60/24 + 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0">E4035/D4035</f>
        <v>0.25698702928870293</v>
      </c>
      <c r="R4035" s="8">
        <f t="shared" ref="R4035:R4098" si="381">IFERROR(E4035/N4035,0)</f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0"/>
        <v>1.4814814814814815E-2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0"/>
        <v>0.36849999999999999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0"/>
        <v>0.47049999999999997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0"/>
        <v>0.11428571428571428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0"/>
        <v>0.12039999999999999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0"/>
        <v>0.6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0"/>
        <v>0.3125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0"/>
        <v>4.1999999999999997E-3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0"/>
        <v>2.0999999999999999E-3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0"/>
        <v>0</v>
      </c>
      <c r="R4045" s="8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0"/>
        <v>0.375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0"/>
        <v>2.0000000000000001E-4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0"/>
        <v>8.2142857142857142E-2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0"/>
        <v>2.1999999999999999E-2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0"/>
        <v>0.17652941176470588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0"/>
        <v>8.0000000000000004E-4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0"/>
        <v>6.6666666666666664E-4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0"/>
        <v>0</v>
      </c>
      <c r="R4053" s="8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0"/>
        <v>0.37533333333333335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0"/>
        <v>0.22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0"/>
        <v>0</v>
      </c>
      <c r="R4056" s="8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0"/>
        <v>0.1762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0"/>
        <v>0.53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0"/>
        <v>0.22142857142857142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0"/>
        <v>2.5333333333333333E-2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0"/>
        <v>2.5000000000000001E-2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0"/>
        <v>2.8500000000000001E-2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0"/>
        <v>0</v>
      </c>
      <c r="R4063" s="8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0"/>
        <v>2.4500000000000001E-2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0"/>
        <v>1.4210526315789474E-2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0"/>
        <v>0.1925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0"/>
        <v>6.7499999999999999E-3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0"/>
        <v>1.6666666666666668E-3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0"/>
        <v>0.60899999999999999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0"/>
        <v>0.01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0"/>
        <v>0.34399999999999997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0"/>
        <v>0.16500000000000001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0"/>
        <v>0</v>
      </c>
      <c r="R4073" s="8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0"/>
        <v>4.0000000000000001E-3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0"/>
        <v>1.0571428571428572E-2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0"/>
        <v>0.26727272727272727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0"/>
        <v>0.28799999999999998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0"/>
        <v>0</v>
      </c>
      <c r="R4078" s="8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0"/>
        <v>8.8999999999999996E-2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0"/>
        <v>0</v>
      </c>
      <c r="R4080" s="8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0"/>
        <v>1.6666666666666668E-3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0"/>
        <v>0</v>
      </c>
      <c r="R4082" s="8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0"/>
        <v>0.15737410071942445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0"/>
        <v>0.02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0"/>
        <v>0.21685714285714286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0"/>
        <v>3.3333333333333335E-3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0"/>
        <v>2.8571428571428571E-3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0"/>
        <v>4.7E-2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0"/>
        <v>0</v>
      </c>
      <c r="R4089" s="8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0"/>
        <v>0.108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0"/>
        <v>4.8000000000000001E-2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0"/>
        <v>3.2000000000000001E-2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0"/>
        <v>0.1275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0"/>
        <v>1.8181818181818181E-4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0"/>
        <v>2.4E-2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0"/>
        <v>0.36499999999999999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0"/>
        <v>2.6666666666666668E-2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0"/>
        <v>0.11428571428571428</v>
      </c>
      <c r="R4098" s="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I4099/60/60/24 + DATE(1970,1,1)</f>
        <v>42400.996527777781</v>
      </c>
      <c r="K4099">
        <v>1449431237</v>
      </c>
      <c r="L4099" s="10">
        <f t="shared" ref="L4099:L4115" si="385">I4099/60/60/24 + 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6">E4099/D4099</f>
        <v>0</v>
      </c>
      <c r="R4099" s="8">
        <f t="shared" ref="R4099:R4115" si="387">IFERROR(E4099/N4099,0)</f>
        <v>0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6"/>
        <v>0</v>
      </c>
      <c r="R4100" s="8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6"/>
        <v>1.1111111111111112E-2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6"/>
        <v>0</v>
      </c>
      <c r="R4102" s="8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6"/>
        <v>0</v>
      </c>
      <c r="R4103" s="8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6"/>
        <v>0.27400000000000002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6"/>
        <v>0.1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6"/>
        <v>0.21366666666666667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6"/>
        <v>6.9696969696969702E-2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6"/>
        <v>0.70599999999999996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6"/>
        <v>2.0500000000000001E-2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6"/>
        <v>1.9666666666666666E-2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6"/>
        <v>0</v>
      </c>
      <c r="R4111" s="8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6"/>
        <v>0.28666666666666668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6"/>
        <v>3.1333333333333331E-2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6"/>
        <v>4.0000000000000002E-4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6"/>
        <v>2E-3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9ED83-A0D6-4564-9CFF-58148FE4F7A9}">
  <dimension ref="A1:F14"/>
  <sheetViews>
    <sheetView workbookViewId="0">
      <selection activeCell="B21" sqref="B21"/>
    </sheetView>
  </sheetViews>
  <sheetFormatPr defaultRowHeight="14.4" x14ac:dyDescent="0.3"/>
  <cols>
    <col min="1" max="1" width="12.88671875" bestFit="1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13" t="s">
        <v>8223</v>
      </c>
      <c r="B1" t="s">
        <v>8332</v>
      </c>
    </row>
    <row r="3" spans="1:6" x14ac:dyDescent="0.3">
      <c r="A3" s="13" t="s">
        <v>8377</v>
      </c>
      <c r="B3" s="13" t="s">
        <v>8335</v>
      </c>
    </row>
    <row r="4" spans="1:6" x14ac:dyDescent="0.3">
      <c r="A4" s="13" t="s">
        <v>8333</v>
      </c>
      <c r="B4" t="s">
        <v>8219</v>
      </c>
      <c r="C4" t="s">
        <v>8221</v>
      </c>
      <c r="D4" t="s">
        <v>8220</v>
      </c>
      <c r="E4" t="s">
        <v>8222</v>
      </c>
      <c r="F4" t="s">
        <v>8334</v>
      </c>
    </row>
    <row r="5" spans="1:6" x14ac:dyDescent="0.3">
      <c r="A5" s="14" t="s">
        <v>8378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3">
      <c r="A6" s="14" t="s">
        <v>8379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3">
      <c r="A7" s="14" t="s">
        <v>8380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3">
      <c r="A8" s="14" t="s">
        <v>8381</v>
      </c>
      <c r="B8" s="15"/>
      <c r="C8" s="15"/>
      <c r="D8" s="15">
        <v>24</v>
      </c>
      <c r="E8" s="15"/>
      <c r="F8" s="15">
        <v>24</v>
      </c>
    </row>
    <row r="9" spans="1:6" x14ac:dyDescent="0.3">
      <c r="A9" s="14" t="s">
        <v>8382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3">
      <c r="A10" s="14" t="s">
        <v>8383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3">
      <c r="A11" s="14" t="s">
        <v>8384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3">
      <c r="A12" s="14" t="s">
        <v>8385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3">
      <c r="A13" s="14" t="s">
        <v>8386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3">
      <c r="A14" s="14" t="s">
        <v>8334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B864B-4630-45D6-BA6F-3698F022F929}">
  <dimension ref="A1:F47"/>
  <sheetViews>
    <sheetView tabSelected="1" workbookViewId="0">
      <selection activeCell="E1" sqref="E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13" t="s">
        <v>8223</v>
      </c>
      <c r="B1" t="s">
        <v>8332</v>
      </c>
    </row>
    <row r="2" spans="1:6" x14ac:dyDescent="0.3">
      <c r="A2" s="13" t="s">
        <v>8308</v>
      </c>
      <c r="B2" t="s">
        <v>8332</v>
      </c>
    </row>
    <row r="4" spans="1:6" x14ac:dyDescent="0.3">
      <c r="A4" s="13" t="s">
        <v>8377</v>
      </c>
      <c r="B4" s="13" t="s">
        <v>8335</v>
      </c>
    </row>
    <row r="5" spans="1:6" x14ac:dyDescent="0.3">
      <c r="A5" s="13" t="s">
        <v>8333</v>
      </c>
      <c r="B5" t="s">
        <v>8220</v>
      </c>
      <c r="C5" t="s">
        <v>8221</v>
      </c>
      <c r="D5" t="s">
        <v>8222</v>
      </c>
      <c r="E5" t="s">
        <v>8219</v>
      </c>
      <c r="F5" t="s">
        <v>8334</v>
      </c>
    </row>
    <row r="6" spans="1:6" x14ac:dyDescent="0.3">
      <c r="A6" s="14" t="s">
        <v>8336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4" t="s">
        <v>8337</v>
      </c>
      <c r="B7" s="15">
        <v>20</v>
      </c>
      <c r="C7" s="15"/>
      <c r="D7" s="15"/>
      <c r="E7" s="15"/>
      <c r="F7" s="15">
        <v>20</v>
      </c>
    </row>
    <row r="8" spans="1:6" x14ac:dyDescent="0.3">
      <c r="A8" s="14" t="s">
        <v>8338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8339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4" t="s">
        <v>8340</v>
      </c>
      <c r="B10" s="15"/>
      <c r="C10" s="15"/>
      <c r="D10" s="15"/>
      <c r="E10" s="15">
        <v>40</v>
      </c>
      <c r="F10" s="15">
        <v>40</v>
      </c>
    </row>
    <row r="11" spans="1:6" x14ac:dyDescent="0.3">
      <c r="A11" s="14" t="s">
        <v>8341</v>
      </c>
      <c r="B11" s="15"/>
      <c r="C11" s="15"/>
      <c r="D11" s="15"/>
      <c r="E11" s="15">
        <v>180</v>
      </c>
      <c r="F11" s="15">
        <v>180</v>
      </c>
    </row>
    <row r="12" spans="1:6" x14ac:dyDescent="0.3">
      <c r="A12" s="14" t="s">
        <v>8342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4" t="s">
        <v>8343</v>
      </c>
      <c r="B13" s="15"/>
      <c r="C13" s="15"/>
      <c r="D13" s="15"/>
      <c r="E13" s="15">
        <v>40</v>
      </c>
      <c r="F13" s="15">
        <v>40</v>
      </c>
    </row>
    <row r="14" spans="1:6" x14ac:dyDescent="0.3">
      <c r="A14" s="14" t="s">
        <v>8344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">
      <c r="A15" s="14" t="s">
        <v>8345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4" t="s">
        <v>8346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">
      <c r="A17" s="14" t="s">
        <v>8347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4" t="s">
        <v>8348</v>
      </c>
      <c r="B18" s="15"/>
      <c r="C18" s="15"/>
      <c r="D18" s="15"/>
      <c r="E18" s="15">
        <v>140</v>
      </c>
      <c r="F18" s="15">
        <v>140</v>
      </c>
    </row>
    <row r="19" spans="1:6" x14ac:dyDescent="0.3">
      <c r="A19" s="14" t="s">
        <v>8349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">
      <c r="A20" s="14" t="s">
        <v>8350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4" t="s">
        <v>8351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">
      <c r="A22" s="14" t="s">
        <v>8352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4" t="s">
        <v>8353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4" t="s">
        <v>8354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">
      <c r="A25" s="14" t="s">
        <v>8355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4" t="s">
        <v>8356</v>
      </c>
      <c r="B26" s="15"/>
      <c r="C26" s="15"/>
      <c r="D26" s="15"/>
      <c r="E26" s="15">
        <v>60</v>
      </c>
      <c r="F26" s="15">
        <v>60</v>
      </c>
    </row>
    <row r="27" spans="1:6" x14ac:dyDescent="0.3">
      <c r="A27" s="14" t="s">
        <v>8357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4" t="s">
        <v>8358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">
      <c r="A29" s="14" t="s">
        <v>8359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4" t="s">
        <v>8360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4" t="s">
        <v>8361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4" t="s">
        <v>8362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4" t="s">
        <v>8363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4" t="s">
        <v>8364</v>
      </c>
      <c r="B34" s="15"/>
      <c r="C34" s="15"/>
      <c r="D34" s="15"/>
      <c r="E34" s="15">
        <v>260</v>
      </c>
      <c r="F34" s="15">
        <v>260</v>
      </c>
    </row>
    <row r="35" spans="1:6" x14ac:dyDescent="0.3">
      <c r="A35" s="14" t="s">
        <v>8365</v>
      </c>
      <c r="B35" s="15">
        <v>40</v>
      </c>
      <c r="C35" s="15"/>
      <c r="D35" s="15"/>
      <c r="E35" s="15"/>
      <c r="F35" s="15">
        <v>40</v>
      </c>
    </row>
    <row r="36" spans="1:6" x14ac:dyDescent="0.3">
      <c r="A36" s="14" t="s">
        <v>8366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4" t="s">
        <v>8367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">
      <c r="A38" s="14" t="s">
        <v>8368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">
      <c r="A39" s="14" t="s">
        <v>8369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4" t="s">
        <v>8370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4" t="s">
        <v>8371</v>
      </c>
      <c r="B41" s="15"/>
      <c r="C41" s="15"/>
      <c r="D41" s="15"/>
      <c r="E41" s="15">
        <v>60</v>
      </c>
      <c r="F41" s="15">
        <v>60</v>
      </c>
    </row>
    <row r="42" spans="1:6" x14ac:dyDescent="0.3">
      <c r="A42" s="14" t="s">
        <v>8372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">
      <c r="A43" s="14" t="s">
        <v>8373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4" t="s">
        <v>8374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">
      <c r="A45" s="14" t="s">
        <v>8375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">
      <c r="A46" s="14" t="s">
        <v>8376</v>
      </c>
      <c r="B46" s="15">
        <v>20</v>
      </c>
      <c r="C46" s="15"/>
      <c r="D46" s="15"/>
      <c r="E46" s="15"/>
      <c r="F46" s="15">
        <v>20</v>
      </c>
    </row>
    <row r="47" spans="1:6" x14ac:dyDescent="0.3">
      <c r="A47" s="14" t="s">
        <v>8334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0B82-E746-48C8-8B7A-B2F678B47396}">
  <dimension ref="A1:E18"/>
  <sheetViews>
    <sheetView workbookViewId="0">
      <selection activeCell="J29" sqref="J29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5" bestFit="1" customWidth="1"/>
    <col min="13" max="13" width="6.44140625" bestFit="1" customWidth="1"/>
    <col min="14" max="14" width="9.88671875" bestFit="1" customWidth="1"/>
    <col min="15" max="15" width="5.88671875" bestFit="1" customWidth="1"/>
    <col min="16" max="16" width="12" bestFit="1" customWidth="1"/>
    <col min="17" max="17" width="9.6640625" bestFit="1" customWidth="1"/>
    <col min="18" max="18" width="10.44140625" bestFit="1" customWidth="1"/>
    <col min="19" max="19" width="7.109375" bestFit="1" customWidth="1"/>
    <col min="20" max="20" width="8.6640625" bestFit="1" customWidth="1"/>
    <col min="21" max="21" width="11.21875" bestFit="1" customWidth="1"/>
    <col min="22" max="22" width="5" bestFit="1" customWidth="1"/>
    <col min="23" max="23" width="6.44140625" bestFit="1" customWidth="1"/>
    <col min="24" max="24" width="9.88671875" bestFit="1" customWidth="1"/>
    <col min="25" max="25" width="5.88671875" bestFit="1" customWidth="1"/>
    <col min="26" max="26" width="12" bestFit="1" customWidth="1"/>
    <col min="27" max="27" width="9.6640625" bestFit="1" customWidth="1"/>
    <col min="28" max="28" width="10.44140625" bestFit="1" customWidth="1"/>
    <col min="29" max="29" width="7.109375" bestFit="1" customWidth="1"/>
    <col min="30" max="30" width="9.109375" bestFit="1" customWidth="1"/>
    <col min="31" max="31" width="11.21875" bestFit="1" customWidth="1"/>
    <col min="32" max="32" width="5" bestFit="1" customWidth="1"/>
    <col min="33" max="33" width="6.44140625" bestFit="1" customWidth="1"/>
    <col min="34" max="34" width="9.88671875" bestFit="1" customWidth="1"/>
    <col min="35" max="35" width="5.88671875" bestFit="1" customWidth="1"/>
    <col min="36" max="36" width="12" bestFit="1" customWidth="1"/>
    <col min="37" max="37" width="9.6640625" bestFit="1" customWidth="1"/>
    <col min="38" max="38" width="10.44140625" bestFit="1" customWidth="1"/>
    <col min="39" max="39" width="7.109375" bestFit="1" customWidth="1"/>
    <col min="40" max="40" width="8.6640625" bestFit="1" customWidth="1"/>
    <col min="41" max="41" width="11.21875" bestFit="1" customWidth="1"/>
    <col min="42" max="42" width="5" bestFit="1" customWidth="1"/>
    <col min="43" max="43" width="6.44140625" bestFit="1" customWidth="1"/>
    <col min="44" max="44" width="9.88671875" bestFit="1" customWidth="1"/>
    <col min="45" max="45" width="5.88671875" bestFit="1" customWidth="1"/>
    <col min="46" max="46" width="12" bestFit="1" customWidth="1"/>
    <col min="47" max="47" width="9.6640625" bestFit="1" customWidth="1"/>
    <col min="48" max="48" width="10.44140625" bestFit="1" customWidth="1"/>
    <col min="49" max="49" width="7.109375" bestFit="1" customWidth="1"/>
    <col min="50" max="50" width="9.44140625" bestFit="1" customWidth="1"/>
    <col min="51" max="51" width="11.21875" bestFit="1" customWidth="1"/>
    <col min="52" max="52" width="5" bestFit="1" customWidth="1"/>
    <col min="53" max="53" width="6.44140625" bestFit="1" customWidth="1"/>
    <col min="54" max="54" width="9.88671875" bestFit="1" customWidth="1"/>
    <col min="55" max="55" width="5.88671875" bestFit="1" customWidth="1"/>
    <col min="56" max="56" width="12" bestFit="1" customWidth="1"/>
    <col min="57" max="57" width="9.6640625" bestFit="1" customWidth="1"/>
    <col min="58" max="58" width="10.44140625" bestFit="1" customWidth="1"/>
    <col min="59" max="59" width="7.109375" bestFit="1" customWidth="1"/>
    <col min="60" max="60" width="8.5546875" bestFit="1" customWidth="1"/>
    <col min="61" max="61" width="11.21875" bestFit="1" customWidth="1"/>
    <col min="62" max="62" width="5" bestFit="1" customWidth="1"/>
    <col min="63" max="63" width="6.44140625" bestFit="1" customWidth="1"/>
    <col min="64" max="64" width="9.88671875" bestFit="1" customWidth="1"/>
    <col min="65" max="65" width="5.88671875" bestFit="1" customWidth="1"/>
    <col min="66" max="66" width="12" bestFit="1" customWidth="1"/>
    <col min="67" max="67" width="9.6640625" bestFit="1" customWidth="1"/>
    <col min="68" max="68" width="10.44140625" bestFit="1" customWidth="1"/>
    <col min="69" max="69" width="7.109375" bestFit="1" customWidth="1"/>
    <col min="70" max="70" width="7.88671875" bestFit="1" customWidth="1"/>
    <col min="71" max="71" width="11.21875" bestFit="1" customWidth="1"/>
    <col min="72" max="72" width="5" bestFit="1" customWidth="1"/>
    <col min="73" max="73" width="6.44140625" bestFit="1" customWidth="1"/>
    <col min="74" max="74" width="9.88671875" bestFit="1" customWidth="1"/>
    <col min="75" max="75" width="5.88671875" bestFit="1" customWidth="1"/>
    <col min="76" max="76" width="12" bestFit="1" customWidth="1"/>
    <col min="77" max="77" width="9.6640625" bestFit="1" customWidth="1"/>
    <col min="78" max="78" width="10.44140625" bestFit="1" customWidth="1"/>
    <col min="79" max="79" width="7.109375" bestFit="1" customWidth="1"/>
    <col min="80" max="80" width="9" bestFit="1" customWidth="1"/>
    <col min="81" max="81" width="11.21875" bestFit="1" customWidth="1"/>
    <col min="82" max="82" width="5" bestFit="1" customWidth="1"/>
    <col min="83" max="83" width="6.44140625" bestFit="1" customWidth="1"/>
    <col min="84" max="84" width="9.88671875" bestFit="1" customWidth="1"/>
    <col min="85" max="85" width="5.88671875" bestFit="1" customWidth="1"/>
    <col min="86" max="86" width="12" bestFit="1" customWidth="1"/>
    <col min="87" max="87" width="9.6640625" bestFit="1" customWidth="1"/>
    <col min="88" max="88" width="10.44140625" bestFit="1" customWidth="1"/>
    <col min="89" max="89" width="7.109375" bestFit="1" customWidth="1"/>
    <col min="90" max="90" width="8.77734375" bestFit="1" customWidth="1"/>
    <col min="91" max="91" width="11.21875" bestFit="1" customWidth="1"/>
    <col min="92" max="92" width="5" bestFit="1" customWidth="1"/>
    <col min="93" max="93" width="6.44140625" bestFit="1" customWidth="1"/>
    <col min="94" max="94" width="5.88671875" bestFit="1" customWidth="1"/>
    <col min="95" max="95" width="12" bestFit="1" customWidth="1"/>
    <col min="96" max="96" width="9.6640625" bestFit="1" customWidth="1"/>
    <col min="97" max="97" width="10.44140625" bestFit="1" customWidth="1"/>
    <col min="98" max="98" width="7.109375" bestFit="1" customWidth="1"/>
    <col min="99" max="99" width="8.5546875" bestFit="1" customWidth="1"/>
    <col min="100" max="100" width="11.21875" bestFit="1" customWidth="1"/>
    <col min="101" max="101" width="5" bestFit="1" customWidth="1"/>
    <col min="102" max="102" width="6.44140625" bestFit="1" customWidth="1"/>
    <col min="103" max="103" width="9.88671875" bestFit="1" customWidth="1"/>
    <col min="104" max="104" width="5.88671875" bestFit="1" customWidth="1"/>
    <col min="105" max="105" width="12" bestFit="1" customWidth="1"/>
    <col min="106" max="106" width="9.6640625" bestFit="1" customWidth="1"/>
    <col min="107" max="107" width="10.44140625" bestFit="1" customWidth="1"/>
    <col min="108" max="108" width="7.109375" bestFit="1" customWidth="1"/>
    <col min="109" max="109" width="9.109375" bestFit="1" customWidth="1"/>
    <col min="110" max="110" width="11.21875" bestFit="1" customWidth="1"/>
    <col min="111" max="111" width="5" bestFit="1" customWidth="1"/>
    <col min="112" max="112" width="6.44140625" bestFit="1" customWidth="1"/>
    <col min="113" max="113" width="9.88671875" bestFit="1" customWidth="1"/>
    <col min="114" max="114" width="5.88671875" bestFit="1" customWidth="1"/>
    <col min="115" max="115" width="12" bestFit="1" customWidth="1"/>
    <col min="116" max="116" width="9.6640625" bestFit="1" customWidth="1"/>
    <col min="117" max="117" width="10.44140625" bestFit="1" customWidth="1"/>
    <col min="118" max="118" width="7.109375" bestFit="1" customWidth="1"/>
    <col min="119" max="119" width="8.77734375" bestFit="1" customWidth="1"/>
    <col min="120" max="120" width="10.77734375" bestFit="1" customWidth="1"/>
  </cols>
  <sheetData>
    <row r="1" spans="1:5" x14ac:dyDescent="0.3">
      <c r="A1" s="13" t="s">
        <v>8264</v>
      </c>
      <c r="B1" t="s">
        <v>8332</v>
      </c>
    </row>
    <row r="2" spans="1:5" x14ac:dyDescent="0.3">
      <c r="A2" s="13" t="s">
        <v>8400</v>
      </c>
      <c r="B2" t="s">
        <v>8332</v>
      </c>
    </row>
    <row r="4" spans="1:5" x14ac:dyDescent="0.3">
      <c r="A4" s="13" t="s">
        <v>8399</v>
      </c>
      <c r="B4" s="13" t="s">
        <v>8335</v>
      </c>
    </row>
    <row r="5" spans="1:5" x14ac:dyDescent="0.3">
      <c r="A5" s="13" t="s">
        <v>8333</v>
      </c>
      <c r="B5" t="s">
        <v>8220</v>
      </c>
      <c r="C5" t="s">
        <v>8221</v>
      </c>
      <c r="D5" t="s">
        <v>8219</v>
      </c>
      <c r="E5" t="s">
        <v>8334</v>
      </c>
    </row>
    <row r="6" spans="1:5" x14ac:dyDescent="0.3">
      <c r="A6" s="16" t="s">
        <v>8392</v>
      </c>
      <c r="B6" s="15">
        <v>26</v>
      </c>
      <c r="C6" s="15">
        <v>127</v>
      </c>
      <c r="D6" s="15">
        <v>133</v>
      </c>
      <c r="E6" s="15">
        <v>286</v>
      </c>
    </row>
    <row r="7" spans="1:5" x14ac:dyDescent="0.3">
      <c r="A7" s="16" t="s">
        <v>8393</v>
      </c>
      <c r="B7" s="15">
        <v>29</v>
      </c>
      <c r="C7" s="15">
        <v>124</v>
      </c>
      <c r="D7" s="15">
        <v>150</v>
      </c>
      <c r="E7" s="15">
        <v>303</v>
      </c>
    </row>
    <row r="8" spans="1:5" x14ac:dyDescent="0.3">
      <c r="A8" s="16" t="s">
        <v>8394</v>
      </c>
      <c r="B8" s="15">
        <v>28</v>
      </c>
      <c r="C8" s="15">
        <v>124</v>
      </c>
      <c r="D8" s="15">
        <v>207</v>
      </c>
      <c r="E8" s="15">
        <v>359</v>
      </c>
    </row>
    <row r="9" spans="1:5" x14ac:dyDescent="0.3">
      <c r="A9" s="16" t="s">
        <v>8395</v>
      </c>
      <c r="B9" s="15">
        <v>29</v>
      </c>
      <c r="C9" s="15">
        <v>100</v>
      </c>
      <c r="D9" s="15">
        <v>187</v>
      </c>
      <c r="E9" s="15">
        <v>316</v>
      </c>
    </row>
    <row r="10" spans="1:5" x14ac:dyDescent="0.3">
      <c r="A10" s="16" t="s">
        <v>8396</v>
      </c>
      <c r="B10" s="15">
        <v>28</v>
      </c>
      <c r="C10" s="15">
        <v>120</v>
      </c>
      <c r="D10" s="15">
        <v>204</v>
      </c>
      <c r="E10" s="15">
        <v>352</v>
      </c>
    </row>
    <row r="11" spans="1:5" x14ac:dyDescent="0.3">
      <c r="A11" s="16" t="s">
        <v>8397</v>
      </c>
      <c r="B11" s="15">
        <v>23</v>
      </c>
      <c r="C11" s="15">
        <v>120</v>
      </c>
      <c r="D11" s="15">
        <v>222</v>
      </c>
      <c r="E11" s="15">
        <v>365</v>
      </c>
    </row>
    <row r="12" spans="1:5" x14ac:dyDescent="0.3">
      <c r="A12" s="16" t="s">
        <v>8398</v>
      </c>
      <c r="B12" s="15">
        <v>33</v>
      </c>
      <c r="C12" s="15">
        <v>134</v>
      </c>
      <c r="D12" s="15">
        <v>222</v>
      </c>
      <c r="E12" s="15">
        <v>389</v>
      </c>
    </row>
    <row r="13" spans="1:5" x14ac:dyDescent="0.3">
      <c r="A13" s="16" t="s">
        <v>8387</v>
      </c>
      <c r="B13" s="15">
        <v>39</v>
      </c>
      <c r="C13" s="15">
        <v>155</v>
      </c>
      <c r="D13" s="15">
        <v>196</v>
      </c>
      <c r="E13" s="15">
        <v>390</v>
      </c>
    </row>
    <row r="14" spans="1:5" x14ac:dyDescent="0.3">
      <c r="A14" s="16" t="s">
        <v>8388</v>
      </c>
      <c r="B14" s="15">
        <v>24</v>
      </c>
      <c r="C14" s="15">
        <v>136</v>
      </c>
      <c r="D14" s="15">
        <v>156</v>
      </c>
      <c r="E14" s="15">
        <v>316</v>
      </c>
    </row>
    <row r="15" spans="1:5" x14ac:dyDescent="0.3">
      <c r="A15" s="16" t="s">
        <v>8389</v>
      </c>
      <c r="B15" s="15">
        <v>34</v>
      </c>
      <c r="C15" s="15">
        <v>145</v>
      </c>
      <c r="D15" s="15">
        <v>160</v>
      </c>
      <c r="E15" s="15">
        <v>339</v>
      </c>
    </row>
    <row r="16" spans="1:5" x14ac:dyDescent="0.3">
      <c r="A16" s="16" t="s">
        <v>8390</v>
      </c>
      <c r="B16" s="15">
        <v>21</v>
      </c>
      <c r="C16" s="15">
        <v>133</v>
      </c>
      <c r="D16" s="15">
        <v>161</v>
      </c>
      <c r="E16" s="15">
        <v>315</v>
      </c>
    </row>
    <row r="17" spans="1:5" x14ac:dyDescent="0.3">
      <c r="A17" s="16" t="s">
        <v>8391</v>
      </c>
      <c r="B17" s="15">
        <v>35</v>
      </c>
      <c r="C17" s="15">
        <v>112</v>
      </c>
      <c r="D17" s="15">
        <v>187</v>
      </c>
      <c r="E17" s="15">
        <v>334</v>
      </c>
    </row>
    <row r="18" spans="1:5" x14ac:dyDescent="0.3">
      <c r="A18" s="16" t="s">
        <v>8334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A689-F46B-46C0-9B93-370892040266}">
  <dimension ref="A1:H13"/>
  <sheetViews>
    <sheetView workbookViewId="0">
      <selection activeCell="I12" sqref="I12"/>
    </sheetView>
  </sheetViews>
  <sheetFormatPr defaultRowHeight="14.4" x14ac:dyDescent="0.3"/>
  <cols>
    <col min="1" max="1" width="19" style="11" customWidth="1"/>
    <col min="2" max="2" width="19.33203125" style="11" customWidth="1"/>
    <col min="3" max="3" width="17.6640625" style="11" customWidth="1"/>
    <col min="4" max="4" width="17.88671875" style="11" customWidth="1"/>
    <col min="5" max="5" width="13.88671875" style="11" customWidth="1"/>
    <col min="6" max="6" width="22" style="12" customWidth="1"/>
    <col min="7" max="7" width="17.33203125" style="12" customWidth="1"/>
    <col min="8" max="8" width="23.33203125" style="12" customWidth="1"/>
  </cols>
  <sheetData>
    <row r="1" spans="1:8" x14ac:dyDescent="0.3">
      <c r="A1" s="1" t="s">
        <v>8312</v>
      </c>
      <c r="B1" s="1" t="s">
        <v>8313</v>
      </c>
      <c r="C1" s="1" t="s">
        <v>8314</v>
      </c>
      <c r="D1" s="1" t="s">
        <v>8315</v>
      </c>
      <c r="E1" s="1" t="s">
        <v>8316</v>
      </c>
      <c r="F1" s="5" t="s">
        <v>8317</v>
      </c>
      <c r="G1" s="5" t="s">
        <v>8318</v>
      </c>
      <c r="H1" s="5" t="s">
        <v>8319</v>
      </c>
    </row>
    <row r="2" spans="1:8" x14ac:dyDescent="0.3">
      <c r="A2" s="1" t="s">
        <v>8320</v>
      </c>
      <c r="B2" s="11">
        <f>COUNTIFS(Data!$F$2:$F$4115,"successful", Data!$D$2:$D$4115, "&lt;1000")</f>
        <v>322</v>
      </c>
      <c r="C2" s="11">
        <f>COUNTIFS(Data!$F$2:$F$4115,"failed", Data!$D$2:$D$4115, "&lt;1000")</f>
        <v>113</v>
      </c>
      <c r="D2" s="11">
        <f>COUNTIFS(Data!$F$2:$F$4115,"canceled", Data!$D$2:$D$4115, "&lt;1000")</f>
        <v>18</v>
      </c>
      <c r="E2" s="11">
        <f>SUM(B2:D2)</f>
        <v>453</v>
      </c>
      <c r="F2" s="12">
        <f>IFERROR(B2/E2,0)</f>
        <v>0.71081677704194257</v>
      </c>
      <c r="G2" s="12">
        <f>IFERROR(C2/E2,0)</f>
        <v>0.24944812362030905</v>
      </c>
      <c r="H2" s="12">
        <f>IFERROR(D2/E2,0)</f>
        <v>3.9735099337748346E-2</v>
      </c>
    </row>
    <row r="3" spans="1:8" x14ac:dyDescent="0.3">
      <c r="A3" s="1" t="s">
        <v>8321</v>
      </c>
      <c r="B3" s="11">
        <f>COUNTIFS(Data!$F$2:$F$4115,"successful", Data!$D$2:$D$4115, "&gt;=1000",Data!$D$2:$D$4115, "&lt;5000")</f>
        <v>932</v>
      </c>
      <c r="C3" s="11">
        <f>COUNTIFS(Data!$F$2:$F$4115,"failed", Data!$D$2:$D$4115, "&gt;=1000",Data!$D$2:$D$4115, "&lt;5000")</f>
        <v>420</v>
      </c>
      <c r="D3" s="11">
        <f>COUNTIFS(Data!$F$2:$F$4115,"canceled", Data!$D$2:$D$4115, "&gt;=1000",Data!$D$2:$D$4115, "&lt;5000")</f>
        <v>60</v>
      </c>
      <c r="E3" s="11">
        <f t="shared" ref="E3:E13" si="0">SUM(B3:D3)</f>
        <v>1412</v>
      </c>
      <c r="F3" s="12">
        <f t="shared" ref="F3:F13" si="1">IFERROR(B3/E3,0)</f>
        <v>0.66005665722379603</v>
      </c>
      <c r="G3" s="12">
        <f t="shared" ref="G3:G13" si="2">IFERROR(C3/E3,0)</f>
        <v>0.29745042492917845</v>
      </c>
      <c r="H3" s="12">
        <f t="shared" ref="H3:H13" si="3">IFERROR(D3/E3,0)</f>
        <v>4.2492917847025496E-2</v>
      </c>
    </row>
    <row r="4" spans="1:8" x14ac:dyDescent="0.3">
      <c r="A4" s="1" t="s">
        <v>8323</v>
      </c>
      <c r="B4" s="11">
        <f>COUNTIFS(Data!$F$2:$F$4115,"successful", Data!$D$2:$D$4115, "&gt;=5000",Data!$D$2:$D$4115, "&lt;10000")</f>
        <v>381</v>
      </c>
      <c r="C4" s="11">
        <f>COUNTIFS(Data!$F$2:$F$4115,"failed", Data!$D$2:$D$4115, "&gt;=5000",Data!$D$2:$D$4115, "&lt;10000")</f>
        <v>283</v>
      </c>
      <c r="D4" s="11">
        <f>COUNTIFS(Data!$F$2:$F$4115,"canceled", Data!$D$2:$D$4115, "&gt;=5000",Data!$D$2:$D$4115, "&lt;10000")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s="1" t="s">
        <v>8322</v>
      </c>
      <c r="B5" s="11">
        <f>COUNTIFS(Data!$F$2:$F$4115,"successful", Data!$D$2:$D$4115, "&gt;=10000",Data!$D$2:$D$4115, "&lt;14999")</f>
        <v>168</v>
      </c>
      <c r="C5" s="11">
        <f>COUNTIFS(Data!$F$2:$F$4115,"failed", Data!$D$2:$D$4115, "&gt;=10000",Data!$D$2:$D$4115, "&lt;14999")</f>
        <v>144</v>
      </c>
      <c r="D5" s="11">
        <f>COUNTIFS(Data!$F$2:$F$4115,"canceled", Data!$D$2:$D$4115, "&gt;=10000",Data!$D$2:$D$4115, "&lt;14999")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s="1" t="s">
        <v>8324</v>
      </c>
      <c r="B6" s="11">
        <f>COUNTIFS(Data!$F$2:$F$4115,"successful", Data!$D$2:$D$4115, "&gt;=15000",Data!$D$2:$D$4115, "&lt;19999")</f>
        <v>94</v>
      </c>
      <c r="C6" s="11">
        <f>COUNTIFS(Data!$F$2:$F$4115,"failed", Data!$D$2:$D$4115, "&gt;=15000",Data!$D$2:$D$4115, "&lt;19999")</f>
        <v>90</v>
      </c>
      <c r="D6" s="11">
        <f>COUNTIFS(Data!$F$2:$F$4115,"canceled", Data!$D$2:$D$4115, "&gt;=15000",Data!$D$2:$D$4115, "&lt;19999")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s="1" t="s">
        <v>8325</v>
      </c>
      <c r="B7" s="11">
        <f>COUNTIFS(Data!$F$2:$F$4115,"successful", Data!$D$2:$D$4115, "&gt;=20000",Data!$D$2:$D$4115, "&lt;25000")</f>
        <v>62</v>
      </c>
      <c r="C7" s="11">
        <f>COUNTIFS(Data!$F$2:$F$4115,"failed", Data!$D$2:$D$4115, "&gt;=20000",Data!$D$2:$D$4115, "&lt;25000")</f>
        <v>72</v>
      </c>
      <c r="D7" s="11">
        <f>COUNTIFS(Data!$F$2:$F$4115,"canceled", Data!$D$2:$D$4115, "&gt;=20000",Data!$D$2:$D$4115, "&lt;25000")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s="1" t="s">
        <v>8326</v>
      </c>
      <c r="B8" s="11">
        <f>COUNTIFS(Data!$F$2:$F$4115,"successful", Data!$D$2:$D$4115, "&gt;=25000",Data!$D$2:$D$4115, "&lt;30000")</f>
        <v>55</v>
      </c>
      <c r="C8" s="11">
        <f>COUNTIFS(Data!$F$2:$F$4115,"failed", Data!$D$2:$D$4115, "&gt;=25000",Data!$D$2:$D$4115, "&lt;30000")</f>
        <v>64</v>
      </c>
      <c r="D8" s="11">
        <f>COUNTIFS(Data!$F$2:$F$4115,"canceled", Data!$D$2:$D$4115, "&gt;=25000",Data!$D$2:$D$4115, "&lt;30000")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s="1" t="s">
        <v>8327</v>
      </c>
      <c r="B9" s="11">
        <f>COUNTIFS(Data!$F$2:$F$4115,"successful", Data!$D$2:$D$4115, "&gt;=30000",Data!$D$2:$D$4115, "&lt;35000")</f>
        <v>32</v>
      </c>
      <c r="C9" s="11">
        <f>COUNTIFS(Data!$F$2:$F$4115,"failed", Data!$D$2:$D$4115, "&gt;=30000",Data!$D$2:$D$4115, "&lt;35000")</f>
        <v>37</v>
      </c>
      <c r="D9" s="11">
        <f>COUNTIFS(Data!$F$2:$F$4115,"canceled", Data!$D$2:$D$4115, "&gt;=30000",Data!$D$2:$D$4115, "&lt;35000")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s="1" t="s">
        <v>8328</v>
      </c>
      <c r="B10" s="11">
        <f>COUNTIFS(Data!$F$2:$F$4115,"successful", Data!$D$2:$D$4115, "&gt;=35000",Data!$D$2:$D$4115, "&lt;40000")</f>
        <v>26</v>
      </c>
      <c r="C10" s="11">
        <f>COUNTIFS(Data!$F$2:$F$4115,"failed", Data!$D$2:$D$4115, "&gt;=35000",Data!$D$2:$D$4115, "&lt;40000")</f>
        <v>22</v>
      </c>
      <c r="D10" s="11">
        <f>COUNTIFS(Data!$F$2:$F$4115,"canceled", Data!$D$2:$D$4115, "&gt;=35000",Data!$D$2:$D$4115, "&lt;40000")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s="1" t="s">
        <v>8329</v>
      </c>
      <c r="B11" s="11">
        <f>COUNTIFS(Data!$F$2:$F$4115,"successful", Data!$D$2:$D$4115, "&gt;=40000",Data!$D$2:$D$4115, "&lt;45000")</f>
        <v>21</v>
      </c>
      <c r="C11" s="11">
        <f>COUNTIFS(Data!$F$2:$F$4115,"failed", Data!$D$2:$D$4115, "&gt;=40000",Data!$D$2:$D$4115, "&lt;45000")</f>
        <v>16</v>
      </c>
      <c r="D11" s="11">
        <f>COUNTIFS(Data!$F$2:$F$4115,"canceled", Data!$D$2:$D$4115, "&gt;=40000",Data!$D$2:$D$4115, "&lt;45000")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s="1" t="s">
        <v>8330</v>
      </c>
      <c r="B12" s="11">
        <f>COUNTIFS(Data!$F$2:$F$4115,"successful", Data!$D$2:$D$4115, "&gt;=45000",Data!$D$2:$D$4115, "&lt;49999")</f>
        <v>6</v>
      </c>
      <c r="C12" s="11">
        <f>COUNTIFS(Data!$F$2:$F$4115,"failed", Data!$D$2:$D$4115, "&gt;=45000",Data!$D$2:$D$4115, "&lt;49999")</f>
        <v>11</v>
      </c>
      <c r="D12" s="11">
        <f>COUNTIFS(Data!$F$2:$F$4115,"canceled", Data!$D$2:$D$4115, "&gt;=45000",Data!$D$2:$D$4115, "&lt;49999")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28.8" x14ac:dyDescent="0.3">
      <c r="A13" s="2" t="s">
        <v>8331</v>
      </c>
      <c r="B13" s="11">
        <f>COUNTIFS(Data!$F$2:$F$4115,"successful", Data!$D$2:$D$4115, "&gt;=50000")</f>
        <v>86</v>
      </c>
      <c r="C13" s="11">
        <f>COUNTIFS(Data!$F$2:$F$4115,"failed", Data!$D$2:$D$4115, "&gt;=50000")</f>
        <v>258</v>
      </c>
      <c r="D13" s="11">
        <f>COUNTIFS(Data!$F$2:$F$4115,"canceled", Data!$D$2:$D$4115, 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PT Category</vt:lpstr>
      <vt:lpstr>PT Sub-Category</vt:lpstr>
      <vt:lpstr>PT Date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Perry</cp:lastModifiedBy>
  <dcterms:created xsi:type="dcterms:W3CDTF">2017-04-20T15:17:24Z</dcterms:created>
  <dcterms:modified xsi:type="dcterms:W3CDTF">2019-12-17T02:52:21Z</dcterms:modified>
</cp:coreProperties>
</file>