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ke\Documents\GitHub\iot_class_project\data\"/>
    </mc:Choice>
  </mc:AlternateContent>
  <bookViews>
    <workbookView xWindow="0" yWindow="0" windowWidth="23040" windowHeight="9216" activeTab="1"/>
  </bookViews>
  <sheets>
    <sheet name="Raw Data Plus State Encodings" sheetId="1" r:id="rId1"/>
    <sheet name="State Transition Analysis" sheetId="2" r:id="rId2"/>
  </sheets>
  <calcPr calcId="0"/>
</workbook>
</file>

<file path=xl/calcChain.xml><?xml version="1.0" encoding="utf-8"?>
<calcChain xmlns="http://schemas.openxmlformats.org/spreadsheetml/2006/main">
  <c r="E3" i="2" l="1" a="1"/>
  <c r="E3" i="2" s="1"/>
  <c r="E4" i="2" a="1"/>
  <c r="E4" i="2" s="1"/>
  <c r="E5" i="2" a="1"/>
  <c r="E5" i="2" s="1"/>
  <c r="E6" i="2" a="1"/>
  <c r="E6" i="2"/>
  <c r="E7" i="2" a="1"/>
  <c r="E7" i="2" s="1"/>
  <c r="E8" i="2" a="1"/>
  <c r="E8" i="2" s="1"/>
  <c r="E9" i="2" a="1"/>
  <c r="E9" i="2" s="1"/>
  <c r="E10" i="2" a="1"/>
  <c r="E10" i="2"/>
  <c r="E11" i="2" a="1"/>
  <c r="E11" i="2" s="1"/>
  <c r="E12" i="2" a="1"/>
  <c r="E12" i="2" s="1"/>
  <c r="E13" i="2" a="1"/>
  <c r="E13" i="2" s="1"/>
  <c r="E14" i="2" a="1"/>
  <c r="E14" i="2" s="1"/>
  <c r="E15" i="2" a="1"/>
  <c r="E15" i="2" s="1"/>
  <c r="E16" i="2" a="1"/>
  <c r="E16" i="2" s="1"/>
  <c r="E17" i="2" a="1"/>
  <c r="E17" i="2" s="1"/>
  <c r="E2" i="2" a="1"/>
  <c r="E2" i="2" s="1"/>
  <c r="D2" i="2" a="1"/>
  <c r="D2" i="2" s="1"/>
  <c r="D3" i="2" a="1"/>
  <c r="D3" i="2" s="1"/>
  <c r="D4" i="2" a="1"/>
  <c r="D4" i="2" s="1"/>
  <c r="D5" i="2" a="1"/>
  <c r="D5" i="2" s="1"/>
  <c r="D6" i="2" a="1"/>
  <c r="D6" i="2"/>
  <c r="D7" i="2" a="1"/>
  <c r="D7" i="2" s="1"/>
  <c r="D8" i="2" a="1"/>
  <c r="D8" i="2" s="1"/>
  <c r="D9" i="2" a="1"/>
  <c r="D9" i="2" s="1"/>
  <c r="D10" i="2" a="1"/>
  <c r="D10" i="2"/>
  <c r="D11" i="2" a="1"/>
  <c r="D11" i="2" s="1"/>
  <c r="D12" i="2" a="1"/>
  <c r="D12" i="2" s="1"/>
  <c r="D13" i="2" a="1"/>
  <c r="D13" i="2" s="1"/>
  <c r="D14" i="2" a="1"/>
  <c r="D14" i="2" s="1"/>
  <c r="D15" i="2" a="1"/>
  <c r="D15" i="2" s="1"/>
  <c r="D16" i="2" a="1"/>
  <c r="D16" i="2" s="1"/>
  <c r="D17" i="2" a="1"/>
  <c r="D17" i="2" s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2" i="2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3" i="1"/>
  <c r="H4" i="1"/>
  <c r="H5" i="1"/>
  <c r="H6" i="1"/>
  <c r="H2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</calcChain>
</file>

<file path=xl/sharedStrings.xml><?xml version="1.0" encoding="utf-8"?>
<sst xmlns="http://schemas.openxmlformats.org/spreadsheetml/2006/main" count="289" uniqueCount="19">
  <si>
    <t>time</t>
  </si>
  <si>
    <t>prev_state</t>
  </si>
  <si>
    <t>avg_diff</t>
  </si>
  <si>
    <t>std_dev</t>
  </si>
  <si>
    <t>std_diff</t>
  </si>
  <si>
    <t xml:space="preserve"> new_state</t>
  </si>
  <si>
    <t>chair_away</t>
  </si>
  <si>
    <t>chair_close</t>
  </si>
  <si>
    <t>occupied_away</t>
  </si>
  <si>
    <t>occupied_close</t>
  </si>
  <si>
    <t>prev_state_id</t>
  </si>
  <si>
    <t>new_state_id</t>
  </si>
  <si>
    <t>new_state</t>
  </si>
  <si>
    <t>mean_average_distance_diff</t>
  </si>
  <si>
    <t>low_average_distance_diff</t>
  </si>
  <si>
    <t>high_average_distance_diff</t>
  </si>
  <si>
    <t>a</t>
  </si>
  <si>
    <t>b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</si>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</sst>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"/>
  <sheetViews>
    <sheetView workbookViewId="0">
      <selection activeCell="E3" sqref="E3"/>
    </sheetView>
  </sheetViews>
  <sheetFormatPr defaultRowHeight="14.4" x14ac:dyDescent="0.3"/>
  <cols>
    <col min="2" max="2" width="13.77734375" bestFit="1" customWidth="1"/>
    <col min="3" max="3" width="12.6640625" bestFit="1" customWidth="1"/>
    <col min="4" max="4" width="12" bestFit="1" customWidth="1"/>
    <col min="5" max="5" width="12.6640625" bestFit="1" customWidth="1"/>
    <col min="6" max="6" width="13.77734375" bestFit="1" customWidth="1"/>
    <col min="7" max="7" width="12.109375" bestFit="1" customWidth="1"/>
    <col min="8" max="8" width="12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11</v>
      </c>
    </row>
    <row r="2" spans="1:8" x14ac:dyDescent="0.3">
      <c r="A2">
        <v>6</v>
      </c>
      <c r="B2" t="s">
        <v>6</v>
      </c>
      <c r="C2">
        <v>109.816524718</v>
      </c>
      <c r="D2">
        <v>0.30643700529000001</v>
      </c>
      <c r="E2">
        <v>0.30643700529000001</v>
      </c>
      <c r="F2" t="s">
        <v>6</v>
      </c>
      <c r="G2">
        <f>IF(B2="chair_away", 0, IF(B2="chair_close", 1, IF(B2="occupied_away", 2, IF(B2="occupied_close", 3, "N/A"))))</f>
        <v>0</v>
      </c>
      <c r="H2">
        <f>IF(F2="chair_away", 0, IF(F2="chair_close", 1, IF(F2="occupied_away", 2, IF(F2="occupied_close", 3, "N/A"))))</f>
        <v>0</v>
      </c>
    </row>
    <row r="3" spans="1:8" x14ac:dyDescent="0.3">
      <c r="A3">
        <v>18</v>
      </c>
      <c r="B3" t="s">
        <v>6</v>
      </c>
      <c r="C3">
        <v>1.90430989477E-2</v>
      </c>
      <c r="D3">
        <v>0.80936027887399997</v>
      </c>
      <c r="E3">
        <v>0.50292327358400002</v>
      </c>
      <c r="F3" t="s">
        <v>6</v>
      </c>
      <c r="G3">
        <f t="shared" ref="G3:G66" si="0">IF(B3="chair_away", 0, IF(B3="chair_close", 1, IF(B3="occupied_away", 2, IF(B3="occupied_close", 3, "N/A"))))</f>
        <v>0</v>
      </c>
      <c r="H3">
        <f t="shared" ref="H3:H66" si="1">IF(F3="chair_away", 0, IF(F3="chair_close", 1, IF(F3="occupied_away", 2, IF(F3="occupied_close", 3, "N/A"))))</f>
        <v>0</v>
      </c>
    </row>
    <row r="4" spans="1:8" x14ac:dyDescent="0.3">
      <c r="A4">
        <v>39</v>
      </c>
      <c r="B4" t="s">
        <v>6</v>
      </c>
      <c r="C4">
        <v>-60.473476333299999</v>
      </c>
      <c r="D4">
        <v>0.12680627513000001</v>
      </c>
      <c r="E4">
        <v>-0.68255400374399999</v>
      </c>
      <c r="F4" t="s">
        <v>7</v>
      </c>
      <c r="G4">
        <f t="shared" si="0"/>
        <v>0</v>
      </c>
      <c r="H4">
        <f t="shared" si="1"/>
        <v>1</v>
      </c>
    </row>
    <row r="5" spans="1:8" x14ac:dyDescent="0.3">
      <c r="A5">
        <v>52</v>
      </c>
      <c r="B5" t="s">
        <v>7</v>
      </c>
      <c r="C5">
        <v>0.50307231475799996</v>
      </c>
      <c r="D5">
        <v>0.31435273329800001</v>
      </c>
      <c r="E5">
        <v>0.187546458168</v>
      </c>
      <c r="F5" t="s">
        <v>7</v>
      </c>
      <c r="G5">
        <f t="shared" si="0"/>
        <v>1</v>
      </c>
      <c r="H5">
        <f t="shared" si="1"/>
        <v>1</v>
      </c>
    </row>
    <row r="6" spans="1:8" x14ac:dyDescent="0.3">
      <c r="A6">
        <v>77</v>
      </c>
      <c r="B6" t="s">
        <v>7</v>
      </c>
      <c r="C6">
        <v>59.314900168599998</v>
      </c>
      <c r="D6">
        <v>2.38748580172</v>
      </c>
      <c r="E6">
        <v>2.0731330684199998</v>
      </c>
      <c r="F6" t="s">
        <v>6</v>
      </c>
      <c r="G6">
        <f t="shared" si="0"/>
        <v>1</v>
      </c>
      <c r="H6">
        <f t="shared" si="1"/>
        <v>0</v>
      </c>
    </row>
    <row r="7" spans="1:8" x14ac:dyDescent="0.3">
      <c r="A7">
        <v>89</v>
      </c>
      <c r="B7" t="s">
        <v>6</v>
      </c>
      <c r="C7">
        <v>-6.5755232821000001E-2</v>
      </c>
      <c r="D7">
        <v>2.4085930129499999</v>
      </c>
      <c r="E7">
        <v>2.11072112346E-2</v>
      </c>
      <c r="F7" t="s">
        <v>6</v>
      </c>
      <c r="G7">
        <f t="shared" si="0"/>
        <v>0</v>
      </c>
      <c r="H7">
        <f t="shared" si="1"/>
        <v>0</v>
      </c>
    </row>
    <row r="8" spans="1:8" x14ac:dyDescent="0.3">
      <c r="A8">
        <v>113</v>
      </c>
      <c r="B8" t="s">
        <v>6</v>
      </c>
      <c r="C8">
        <v>-19.944400283699999</v>
      </c>
      <c r="D8">
        <v>31.5859235486</v>
      </c>
      <c r="E8">
        <v>29.177330535599999</v>
      </c>
      <c r="F8" t="s">
        <v>8</v>
      </c>
      <c r="G8">
        <f t="shared" si="0"/>
        <v>0</v>
      </c>
      <c r="H8">
        <f t="shared" si="1"/>
        <v>2</v>
      </c>
    </row>
    <row r="9" spans="1:8" x14ac:dyDescent="0.3">
      <c r="A9">
        <v>124</v>
      </c>
      <c r="B9" t="s">
        <v>8</v>
      </c>
      <c r="C9">
        <v>-14.0110164368</v>
      </c>
      <c r="D9">
        <v>6.7715353409999999</v>
      </c>
      <c r="E9">
        <v>-24.8143882076</v>
      </c>
      <c r="F9" t="s">
        <v>8</v>
      </c>
      <c r="G9">
        <f t="shared" si="0"/>
        <v>2</v>
      </c>
      <c r="H9">
        <f t="shared" si="1"/>
        <v>2</v>
      </c>
    </row>
    <row r="10" spans="1:8" x14ac:dyDescent="0.3">
      <c r="A10">
        <v>151</v>
      </c>
      <c r="B10" t="s">
        <v>8</v>
      </c>
      <c r="C10">
        <v>36.332144208400003</v>
      </c>
      <c r="D10">
        <v>0.54377322173499998</v>
      </c>
      <c r="E10">
        <v>-6.2277621192700003</v>
      </c>
      <c r="F10" t="s">
        <v>6</v>
      </c>
      <c r="G10">
        <f t="shared" si="0"/>
        <v>2</v>
      </c>
      <c r="H10">
        <f t="shared" si="1"/>
        <v>0</v>
      </c>
    </row>
    <row r="11" spans="1:8" x14ac:dyDescent="0.3">
      <c r="A11">
        <v>163</v>
      </c>
      <c r="B11" t="s">
        <v>6</v>
      </c>
      <c r="C11">
        <v>-0.16801327240700001</v>
      </c>
      <c r="D11">
        <v>0.67705908658699998</v>
      </c>
      <c r="E11">
        <v>0.133285864852</v>
      </c>
      <c r="F11" t="s">
        <v>6</v>
      </c>
      <c r="G11">
        <f t="shared" si="0"/>
        <v>0</v>
      </c>
      <c r="H11">
        <f t="shared" si="1"/>
        <v>0</v>
      </c>
    </row>
    <row r="12" spans="1:8" x14ac:dyDescent="0.3">
      <c r="A12">
        <v>193</v>
      </c>
      <c r="B12" t="s">
        <v>6</v>
      </c>
      <c r="C12">
        <v>-65.712623882299994</v>
      </c>
      <c r="D12">
        <v>0.53724967931300005</v>
      </c>
      <c r="E12">
        <v>-0.13980940727400001</v>
      </c>
      <c r="F12" t="s">
        <v>9</v>
      </c>
      <c r="G12">
        <f t="shared" si="0"/>
        <v>0</v>
      </c>
      <c r="H12">
        <f t="shared" si="1"/>
        <v>3</v>
      </c>
    </row>
    <row r="13" spans="1:8" x14ac:dyDescent="0.3">
      <c r="A13">
        <v>205</v>
      </c>
      <c r="B13" t="s">
        <v>9</v>
      </c>
      <c r="C13">
        <v>1.0496721652800001</v>
      </c>
      <c r="D13">
        <v>0.92009841000299997</v>
      </c>
      <c r="E13">
        <v>0.38284873069000003</v>
      </c>
      <c r="F13" t="s">
        <v>9</v>
      </c>
      <c r="G13">
        <f t="shared" si="0"/>
        <v>3</v>
      </c>
      <c r="H13">
        <f t="shared" si="1"/>
        <v>3</v>
      </c>
    </row>
    <row r="14" spans="1:8" x14ac:dyDescent="0.3">
      <c r="A14">
        <v>243</v>
      </c>
      <c r="B14" t="s">
        <v>9</v>
      </c>
      <c r="C14">
        <v>52.682363412100003</v>
      </c>
      <c r="D14">
        <v>0.40911722126400002</v>
      </c>
      <c r="E14">
        <v>-0.510981188739</v>
      </c>
      <c r="F14" t="s">
        <v>6</v>
      </c>
      <c r="G14">
        <f t="shared" si="0"/>
        <v>3</v>
      </c>
      <c r="H14">
        <f t="shared" si="1"/>
        <v>0</v>
      </c>
    </row>
    <row r="15" spans="1:8" x14ac:dyDescent="0.3">
      <c r="A15">
        <v>255</v>
      </c>
      <c r="B15" t="s">
        <v>6</v>
      </c>
      <c r="C15">
        <v>0.39681171351299999</v>
      </c>
      <c r="D15">
        <v>0.21857381794799999</v>
      </c>
      <c r="E15">
        <v>-0.190543403316</v>
      </c>
      <c r="F15" t="s">
        <v>6</v>
      </c>
      <c r="G15">
        <f t="shared" si="0"/>
        <v>0</v>
      </c>
      <c r="H15">
        <f t="shared" si="1"/>
        <v>0</v>
      </c>
    </row>
    <row r="16" spans="1:8" x14ac:dyDescent="0.3">
      <c r="A16">
        <v>300</v>
      </c>
      <c r="B16" t="s">
        <v>6</v>
      </c>
      <c r="C16">
        <v>-51.844410144400001</v>
      </c>
      <c r="D16">
        <v>8.8761630820700002E-2</v>
      </c>
      <c r="E16">
        <v>-0.129812187128</v>
      </c>
      <c r="F16" t="s">
        <v>7</v>
      </c>
      <c r="G16">
        <f t="shared" si="0"/>
        <v>0</v>
      </c>
      <c r="H16">
        <f t="shared" si="1"/>
        <v>1</v>
      </c>
    </row>
    <row r="17" spans="1:8" x14ac:dyDescent="0.3">
      <c r="A17">
        <v>313</v>
      </c>
      <c r="B17" t="s">
        <v>7</v>
      </c>
      <c r="C17">
        <v>7.8393050565200004E-2</v>
      </c>
      <c r="D17">
        <v>0.16686459058600001</v>
      </c>
      <c r="E17">
        <v>7.8102959765300004E-2</v>
      </c>
      <c r="F17" t="s">
        <v>7</v>
      </c>
      <c r="G17">
        <f t="shared" si="0"/>
        <v>1</v>
      </c>
      <c r="H17">
        <f t="shared" si="1"/>
        <v>1</v>
      </c>
    </row>
    <row r="18" spans="1:8" x14ac:dyDescent="0.3">
      <c r="A18">
        <v>335</v>
      </c>
      <c r="B18" t="s">
        <v>7</v>
      </c>
      <c r="C18">
        <v>52.368802649099997</v>
      </c>
      <c r="D18">
        <v>0.27245477020300002</v>
      </c>
      <c r="E18">
        <v>0.105590179617</v>
      </c>
      <c r="F18" t="s">
        <v>6</v>
      </c>
      <c r="G18">
        <f t="shared" si="0"/>
        <v>1</v>
      </c>
      <c r="H18">
        <f t="shared" si="1"/>
        <v>0</v>
      </c>
    </row>
    <row r="19" spans="1:8" x14ac:dyDescent="0.3">
      <c r="A19">
        <v>347</v>
      </c>
      <c r="B19" t="s">
        <v>6</v>
      </c>
      <c r="C19">
        <v>8.6125284147199999E-2</v>
      </c>
      <c r="D19">
        <v>0.40282327564699999</v>
      </c>
      <c r="E19">
        <v>0.130368505444</v>
      </c>
      <c r="F19" t="s">
        <v>6</v>
      </c>
      <c r="G19">
        <f t="shared" si="0"/>
        <v>0</v>
      </c>
      <c r="H19">
        <f t="shared" si="1"/>
        <v>0</v>
      </c>
    </row>
    <row r="20" spans="1:8" x14ac:dyDescent="0.3">
      <c r="A20">
        <v>373</v>
      </c>
      <c r="B20" t="s">
        <v>6</v>
      </c>
      <c r="C20">
        <v>5.9833523366400003</v>
      </c>
      <c r="D20">
        <v>33.782645400299998</v>
      </c>
      <c r="E20">
        <v>33.379822124599997</v>
      </c>
      <c r="F20" t="s">
        <v>8</v>
      </c>
      <c r="G20">
        <f t="shared" si="0"/>
        <v>0</v>
      </c>
      <c r="H20">
        <f t="shared" si="1"/>
        <v>2</v>
      </c>
    </row>
    <row r="21" spans="1:8" x14ac:dyDescent="0.3">
      <c r="A21">
        <v>384</v>
      </c>
      <c r="B21" t="s">
        <v>8</v>
      </c>
      <c r="C21">
        <v>11.998408303</v>
      </c>
      <c r="D21">
        <v>34.587221205299997</v>
      </c>
      <c r="E21">
        <v>0.80457580505299997</v>
      </c>
      <c r="F21" t="s">
        <v>8</v>
      </c>
      <c r="G21">
        <f t="shared" si="0"/>
        <v>2</v>
      </c>
      <c r="H21">
        <f t="shared" si="1"/>
        <v>2</v>
      </c>
    </row>
    <row r="22" spans="1:8" x14ac:dyDescent="0.3">
      <c r="A22">
        <v>402</v>
      </c>
      <c r="B22" t="s">
        <v>8</v>
      </c>
      <c r="C22">
        <v>-13.331764575999999</v>
      </c>
      <c r="D22">
        <v>0.41556705320100001</v>
      </c>
      <c r="E22">
        <v>-34.171654152099997</v>
      </c>
      <c r="F22" t="s">
        <v>6</v>
      </c>
      <c r="G22">
        <f t="shared" si="0"/>
        <v>2</v>
      </c>
      <c r="H22">
        <f t="shared" si="1"/>
        <v>0</v>
      </c>
    </row>
    <row r="23" spans="1:8" x14ac:dyDescent="0.3">
      <c r="A23">
        <v>414</v>
      </c>
      <c r="B23" t="s">
        <v>6</v>
      </c>
      <c r="C23">
        <v>-0.20155736271499999</v>
      </c>
      <c r="D23">
        <v>0.40039398481400001</v>
      </c>
      <c r="E23">
        <v>-1.51730683875E-2</v>
      </c>
      <c r="F23" t="s">
        <v>6</v>
      </c>
      <c r="G23">
        <f t="shared" si="0"/>
        <v>0</v>
      </c>
      <c r="H23">
        <f t="shared" si="1"/>
        <v>0</v>
      </c>
    </row>
    <row r="24" spans="1:8" x14ac:dyDescent="0.3">
      <c r="A24">
        <v>445</v>
      </c>
      <c r="B24" t="s">
        <v>6</v>
      </c>
      <c r="C24">
        <v>-53.576119034100003</v>
      </c>
      <c r="D24">
        <v>0.79230028475400005</v>
      </c>
      <c r="E24">
        <v>0.39190629993999998</v>
      </c>
      <c r="F24" t="s">
        <v>9</v>
      </c>
      <c r="G24">
        <f t="shared" si="0"/>
        <v>0</v>
      </c>
      <c r="H24">
        <f t="shared" si="1"/>
        <v>3</v>
      </c>
    </row>
    <row r="25" spans="1:8" x14ac:dyDescent="0.3">
      <c r="A25">
        <v>457</v>
      </c>
      <c r="B25" t="s">
        <v>9</v>
      </c>
      <c r="C25">
        <v>1.29481156667E-2</v>
      </c>
      <c r="D25">
        <v>0.39804533482900001</v>
      </c>
      <c r="E25">
        <v>-0.39425494992499999</v>
      </c>
      <c r="F25" t="s">
        <v>9</v>
      </c>
      <c r="G25">
        <f t="shared" si="0"/>
        <v>3</v>
      </c>
      <c r="H25">
        <f t="shared" si="1"/>
        <v>3</v>
      </c>
    </row>
    <row r="26" spans="1:8" x14ac:dyDescent="0.3">
      <c r="A26">
        <v>476</v>
      </c>
      <c r="B26" t="s">
        <v>9</v>
      </c>
      <c r="C26">
        <v>53.066550275399997</v>
      </c>
      <c r="D26">
        <v>0.53231231757200004</v>
      </c>
      <c r="E26">
        <v>0.134266982742</v>
      </c>
      <c r="F26" t="s">
        <v>6</v>
      </c>
      <c r="G26">
        <f t="shared" si="0"/>
        <v>3</v>
      </c>
      <c r="H26">
        <f t="shared" si="1"/>
        <v>0</v>
      </c>
    </row>
    <row r="27" spans="1:8" x14ac:dyDescent="0.3">
      <c r="A27">
        <v>488</v>
      </c>
      <c r="B27" t="s">
        <v>6</v>
      </c>
      <c r="C27">
        <v>0.28259675795099998</v>
      </c>
      <c r="D27">
        <v>0.44328669841599999</v>
      </c>
      <c r="E27">
        <v>-8.9025619155600005E-2</v>
      </c>
      <c r="F27" t="s">
        <v>6</v>
      </c>
      <c r="G27">
        <f t="shared" si="0"/>
        <v>0</v>
      </c>
      <c r="H27">
        <f t="shared" si="1"/>
        <v>0</v>
      </c>
    </row>
    <row r="28" spans="1:8" x14ac:dyDescent="0.3">
      <c r="A28">
        <v>525</v>
      </c>
      <c r="B28" t="s">
        <v>6</v>
      </c>
      <c r="C28">
        <v>-55.216977314300003</v>
      </c>
      <c r="D28">
        <v>1.7404339338099999</v>
      </c>
      <c r="E28">
        <v>1.29714723539</v>
      </c>
      <c r="F28" t="s">
        <v>7</v>
      </c>
      <c r="G28">
        <f t="shared" si="0"/>
        <v>0</v>
      </c>
      <c r="H28">
        <f t="shared" si="1"/>
        <v>1</v>
      </c>
    </row>
    <row r="29" spans="1:8" x14ac:dyDescent="0.3">
      <c r="A29">
        <v>538</v>
      </c>
      <c r="B29" t="s">
        <v>7</v>
      </c>
      <c r="C29">
        <v>-0.72572244492899995</v>
      </c>
      <c r="D29">
        <v>0.19095397519599999</v>
      </c>
      <c r="E29">
        <v>-1.5494799586100001</v>
      </c>
      <c r="F29" t="s">
        <v>7</v>
      </c>
      <c r="G29">
        <f t="shared" si="0"/>
        <v>1</v>
      </c>
      <c r="H29">
        <f t="shared" si="1"/>
        <v>1</v>
      </c>
    </row>
    <row r="30" spans="1:8" x14ac:dyDescent="0.3">
      <c r="A30">
        <v>568</v>
      </c>
      <c r="B30" t="s">
        <v>7</v>
      </c>
      <c r="C30">
        <v>52.969361641500001</v>
      </c>
      <c r="D30">
        <v>0.30020843096499999</v>
      </c>
      <c r="E30">
        <v>0.109254455769</v>
      </c>
      <c r="F30" t="s">
        <v>6</v>
      </c>
      <c r="G30">
        <f t="shared" si="0"/>
        <v>1</v>
      </c>
      <c r="H30">
        <f t="shared" si="1"/>
        <v>0</v>
      </c>
    </row>
    <row r="31" spans="1:8" x14ac:dyDescent="0.3">
      <c r="A31">
        <v>580</v>
      </c>
      <c r="B31" t="s">
        <v>6</v>
      </c>
      <c r="C31">
        <v>3.6070619351199998E-2</v>
      </c>
      <c r="D31">
        <v>0.17050787269600001</v>
      </c>
      <c r="E31">
        <v>-0.12970055826999999</v>
      </c>
      <c r="F31" t="s">
        <v>6</v>
      </c>
      <c r="G31">
        <f t="shared" si="0"/>
        <v>0</v>
      </c>
      <c r="H31">
        <f t="shared" si="1"/>
        <v>0</v>
      </c>
    </row>
    <row r="32" spans="1:8" x14ac:dyDescent="0.3">
      <c r="A32">
        <v>603</v>
      </c>
      <c r="B32" t="s">
        <v>6</v>
      </c>
      <c r="C32">
        <v>-1.24152103112</v>
      </c>
      <c r="D32">
        <v>37.954309059899998</v>
      </c>
      <c r="E32">
        <v>37.783801187199998</v>
      </c>
      <c r="F32" t="s">
        <v>8</v>
      </c>
      <c r="G32">
        <f t="shared" si="0"/>
        <v>0</v>
      </c>
      <c r="H32">
        <f t="shared" si="1"/>
        <v>2</v>
      </c>
    </row>
    <row r="33" spans="1:8" x14ac:dyDescent="0.3">
      <c r="A33">
        <v>614</v>
      </c>
      <c r="B33" t="s">
        <v>8</v>
      </c>
      <c r="C33">
        <v>-9.4823087484399995</v>
      </c>
      <c r="D33">
        <v>28.4609510935</v>
      </c>
      <c r="E33">
        <v>-9.4933579663599996</v>
      </c>
      <c r="F33" t="s">
        <v>8</v>
      </c>
      <c r="G33">
        <f t="shared" si="0"/>
        <v>2</v>
      </c>
      <c r="H33">
        <f t="shared" si="1"/>
        <v>2</v>
      </c>
    </row>
    <row r="34" spans="1:8" x14ac:dyDescent="0.3">
      <c r="A34">
        <v>634</v>
      </c>
      <c r="B34" t="s">
        <v>8</v>
      </c>
      <c r="C34">
        <v>11.3672941347</v>
      </c>
      <c r="D34">
        <v>0.46706968460199999</v>
      </c>
      <c r="E34">
        <v>-27.993881408899998</v>
      </c>
      <c r="F34" t="s">
        <v>6</v>
      </c>
      <c r="G34">
        <f t="shared" si="0"/>
        <v>2</v>
      </c>
      <c r="H34">
        <f t="shared" si="1"/>
        <v>0</v>
      </c>
    </row>
    <row r="35" spans="1:8" x14ac:dyDescent="0.3">
      <c r="A35">
        <v>646</v>
      </c>
      <c r="B35" t="s">
        <v>6</v>
      </c>
      <c r="C35">
        <v>-0.28215685430699999</v>
      </c>
      <c r="D35">
        <v>0.48465007782699998</v>
      </c>
      <c r="E35">
        <v>1.7580393225200001E-2</v>
      </c>
      <c r="F35" t="s">
        <v>6</v>
      </c>
      <c r="G35">
        <f t="shared" si="0"/>
        <v>0</v>
      </c>
      <c r="H35">
        <f t="shared" si="1"/>
        <v>0</v>
      </c>
    </row>
    <row r="36" spans="1:8" x14ac:dyDescent="0.3">
      <c r="A36">
        <v>673</v>
      </c>
      <c r="B36" t="s">
        <v>6</v>
      </c>
      <c r="C36">
        <v>-66.261905917199996</v>
      </c>
      <c r="D36">
        <v>0.347429492088</v>
      </c>
      <c r="E36">
        <v>-0.13722058573900001</v>
      </c>
      <c r="F36" t="s">
        <v>9</v>
      </c>
      <c r="G36">
        <f t="shared" si="0"/>
        <v>0</v>
      </c>
      <c r="H36">
        <f t="shared" si="1"/>
        <v>3</v>
      </c>
    </row>
    <row r="37" spans="1:8" x14ac:dyDescent="0.3">
      <c r="A37">
        <v>685</v>
      </c>
      <c r="B37" t="s">
        <v>9</v>
      </c>
      <c r="C37">
        <v>5.5712026441300001E-2</v>
      </c>
      <c r="D37">
        <v>0.45659934047900003</v>
      </c>
      <c r="E37">
        <v>0.109169848391</v>
      </c>
      <c r="F37" t="s">
        <v>9</v>
      </c>
      <c r="G37">
        <f t="shared" si="0"/>
        <v>3</v>
      </c>
      <c r="H37">
        <f t="shared" si="1"/>
        <v>3</v>
      </c>
    </row>
    <row r="38" spans="1:8" x14ac:dyDescent="0.3">
      <c r="A38">
        <v>718</v>
      </c>
      <c r="B38" t="s">
        <v>9</v>
      </c>
      <c r="C38">
        <v>72.218573963099999</v>
      </c>
      <c r="D38">
        <v>0.28302262234600001</v>
      </c>
      <c r="E38">
        <v>-0.17357671813299999</v>
      </c>
      <c r="F38" t="s">
        <v>6</v>
      </c>
      <c r="G38">
        <f t="shared" si="0"/>
        <v>3</v>
      </c>
      <c r="H38">
        <f t="shared" si="1"/>
        <v>0</v>
      </c>
    </row>
    <row r="39" spans="1:8" x14ac:dyDescent="0.3">
      <c r="A39">
        <v>730</v>
      </c>
      <c r="B39" t="s">
        <v>6</v>
      </c>
      <c r="C39">
        <v>1.2464880070700001E-2</v>
      </c>
      <c r="D39">
        <v>0.30393484442000002</v>
      </c>
      <c r="E39">
        <v>2.0912222073699999E-2</v>
      </c>
      <c r="F39" t="s">
        <v>6</v>
      </c>
      <c r="G39">
        <f t="shared" si="0"/>
        <v>0</v>
      </c>
      <c r="H39">
        <f t="shared" si="1"/>
        <v>0</v>
      </c>
    </row>
    <row r="40" spans="1:8" x14ac:dyDescent="0.3">
      <c r="A40">
        <v>754</v>
      </c>
      <c r="B40" t="s">
        <v>6</v>
      </c>
      <c r="C40">
        <v>-51.753329704999999</v>
      </c>
      <c r="D40">
        <v>7.0172677739699998E-2</v>
      </c>
      <c r="E40">
        <v>-0.23376216667999999</v>
      </c>
      <c r="F40" t="s">
        <v>7</v>
      </c>
      <c r="G40">
        <f t="shared" si="0"/>
        <v>0</v>
      </c>
      <c r="H40">
        <f t="shared" si="1"/>
        <v>1</v>
      </c>
    </row>
    <row r="41" spans="1:8" x14ac:dyDescent="0.3">
      <c r="A41">
        <v>767</v>
      </c>
      <c r="B41" t="s">
        <v>7</v>
      </c>
      <c r="C41">
        <v>-0.30488117891200001</v>
      </c>
      <c r="D41">
        <v>0.17850830079400001</v>
      </c>
      <c r="E41">
        <v>0.108335623054</v>
      </c>
      <c r="F41" t="s">
        <v>7</v>
      </c>
      <c r="G41">
        <f t="shared" si="0"/>
        <v>1</v>
      </c>
      <c r="H41">
        <f t="shared" si="1"/>
        <v>1</v>
      </c>
    </row>
    <row r="42" spans="1:8" x14ac:dyDescent="0.3">
      <c r="A42">
        <v>786</v>
      </c>
      <c r="B42" t="s">
        <v>7</v>
      </c>
      <c r="C42">
        <v>54.3842082842</v>
      </c>
      <c r="D42">
        <v>0.68462890162000001</v>
      </c>
      <c r="E42">
        <v>0.50612060082599997</v>
      </c>
      <c r="F42" t="s">
        <v>6</v>
      </c>
      <c r="G42">
        <f t="shared" si="0"/>
        <v>1</v>
      </c>
      <c r="H42">
        <f t="shared" si="1"/>
        <v>0</v>
      </c>
    </row>
    <row r="43" spans="1:8" x14ac:dyDescent="0.3">
      <c r="A43">
        <v>798</v>
      </c>
      <c r="B43" t="s">
        <v>6</v>
      </c>
      <c r="C43">
        <v>0.48212285935799998</v>
      </c>
      <c r="D43">
        <v>0.79505657848199995</v>
      </c>
      <c r="E43">
        <v>0.11042767686299999</v>
      </c>
      <c r="F43" t="s">
        <v>6</v>
      </c>
      <c r="G43">
        <f t="shared" si="0"/>
        <v>0</v>
      </c>
      <c r="H43">
        <f t="shared" si="1"/>
        <v>0</v>
      </c>
    </row>
    <row r="44" spans="1:8" x14ac:dyDescent="0.3">
      <c r="A44">
        <v>817</v>
      </c>
      <c r="B44" t="s">
        <v>6</v>
      </c>
      <c r="C44">
        <v>-30.077248319900001</v>
      </c>
      <c r="D44">
        <v>1.9670052630399999</v>
      </c>
      <c r="E44">
        <v>1.17194868455</v>
      </c>
      <c r="F44" t="s">
        <v>8</v>
      </c>
      <c r="G44">
        <f t="shared" si="0"/>
        <v>0</v>
      </c>
      <c r="H44">
        <f t="shared" si="1"/>
        <v>2</v>
      </c>
    </row>
    <row r="45" spans="1:8" x14ac:dyDescent="0.3">
      <c r="A45">
        <v>828</v>
      </c>
      <c r="B45" t="s">
        <v>8</v>
      </c>
      <c r="C45">
        <v>0.83753617657000001</v>
      </c>
      <c r="D45">
        <v>0.40521863181599999</v>
      </c>
      <c r="E45">
        <v>-1.5617866312199999</v>
      </c>
      <c r="F45" t="s">
        <v>8</v>
      </c>
      <c r="G45">
        <f t="shared" si="0"/>
        <v>2</v>
      </c>
      <c r="H45">
        <f t="shared" si="1"/>
        <v>2</v>
      </c>
    </row>
    <row r="46" spans="1:8" x14ac:dyDescent="0.3">
      <c r="A46">
        <v>856</v>
      </c>
      <c r="B46" t="s">
        <v>8</v>
      </c>
      <c r="C46">
        <v>22.552469137599999</v>
      </c>
      <c r="D46">
        <v>5.8320287144799998</v>
      </c>
      <c r="E46">
        <v>5.4268100826700003</v>
      </c>
      <c r="F46" t="s">
        <v>6</v>
      </c>
      <c r="G46">
        <f t="shared" si="0"/>
        <v>2</v>
      </c>
      <c r="H46">
        <f t="shared" si="1"/>
        <v>0</v>
      </c>
    </row>
    <row r="47" spans="1:8" x14ac:dyDescent="0.3">
      <c r="A47">
        <v>868</v>
      </c>
      <c r="B47" t="s">
        <v>6</v>
      </c>
      <c r="C47">
        <v>2.6224777439300002</v>
      </c>
      <c r="D47">
        <v>0.46647561555400002</v>
      </c>
      <c r="E47">
        <v>-5.3655530989300004</v>
      </c>
      <c r="F47" t="s">
        <v>6</v>
      </c>
      <c r="G47">
        <f t="shared" si="0"/>
        <v>0</v>
      </c>
      <c r="H47">
        <f t="shared" si="1"/>
        <v>0</v>
      </c>
    </row>
    <row r="48" spans="1:8" x14ac:dyDescent="0.3">
      <c r="A48">
        <v>901</v>
      </c>
      <c r="B48" t="s">
        <v>6</v>
      </c>
      <c r="C48">
        <v>-62.857928040499999</v>
      </c>
      <c r="D48">
        <v>0.57685894451899999</v>
      </c>
      <c r="E48">
        <v>0.110383328965</v>
      </c>
      <c r="F48" t="s">
        <v>9</v>
      </c>
      <c r="G48">
        <f t="shared" si="0"/>
        <v>0</v>
      </c>
      <c r="H48">
        <f t="shared" si="1"/>
        <v>3</v>
      </c>
    </row>
    <row r="49" spans="1:8" x14ac:dyDescent="0.3">
      <c r="A49">
        <v>913</v>
      </c>
      <c r="B49" t="s">
        <v>9</v>
      </c>
      <c r="C49">
        <v>0.83394369734200002</v>
      </c>
      <c r="D49">
        <v>0.43422400726999999</v>
      </c>
      <c r="E49">
        <v>-0.14263493725000001</v>
      </c>
      <c r="F49" t="s">
        <v>9</v>
      </c>
      <c r="G49">
        <f t="shared" si="0"/>
        <v>3</v>
      </c>
      <c r="H49">
        <f t="shared" si="1"/>
        <v>3</v>
      </c>
    </row>
    <row r="50" spans="1:8" x14ac:dyDescent="0.3">
      <c r="A50">
        <v>931</v>
      </c>
      <c r="B50" t="s">
        <v>9</v>
      </c>
      <c r="C50">
        <v>56.131939414500003</v>
      </c>
      <c r="D50">
        <v>0.31295221939500001</v>
      </c>
      <c r="E50">
        <v>-0.121271787875</v>
      </c>
      <c r="F50" t="s">
        <v>6</v>
      </c>
      <c r="G50">
        <f t="shared" si="0"/>
        <v>3</v>
      </c>
      <c r="H50">
        <f t="shared" si="1"/>
        <v>0</v>
      </c>
    </row>
    <row r="51" spans="1:8" x14ac:dyDescent="0.3">
      <c r="A51">
        <v>943</v>
      </c>
      <c r="B51" t="s">
        <v>6</v>
      </c>
      <c r="C51">
        <v>-3.14123655593E-2</v>
      </c>
      <c r="D51">
        <v>0.21297813122100001</v>
      </c>
      <c r="E51">
        <v>-9.9974088174399997E-2</v>
      </c>
      <c r="F51" t="s">
        <v>6</v>
      </c>
      <c r="G51">
        <f t="shared" si="0"/>
        <v>0</v>
      </c>
      <c r="H51">
        <f t="shared" si="1"/>
        <v>0</v>
      </c>
    </row>
    <row r="52" spans="1:8" x14ac:dyDescent="0.3">
      <c r="A52">
        <v>967</v>
      </c>
      <c r="B52" t="s">
        <v>6</v>
      </c>
      <c r="C52">
        <v>-47.585548799599998</v>
      </c>
      <c r="D52">
        <v>0.15224156254000001</v>
      </c>
      <c r="E52">
        <v>-6.0736568680399998E-2</v>
      </c>
      <c r="F52" t="s">
        <v>7</v>
      </c>
      <c r="G52">
        <f t="shared" si="0"/>
        <v>0</v>
      </c>
      <c r="H52">
        <f t="shared" si="1"/>
        <v>1</v>
      </c>
    </row>
    <row r="53" spans="1:8" x14ac:dyDescent="0.3">
      <c r="A53">
        <v>980</v>
      </c>
      <c r="B53" t="s">
        <v>7</v>
      </c>
      <c r="C53">
        <v>-7.2461265304599995E-2</v>
      </c>
      <c r="D53">
        <v>4.3800372032199997E-2</v>
      </c>
      <c r="E53">
        <v>-0.108441190508</v>
      </c>
      <c r="F53" t="s">
        <v>7</v>
      </c>
      <c r="G53">
        <f t="shared" si="0"/>
        <v>1</v>
      </c>
      <c r="H53">
        <f t="shared" si="1"/>
        <v>1</v>
      </c>
    </row>
    <row r="54" spans="1:8" x14ac:dyDescent="0.3">
      <c r="A54">
        <v>1008</v>
      </c>
      <c r="B54" t="s">
        <v>7</v>
      </c>
      <c r="C54">
        <v>42.079877877599998</v>
      </c>
      <c r="D54">
        <v>0.18634304413200001</v>
      </c>
      <c r="E54">
        <v>0.14254267209999999</v>
      </c>
      <c r="F54" t="s">
        <v>6</v>
      </c>
      <c r="G54">
        <f t="shared" si="0"/>
        <v>1</v>
      </c>
      <c r="H54">
        <f t="shared" si="1"/>
        <v>0</v>
      </c>
    </row>
    <row r="55" spans="1:8" x14ac:dyDescent="0.3">
      <c r="A55">
        <v>1020</v>
      </c>
      <c r="B55" t="s">
        <v>6</v>
      </c>
      <c r="C55">
        <v>-4.9956443489100003E-3</v>
      </c>
      <c r="D55">
        <v>0.15902191768900001</v>
      </c>
      <c r="E55">
        <v>-2.73211264425E-2</v>
      </c>
      <c r="F55" t="s">
        <v>6</v>
      </c>
      <c r="G55">
        <f t="shared" si="0"/>
        <v>0</v>
      </c>
      <c r="H55">
        <f t="shared" si="1"/>
        <v>0</v>
      </c>
    </row>
    <row r="56" spans="1:8" x14ac:dyDescent="0.3">
      <c r="A56">
        <v>1043</v>
      </c>
      <c r="B56" t="s">
        <v>6</v>
      </c>
      <c r="C56">
        <v>-18.974516207499999</v>
      </c>
      <c r="D56">
        <v>23.058859285400001</v>
      </c>
      <c r="E56">
        <v>22.899837367699998</v>
      </c>
      <c r="F56" t="s">
        <v>8</v>
      </c>
      <c r="G56">
        <f t="shared" si="0"/>
        <v>0</v>
      </c>
      <c r="H56">
        <f t="shared" si="1"/>
        <v>2</v>
      </c>
    </row>
    <row r="57" spans="1:8" x14ac:dyDescent="0.3">
      <c r="A57">
        <v>1054</v>
      </c>
      <c r="B57" t="s">
        <v>8</v>
      </c>
      <c r="C57">
        <v>11.379410950600001</v>
      </c>
      <c r="D57">
        <v>32.859255858300003</v>
      </c>
      <c r="E57">
        <v>9.8003965729200004</v>
      </c>
      <c r="F57" t="s">
        <v>8</v>
      </c>
      <c r="G57">
        <f t="shared" si="0"/>
        <v>2</v>
      </c>
      <c r="H57">
        <f t="shared" si="1"/>
        <v>2</v>
      </c>
    </row>
    <row r="58" spans="1:8" x14ac:dyDescent="0.3">
      <c r="A58">
        <v>1072</v>
      </c>
      <c r="B58" t="s">
        <v>8</v>
      </c>
      <c r="C58">
        <v>11.1916890407</v>
      </c>
      <c r="D58">
        <v>0.84447437733300001</v>
      </c>
      <c r="E58">
        <v>-32.014781481</v>
      </c>
      <c r="F58" t="s">
        <v>6</v>
      </c>
      <c r="G58">
        <f t="shared" si="0"/>
        <v>2</v>
      </c>
      <c r="H58">
        <f t="shared" si="1"/>
        <v>0</v>
      </c>
    </row>
    <row r="59" spans="1:8" x14ac:dyDescent="0.3">
      <c r="A59">
        <v>1084</v>
      </c>
      <c r="B59" t="s">
        <v>6</v>
      </c>
      <c r="C59">
        <v>-0.141541047448</v>
      </c>
      <c r="D59">
        <v>0.47125684904199999</v>
      </c>
      <c r="E59">
        <v>-0.37321752829100002</v>
      </c>
      <c r="F59" t="s">
        <v>6</v>
      </c>
      <c r="G59">
        <f t="shared" si="0"/>
        <v>0</v>
      </c>
      <c r="H59">
        <f t="shared" si="1"/>
        <v>0</v>
      </c>
    </row>
    <row r="60" spans="1:8" x14ac:dyDescent="0.3">
      <c r="A60">
        <v>1113</v>
      </c>
      <c r="B60" t="s">
        <v>6</v>
      </c>
      <c r="C60">
        <v>-52.617704772300002</v>
      </c>
      <c r="D60">
        <v>0.308598227138</v>
      </c>
      <c r="E60">
        <v>-0.16265862190300001</v>
      </c>
      <c r="F60" t="s">
        <v>9</v>
      </c>
      <c r="G60">
        <f t="shared" si="0"/>
        <v>0</v>
      </c>
      <c r="H60">
        <f t="shared" si="1"/>
        <v>3</v>
      </c>
    </row>
    <row r="61" spans="1:8" x14ac:dyDescent="0.3">
      <c r="A61">
        <v>1126</v>
      </c>
      <c r="B61" t="s">
        <v>9</v>
      </c>
      <c r="C61">
        <v>1.63479565796</v>
      </c>
      <c r="D61">
        <v>0.95783528688599995</v>
      </c>
      <c r="E61">
        <v>0.64923705974799995</v>
      </c>
      <c r="F61" t="s">
        <v>9</v>
      </c>
      <c r="G61">
        <f t="shared" si="0"/>
        <v>3</v>
      </c>
      <c r="H61">
        <f t="shared" si="1"/>
        <v>3</v>
      </c>
    </row>
    <row r="62" spans="1:8" x14ac:dyDescent="0.3">
      <c r="A62">
        <v>1147</v>
      </c>
      <c r="B62" t="s">
        <v>9</v>
      </c>
      <c r="C62">
        <v>46.7681114421</v>
      </c>
      <c r="D62">
        <v>0.27335661614099999</v>
      </c>
      <c r="E62">
        <v>-0.68447867074500002</v>
      </c>
      <c r="F62" t="s">
        <v>6</v>
      </c>
      <c r="G62">
        <f t="shared" si="0"/>
        <v>3</v>
      </c>
      <c r="H62">
        <f t="shared" si="1"/>
        <v>0</v>
      </c>
    </row>
    <row r="63" spans="1:8" x14ac:dyDescent="0.3">
      <c r="A63">
        <v>1159</v>
      </c>
      <c r="B63" t="s">
        <v>6</v>
      </c>
      <c r="C63">
        <v>0.21563693861399999</v>
      </c>
      <c r="D63">
        <v>0.27978197176199998</v>
      </c>
      <c r="E63">
        <v>6.42535562074E-3</v>
      </c>
      <c r="F63" t="s">
        <v>6</v>
      </c>
      <c r="G63">
        <f t="shared" si="0"/>
        <v>0</v>
      </c>
      <c r="H63">
        <f t="shared" si="1"/>
        <v>0</v>
      </c>
    </row>
    <row r="64" spans="1:8" x14ac:dyDescent="0.3">
      <c r="A64">
        <v>1186</v>
      </c>
      <c r="B64" t="s">
        <v>6</v>
      </c>
      <c r="C64">
        <v>-47.3748445624</v>
      </c>
      <c r="D64">
        <v>1.1405015406700001</v>
      </c>
      <c r="E64">
        <v>0.86071956891000001</v>
      </c>
      <c r="F64" t="s">
        <v>9</v>
      </c>
      <c r="G64">
        <f t="shared" si="0"/>
        <v>0</v>
      </c>
      <c r="H64">
        <f t="shared" si="1"/>
        <v>3</v>
      </c>
    </row>
    <row r="65" spans="1:8" x14ac:dyDescent="0.3">
      <c r="A65">
        <v>1198</v>
      </c>
      <c r="B65" t="s">
        <v>9</v>
      </c>
      <c r="C65">
        <v>-1.65029616886</v>
      </c>
      <c r="D65">
        <v>0.31890339291499997</v>
      </c>
      <c r="E65">
        <v>-0.82159814775700002</v>
      </c>
      <c r="F65" t="s">
        <v>9</v>
      </c>
      <c r="G65">
        <f t="shared" si="0"/>
        <v>3</v>
      </c>
      <c r="H65">
        <f t="shared" si="1"/>
        <v>3</v>
      </c>
    </row>
    <row r="66" spans="1:8" x14ac:dyDescent="0.3">
      <c r="A66">
        <v>1218</v>
      </c>
      <c r="B66" t="s">
        <v>9</v>
      </c>
      <c r="C66">
        <v>11.7639658127</v>
      </c>
      <c r="D66">
        <v>0.34636962312899999</v>
      </c>
      <c r="E66">
        <v>2.7466230214099999E-2</v>
      </c>
      <c r="F66" t="s">
        <v>7</v>
      </c>
      <c r="G66">
        <f t="shared" si="0"/>
        <v>3</v>
      </c>
      <c r="H66">
        <f t="shared" si="1"/>
        <v>1</v>
      </c>
    </row>
    <row r="67" spans="1:8" x14ac:dyDescent="0.3">
      <c r="A67">
        <v>1231</v>
      </c>
      <c r="B67" t="s">
        <v>7</v>
      </c>
      <c r="C67">
        <v>-2.2651995451299999E-2</v>
      </c>
      <c r="D67">
        <v>0.18865820644799999</v>
      </c>
      <c r="E67">
        <v>-0.157711416681</v>
      </c>
      <c r="F67" t="s">
        <v>7</v>
      </c>
      <c r="G67">
        <f t="shared" ref="G67:G130" si="2">IF(B67="chair_away", 0, IF(B67="chair_close", 1, IF(B67="occupied_away", 2, IF(B67="occupied_close", 3, "N/A"))))</f>
        <v>1</v>
      </c>
      <c r="H67">
        <f t="shared" ref="H67:H130" si="3">IF(F67="chair_away", 0, IF(F67="chair_close", 1, IF(F67="occupied_away", 2, IF(F67="occupied_close", 3, "N/A"))))</f>
        <v>1</v>
      </c>
    </row>
    <row r="68" spans="1:8" x14ac:dyDescent="0.3">
      <c r="A68">
        <v>1252</v>
      </c>
      <c r="B68" t="s">
        <v>7</v>
      </c>
      <c r="C68">
        <v>-11.5654984259</v>
      </c>
      <c r="D68">
        <v>1.5255916001000001</v>
      </c>
      <c r="E68">
        <v>1.3369333936500001</v>
      </c>
      <c r="F68" t="s">
        <v>9</v>
      </c>
      <c r="G68">
        <f t="shared" si="2"/>
        <v>1</v>
      </c>
      <c r="H68">
        <f t="shared" si="3"/>
        <v>3</v>
      </c>
    </row>
    <row r="69" spans="1:8" x14ac:dyDescent="0.3">
      <c r="A69">
        <v>1263</v>
      </c>
      <c r="B69" t="s">
        <v>9</v>
      </c>
      <c r="C69">
        <v>2.2145353592700001</v>
      </c>
      <c r="D69">
        <v>1.1071247827299999</v>
      </c>
      <c r="E69">
        <v>-0.41846681737000002</v>
      </c>
      <c r="F69" t="s">
        <v>9</v>
      </c>
      <c r="G69">
        <f t="shared" si="2"/>
        <v>3</v>
      </c>
      <c r="H69">
        <f t="shared" si="3"/>
        <v>3</v>
      </c>
    </row>
    <row r="70" spans="1:8" x14ac:dyDescent="0.3">
      <c r="A70">
        <v>1306</v>
      </c>
      <c r="B70" t="s">
        <v>9</v>
      </c>
      <c r="C70">
        <v>6.5815653447900004</v>
      </c>
      <c r="D70">
        <v>0.23667690321500001</v>
      </c>
      <c r="E70">
        <v>-0.870447879511</v>
      </c>
      <c r="F70" t="s">
        <v>7</v>
      </c>
      <c r="G70">
        <f t="shared" si="2"/>
        <v>3</v>
      </c>
      <c r="H70">
        <f t="shared" si="3"/>
        <v>1</v>
      </c>
    </row>
    <row r="71" spans="1:8" x14ac:dyDescent="0.3">
      <c r="A71">
        <v>1319</v>
      </c>
      <c r="B71" t="s">
        <v>7</v>
      </c>
      <c r="C71">
        <v>-3.4548804076799999E-2</v>
      </c>
      <c r="D71">
        <v>0.19771883315300001</v>
      </c>
      <c r="E71">
        <v>-3.8958070062300003E-2</v>
      </c>
      <c r="F71" t="s">
        <v>7</v>
      </c>
      <c r="G71">
        <f t="shared" si="2"/>
        <v>1</v>
      </c>
      <c r="H71">
        <f t="shared" si="3"/>
        <v>1</v>
      </c>
    </row>
    <row r="72" spans="1:8" x14ac:dyDescent="0.3">
      <c r="A72">
        <v>1348</v>
      </c>
      <c r="B72" t="s">
        <v>7</v>
      </c>
      <c r="C72">
        <v>-9.0826422610200002</v>
      </c>
      <c r="D72">
        <v>0.49674958041099998</v>
      </c>
      <c r="E72">
        <v>0.299030747258</v>
      </c>
      <c r="F72" t="s">
        <v>9</v>
      </c>
      <c r="G72">
        <f t="shared" si="2"/>
        <v>1</v>
      </c>
      <c r="H72">
        <f t="shared" si="3"/>
        <v>3</v>
      </c>
    </row>
    <row r="73" spans="1:8" x14ac:dyDescent="0.3">
      <c r="A73">
        <v>1360</v>
      </c>
      <c r="B73" t="s">
        <v>9</v>
      </c>
      <c r="C73">
        <v>-0.64687555836499999</v>
      </c>
      <c r="D73">
        <v>0.2775980857</v>
      </c>
      <c r="E73">
        <v>-0.21915149471000001</v>
      </c>
      <c r="F73" t="s">
        <v>9</v>
      </c>
      <c r="G73">
        <f t="shared" si="2"/>
        <v>3</v>
      </c>
      <c r="H73">
        <f t="shared" si="3"/>
        <v>3</v>
      </c>
    </row>
    <row r="74" spans="1:8" x14ac:dyDescent="0.3">
      <c r="A74">
        <v>1388</v>
      </c>
      <c r="B74" t="s">
        <v>9</v>
      </c>
      <c r="C74">
        <v>16.733820722600001</v>
      </c>
      <c r="D74">
        <v>5.9260093701299997E-2</v>
      </c>
      <c r="E74">
        <v>-0.218337991999</v>
      </c>
      <c r="F74" t="s">
        <v>7</v>
      </c>
      <c r="G74">
        <f t="shared" si="2"/>
        <v>3</v>
      </c>
      <c r="H74">
        <f t="shared" si="3"/>
        <v>1</v>
      </c>
    </row>
    <row r="75" spans="1:8" x14ac:dyDescent="0.3">
      <c r="A75">
        <v>1401</v>
      </c>
      <c r="B75" t="s">
        <v>7</v>
      </c>
      <c r="C75">
        <v>6.8673275289200003E-2</v>
      </c>
      <c r="D75">
        <v>0.24173690511500001</v>
      </c>
      <c r="E75">
        <v>0.18247681141300001</v>
      </c>
      <c r="F75" t="s">
        <v>7</v>
      </c>
      <c r="G75">
        <f t="shared" si="2"/>
        <v>1</v>
      </c>
      <c r="H75">
        <f t="shared" si="3"/>
        <v>1</v>
      </c>
    </row>
    <row r="76" spans="1:8" x14ac:dyDescent="0.3">
      <c r="A76">
        <v>1425</v>
      </c>
      <c r="B76" t="s">
        <v>7</v>
      </c>
      <c r="C76">
        <v>-21.057593647099999</v>
      </c>
      <c r="D76">
        <v>0.94081267030100002</v>
      </c>
      <c r="E76">
        <v>0.69907576518600001</v>
      </c>
      <c r="F76" t="s">
        <v>9</v>
      </c>
      <c r="G76">
        <f t="shared" si="2"/>
        <v>1</v>
      </c>
      <c r="H76">
        <f t="shared" si="3"/>
        <v>3</v>
      </c>
    </row>
    <row r="77" spans="1:8" x14ac:dyDescent="0.3">
      <c r="A77">
        <v>1436</v>
      </c>
      <c r="B77" t="s">
        <v>9</v>
      </c>
      <c r="C77">
        <v>-0.79139490449000005</v>
      </c>
      <c r="D77">
        <v>1.04184931146</v>
      </c>
      <c r="E77">
        <v>0.101036641155</v>
      </c>
      <c r="F77" t="s">
        <v>9</v>
      </c>
      <c r="G77">
        <f t="shared" si="2"/>
        <v>3</v>
      </c>
      <c r="H77">
        <f t="shared" si="3"/>
        <v>3</v>
      </c>
    </row>
    <row r="78" spans="1:8" x14ac:dyDescent="0.3">
      <c r="A78">
        <v>1478</v>
      </c>
      <c r="B78" t="s">
        <v>9</v>
      </c>
      <c r="C78">
        <v>20.154801848799998</v>
      </c>
      <c r="D78">
        <v>5.4812509083599997E-2</v>
      </c>
      <c r="E78">
        <v>-0.98703680237199998</v>
      </c>
      <c r="F78" t="s">
        <v>7</v>
      </c>
      <c r="G78">
        <f t="shared" si="2"/>
        <v>3</v>
      </c>
      <c r="H78">
        <f t="shared" si="3"/>
        <v>1</v>
      </c>
    </row>
    <row r="79" spans="1:8" x14ac:dyDescent="0.3">
      <c r="A79">
        <v>1490</v>
      </c>
      <c r="B79" t="s">
        <v>7</v>
      </c>
      <c r="C79">
        <v>6.1848175637500002E-3</v>
      </c>
      <c r="D79">
        <v>8.4589934148700002E-2</v>
      </c>
      <c r="E79">
        <v>2.9777425065100002E-2</v>
      </c>
      <c r="F79" t="s">
        <v>7</v>
      </c>
      <c r="G79">
        <f t="shared" si="2"/>
        <v>1</v>
      </c>
      <c r="H79">
        <f t="shared" si="3"/>
        <v>1</v>
      </c>
    </row>
    <row r="80" spans="1:8" x14ac:dyDescent="0.3">
      <c r="A80">
        <v>1529</v>
      </c>
      <c r="B80" t="s">
        <v>7</v>
      </c>
      <c r="C80">
        <v>-18.927181554800001</v>
      </c>
      <c r="D80">
        <v>2.0958772858599999</v>
      </c>
      <c r="E80">
        <v>2.0112873517100001</v>
      </c>
      <c r="F80" t="s">
        <v>9</v>
      </c>
      <c r="G80">
        <f t="shared" si="2"/>
        <v>1</v>
      </c>
      <c r="H80">
        <f t="shared" si="3"/>
        <v>3</v>
      </c>
    </row>
    <row r="81" spans="1:8" x14ac:dyDescent="0.3">
      <c r="A81">
        <v>1540</v>
      </c>
      <c r="B81" t="s">
        <v>9</v>
      </c>
      <c r="C81">
        <v>-2.1426523586699999</v>
      </c>
      <c r="D81">
        <v>0.39039157398800001</v>
      </c>
      <c r="E81">
        <v>-1.70548571187</v>
      </c>
      <c r="F81" t="s">
        <v>9</v>
      </c>
      <c r="G81">
        <f t="shared" si="2"/>
        <v>3</v>
      </c>
      <c r="H81">
        <f t="shared" si="3"/>
        <v>3</v>
      </c>
    </row>
    <row r="82" spans="1:8" x14ac:dyDescent="0.3">
      <c r="A82">
        <v>1582</v>
      </c>
      <c r="B82" t="s">
        <v>9</v>
      </c>
      <c r="C82">
        <v>11.6379438377</v>
      </c>
      <c r="D82">
        <v>0.14450867573000001</v>
      </c>
      <c r="E82">
        <v>-0.245882898258</v>
      </c>
      <c r="F82" t="s">
        <v>7</v>
      </c>
      <c r="G82">
        <f t="shared" si="2"/>
        <v>3</v>
      </c>
      <c r="H82">
        <f t="shared" si="3"/>
        <v>1</v>
      </c>
    </row>
    <row r="83" spans="1:8" x14ac:dyDescent="0.3">
      <c r="A83">
        <v>1595</v>
      </c>
      <c r="B83" t="s">
        <v>7</v>
      </c>
      <c r="C83">
        <v>2.1254003309899999E-2</v>
      </c>
      <c r="D83">
        <v>0.167863443684</v>
      </c>
      <c r="E83">
        <v>2.3354767953899999E-2</v>
      </c>
      <c r="F83" t="s">
        <v>7</v>
      </c>
      <c r="G83">
        <f t="shared" si="2"/>
        <v>1</v>
      </c>
      <c r="H83">
        <f t="shared" si="3"/>
        <v>1</v>
      </c>
    </row>
    <row r="84" spans="1:8" x14ac:dyDescent="0.3">
      <c r="A84">
        <v>1626</v>
      </c>
      <c r="B84" t="s">
        <v>7</v>
      </c>
      <c r="C84">
        <v>24.730880644999999</v>
      </c>
      <c r="D84">
        <v>22.892812059200001</v>
      </c>
      <c r="E84">
        <v>22.724948615500001</v>
      </c>
      <c r="F84" t="s">
        <v>8</v>
      </c>
      <c r="G84">
        <f t="shared" si="2"/>
        <v>1</v>
      </c>
      <c r="H84">
        <f t="shared" si="3"/>
        <v>2</v>
      </c>
    </row>
    <row r="85" spans="1:8" x14ac:dyDescent="0.3">
      <c r="A85">
        <v>1637</v>
      </c>
      <c r="B85" t="s">
        <v>8</v>
      </c>
      <c r="C85">
        <v>-9.4485910850299994</v>
      </c>
      <c r="D85">
        <v>11.608331618699999</v>
      </c>
      <c r="E85">
        <v>-11.284480440499999</v>
      </c>
      <c r="F85" t="s">
        <v>8</v>
      </c>
      <c r="G85">
        <f t="shared" si="2"/>
        <v>2</v>
      </c>
      <c r="H85">
        <f t="shared" si="3"/>
        <v>2</v>
      </c>
    </row>
    <row r="86" spans="1:8" x14ac:dyDescent="0.3">
      <c r="A86">
        <v>1656</v>
      </c>
      <c r="B86" t="s">
        <v>8</v>
      </c>
      <c r="C86">
        <v>-5.0622829258599999</v>
      </c>
      <c r="D86">
        <v>0.37177369967500001</v>
      </c>
      <c r="E86">
        <v>-11.236557918999999</v>
      </c>
      <c r="F86" t="s">
        <v>7</v>
      </c>
      <c r="G86">
        <f t="shared" si="2"/>
        <v>2</v>
      </c>
      <c r="H86">
        <f t="shared" si="3"/>
        <v>1</v>
      </c>
    </row>
    <row r="87" spans="1:8" x14ac:dyDescent="0.3">
      <c r="A87">
        <v>1669</v>
      </c>
      <c r="B87" t="s">
        <v>7</v>
      </c>
      <c r="C87">
        <v>-0.255413242737</v>
      </c>
      <c r="D87">
        <v>0.30083785625499998</v>
      </c>
      <c r="E87">
        <v>-7.0935843419900002E-2</v>
      </c>
      <c r="F87" t="s">
        <v>7</v>
      </c>
      <c r="G87">
        <f t="shared" si="2"/>
        <v>1</v>
      </c>
      <c r="H87">
        <f t="shared" si="3"/>
        <v>1</v>
      </c>
    </row>
    <row r="88" spans="1:8" x14ac:dyDescent="0.3">
      <c r="A88">
        <v>1693</v>
      </c>
      <c r="B88" t="s">
        <v>7</v>
      </c>
      <c r="C88">
        <v>49.052094053799998</v>
      </c>
      <c r="D88">
        <v>35.184991216900002</v>
      </c>
      <c r="E88">
        <v>34.884153360699997</v>
      </c>
      <c r="F88" t="s">
        <v>8</v>
      </c>
      <c r="G88">
        <f t="shared" si="2"/>
        <v>1</v>
      </c>
      <c r="H88">
        <f t="shared" si="3"/>
        <v>2</v>
      </c>
    </row>
    <row r="89" spans="1:8" x14ac:dyDescent="0.3">
      <c r="A89">
        <v>1705</v>
      </c>
      <c r="B89" t="s">
        <v>8</v>
      </c>
      <c r="C89">
        <v>18.584647783000001</v>
      </c>
      <c r="D89">
        <v>27.9315858358</v>
      </c>
      <c r="E89">
        <v>-7.2534053810700003</v>
      </c>
      <c r="F89" t="s">
        <v>8</v>
      </c>
      <c r="G89">
        <f t="shared" si="2"/>
        <v>2</v>
      </c>
      <c r="H89">
        <f t="shared" si="3"/>
        <v>2</v>
      </c>
    </row>
    <row r="90" spans="1:8" x14ac:dyDescent="0.3">
      <c r="A90">
        <v>1730</v>
      </c>
      <c r="B90" t="s">
        <v>8</v>
      </c>
      <c r="C90">
        <v>-69.079594427999993</v>
      </c>
      <c r="D90">
        <v>0.13678667363300001</v>
      </c>
      <c r="E90">
        <v>-27.7947991622</v>
      </c>
      <c r="F90" t="s">
        <v>7</v>
      </c>
      <c r="G90">
        <f t="shared" si="2"/>
        <v>2</v>
      </c>
      <c r="H90">
        <f t="shared" si="3"/>
        <v>1</v>
      </c>
    </row>
    <row r="91" spans="1:8" x14ac:dyDescent="0.3">
      <c r="A91">
        <v>1742</v>
      </c>
      <c r="B91" t="s">
        <v>7</v>
      </c>
      <c r="C91">
        <v>5.03055977099E-2</v>
      </c>
      <c r="D91">
        <v>0.16777293948700001</v>
      </c>
      <c r="E91">
        <v>3.0986265853899998E-2</v>
      </c>
      <c r="F91" t="s">
        <v>7</v>
      </c>
      <c r="G91">
        <f t="shared" si="2"/>
        <v>1</v>
      </c>
      <c r="H91">
        <f t="shared" si="3"/>
        <v>1</v>
      </c>
    </row>
    <row r="92" spans="1:8" x14ac:dyDescent="0.3">
      <c r="A92">
        <v>1771</v>
      </c>
      <c r="B92" t="s">
        <v>7</v>
      </c>
      <c r="C92">
        <v>12.5863652947</v>
      </c>
      <c r="D92">
        <v>5.4199084120799998</v>
      </c>
      <c r="E92">
        <v>5.25213547259</v>
      </c>
      <c r="F92" t="s">
        <v>8</v>
      </c>
      <c r="G92">
        <f t="shared" si="2"/>
        <v>1</v>
      </c>
      <c r="H92">
        <f t="shared" si="3"/>
        <v>2</v>
      </c>
    </row>
    <row r="93" spans="1:8" x14ac:dyDescent="0.3">
      <c r="A93">
        <v>1782</v>
      </c>
      <c r="B93" t="s">
        <v>8</v>
      </c>
      <c r="C93">
        <v>1.3272631537299999</v>
      </c>
      <c r="D93">
        <v>0.58788500275800004</v>
      </c>
      <c r="E93">
        <v>-4.8320234093199996</v>
      </c>
      <c r="F93" t="s">
        <v>8</v>
      </c>
      <c r="G93">
        <f t="shared" si="2"/>
        <v>2</v>
      </c>
      <c r="H93">
        <f t="shared" si="3"/>
        <v>2</v>
      </c>
    </row>
    <row r="94" spans="1:8" x14ac:dyDescent="0.3">
      <c r="A94">
        <v>1836</v>
      </c>
      <c r="B94" t="s">
        <v>8</v>
      </c>
      <c r="C94">
        <v>-20.7539995753</v>
      </c>
      <c r="D94">
        <v>0.21769296228599999</v>
      </c>
      <c r="E94">
        <v>-0.37019204047199999</v>
      </c>
      <c r="F94" t="s">
        <v>7</v>
      </c>
      <c r="G94">
        <f t="shared" si="2"/>
        <v>2</v>
      </c>
      <c r="H94">
        <f t="shared" si="3"/>
        <v>1</v>
      </c>
    </row>
    <row r="95" spans="1:8" x14ac:dyDescent="0.3">
      <c r="A95">
        <v>1849</v>
      </c>
      <c r="B95" t="s">
        <v>7</v>
      </c>
      <c r="C95">
        <v>0.120946217051</v>
      </c>
      <c r="D95">
        <v>0.198762801574</v>
      </c>
      <c r="E95">
        <v>-1.8930160712700001E-2</v>
      </c>
      <c r="F95" t="s">
        <v>7</v>
      </c>
      <c r="G95">
        <f t="shared" si="2"/>
        <v>1</v>
      </c>
      <c r="H95">
        <f t="shared" si="3"/>
        <v>1</v>
      </c>
    </row>
    <row r="96" spans="1:8" x14ac:dyDescent="0.3">
      <c r="A96">
        <v>1871</v>
      </c>
      <c r="B96" t="s">
        <v>7</v>
      </c>
      <c r="C96">
        <v>13.2028195649</v>
      </c>
      <c r="D96">
        <v>8.9597156256399995</v>
      </c>
      <c r="E96">
        <v>8.7609528240699994</v>
      </c>
      <c r="F96" t="s">
        <v>8</v>
      </c>
      <c r="G96">
        <f t="shared" si="2"/>
        <v>1</v>
      </c>
      <c r="H96">
        <f t="shared" si="3"/>
        <v>2</v>
      </c>
    </row>
    <row r="97" spans="1:8" x14ac:dyDescent="0.3">
      <c r="A97">
        <v>1882</v>
      </c>
      <c r="B97" t="s">
        <v>8</v>
      </c>
      <c r="C97">
        <v>11.269986794899999</v>
      </c>
      <c r="D97">
        <v>30.458163851799998</v>
      </c>
      <c r="E97">
        <v>21.498448226200001</v>
      </c>
      <c r="F97" t="s">
        <v>8</v>
      </c>
      <c r="G97">
        <f t="shared" si="2"/>
        <v>2</v>
      </c>
      <c r="H97">
        <f t="shared" si="3"/>
        <v>2</v>
      </c>
    </row>
    <row r="98" spans="1:8" x14ac:dyDescent="0.3">
      <c r="A98">
        <v>1922</v>
      </c>
      <c r="B98" t="s">
        <v>8</v>
      </c>
      <c r="C98">
        <v>-15.282048662899999</v>
      </c>
      <c r="D98">
        <v>3.0812728997400001</v>
      </c>
      <c r="E98">
        <v>-27.376890952099998</v>
      </c>
      <c r="F98" t="s">
        <v>7</v>
      </c>
      <c r="G98">
        <f t="shared" si="2"/>
        <v>2</v>
      </c>
      <c r="H98">
        <f t="shared" si="3"/>
        <v>1</v>
      </c>
    </row>
    <row r="99" spans="1:8" x14ac:dyDescent="0.3">
      <c r="A99">
        <v>1934</v>
      </c>
      <c r="B99" t="s">
        <v>7</v>
      </c>
      <c r="C99">
        <v>-1.44225771807</v>
      </c>
      <c r="D99">
        <v>0.216899213964</v>
      </c>
      <c r="E99">
        <v>-2.86437368577</v>
      </c>
      <c r="F99" t="s">
        <v>7</v>
      </c>
      <c r="G99">
        <f t="shared" si="2"/>
        <v>1</v>
      </c>
      <c r="H99">
        <f t="shared" si="3"/>
        <v>1</v>
      </c>
    </row>
    <row r="100" spans="1:8" x14ac:dyDescent="0.3">
      <c r="A100">
        <v>1963</v>
      </c>
      <c r="B100" t="s">
        <v>7</v>
      </c>
      <c r="C100">
        <v>26.9923433497</v>
      </c>
      <c r="D100">
        <v>28.069615356100002</v>
      </c>
      <c r="E100">
        <v>27.8527161421</v>
      </c>
      <c r="F100" t="s">
        <v>8</v>
      </c>
      <c r="G100">
        <f t="shared" si="2"/>
        <v>1</v>
      </c>
      <c r="H100">
        <f t="shared" si="3"/>
        <v>2</v>
      </c>
    </row>
    <row r="101" spans="1:8" x14ac:dyDescent="0.3">
      <c r="A101">
        <v>1974</v>
      </c>
      <c r="B101" t="s">
        <v>8</v>
      </c>
      <c r="C101">
        <v>-13.2380787588</v>
      </c>
      <c r="D101">
        <v>1.78049200099</v>
      </c>
      <c r="E101">
        <v>-26.289123355099999</v>
      </c>
      <c r="F101" t="s">
        <v>8</v>
      </c>
      <c r="G101">
        <f t="shared" si="2"/>
        <v>2</v>
      </c>
      <c r="H101">
        <f t="shared" si="3"/>
        <v>2</v>
      </c>
    </row>
    <row r="102" spans="1:8" x14ac:dyDescent="0.3">
      <c r="A102">
        <v>1995</v>
      </c>
      <c r="B102" t="s">
        <v>8</v>
      </c>
      <c r="C102">
        <v>-21.7782635268</v>
      </c>
      <c r="D102">
        <v>9.5272099455300005E-2</v>
      </c>
      <c r="E102">
        <v>-1.68521990154</v>
      </c>
      <c r="F102" t="s">
        <v>7</v>
      </c>
      <c r="G102">
        <f t="shared" si="2"/>
        <v>2</v>
      </c>
      <c r="H102">
        <f t="shared" si="3"/>
        <v>1</v>
      </c>
    </row>
    <row r="103" spans="1:8" x14ac:dyDescent="0.3">
      <c r="A103">
        <v>2007</v>
      </c>
      <c r="B103" t="s">
        <v>7</v>
      </c>
      <c r="C103">
        <v>7.9895262879499995E-2</v>
      </c>
      <c r="D103">
        <v>0.17642733074299999</v>
      </c>
      <c r="E103">
        <v>8.1155231287999993E-2</v>
      </c>
      <c r="F103" t="s">
        <v>7</v>
      </c>
      <c r="G103">
        <f t="shared" si="2"/>
        <v>1</v>
      </c>
      <c r="H103">
        <f t="shared" si="3"/>
        <v>1</v>
      </c>
    </row>
    <row r="104" spans="1:8" x14ac:dyDescent="0.3">
      <c r="A104">
        <v>2029</v>
      </c>
      <c r="B104" t="s">
        <v>7</v>
      </c>
      <c r="C104">
        <v>19.6428132142</v>
      </c>
      <c r="D104">
        <v>18.642992393299998</v>
      </c>
      <c r="E104">
        <v>18.466565062499999</v>
      </c>
      <c r="F104" t="s">
        <v>8</v>
      </c>
      <c r="G104">
        <f t="shared" si="2"/>
        <v>1</v>
      </c>
      <c r="H104">
        <f t="shared" si="3"/>
        <v>2</v>
      </c>
    </row>
    <row r="105" spans="1:8" x14ac:dyDescent="0.3">
      <c r="A105">
        <v>2040</v>
      </c>
      <c r="B105" t="s">
        <v>8</v>
      </c>
      <c r="C105">
        <v>-2.7885640130899998</v>
      </c>
      <c r="D105">
        <v>5.0062960155900003</v>
      </c>
      <c r="E105">
        <v>-13.6366963777</v>
      </c>
      <c r="F105" t="s">
        <v>8</v>
      </c>
      <c r="G105">
        <f t="shared" si="2"/>
        <v>2</v>
      </c>
      <c r="H105">
        <f t="shared" si="3"/>
        <v>2</v>
      </c>
    </row>
    <row r="106" spans="1:8" x14ac:dyDescent="0.3">
      <c r="A106">
        <v>2059</v>
      </c>
      <c r="B106" t="s">
        <v>8</v>
      </c>
      <c r="C106">
        <v>-20.778187185099998</v>
      </c>
      <c r="D106">
        <v>0.19009330293999999</v>
      </c>
      <c r="E106">
        <v>-4.81620271265</v>
      </c>
      <c r="F106" t="s">
        <v>7</v>
      </c>
      <c r="G106">
        <f t="shared" si="2"/>
        <v>2</v>
      </c>
      <c r="H106">
        <f t="shared" si="3"/>
        <v>1</v>
      </c>
    </row>
    <row r="107" spans="1:8" x14ac:dyDescent="0.3">
      <c r="A107">
        <v>2072</v>
      </c>
      <c r="B107" t="s">
        <v>7</v>
      </c>
      <c r="C107">
        <v>-6.9995181463800002E-2</v>
      </c>
      <c r="D107">
        <v>0.14928763398600001</v>
      </c>
      <c r="E107">
        <v>-4.08056689542E-2</v>
      </c>
      <c r="F107" t="s">
        <v>7</v>
      </c>
      <c r="G107">
        <f t="shared" si="2"/>
        <v>1</v>
      </c>
      <c r="H107">
        <f t="shared" si="3"/>
        <v>1</v>
      </c>
    </row>
    <row r="108" spans="1:8" x14ac:dyDescent="0.3">
      <c r="A108">
        <v>2146</v>
      </c>
      <c r="B108" t="s">
        <v>7</v>
      </c>
      <c r="C108">
        <v>57.666051714300004</v>
      </c>
      <c r="D108">
        <v>32.4808798217</v>
      </c>
      <c r="E108">
        <v>32.331592187699997</v>
      </c>
      <c r="F108" t="s">
        <v>8</v>
      </c>
      <c r="G108">
        <f t="shared" si="2"/>
        <v>1</v>
      </c>
      <c r="H108">
        <f t="shared" si="3"/>
        <v>2</v>
      </c>
    </row>
    <row r="109" spans="1:8" x14ac:dyDescent="0.3">
      <c r="A109">
        <v>2157</v>
      </c>
      <c r="B109" t="s">
        <v>8</v>
      </c>
      <c r="C109">
        <v>7.4444929695599997</v>
      </c>
      <c r="D109">
        <v>32.506768585400003</v>
      </c>
      <c r="E109">
        <v>2.5888763666699999E-2</v>
      </c>
      <c r="F109" t="s">
        <v>8</v>
      </c>
      <c r="G109">
        <f t="shared" si="2"/>
        <v>2</v>
      </c>
      <c r="H109">
        <f t="shared" si="3"/>
        <v>2</v>
      </c>
    </row>
    <row r="110" spans="1:8" x14ac:dyDescent="0.3">
      <c r="A110">
        <v>2190</v>
      </c>
      <c r="B110" t="s">
        <v>8</v>
      </c>
      <c r="C110">
        <v>-66.807982555500004</v>
      </c>
      <c r="D110">
        <v>0.68171624384600005</v>
      </c>
      <c r="E110">
        <v>-31.825052341500001</v>
      </c>
      <c r="F110" t="s">
        <v>9</v>
      </c>
      <c r="G110">
        <f t="shared" si="2"/>
        <v>2</v>
      </c>
      <c r="H110">
        <f t="shared" si="3"/>
        <v>3</v>
      </c>
    </row>
    <row r="111" spans="1:8" x14ac:dyDescent="0.3">
      <c r="A111">
        <v>2202</v>
      </c>
      <c r="B111" t="s">
        <v>9</v>
      </c>
      <c r="C111">
        <v>-0.83957859588999995</v>
      </c>
      <c r="D111">
        <v>1.49916569386</v>
      </c>
      <c r="E111">
        <v>0.81744945001799996</v>
      </c>
      <c r="F111" t="s">
        <v>9</v>
      </c>
      <c r="G111">
        <f t="shared" si="2"/>
        <v>3</v>
      </c>
      <c r="H111">
        <f t="shared" si="3"/>
        <v>3</v>
      </c>
    </row>
    <row r="112" spans="1:8" x14ac:dyDescent="0.3">
      <c r="A112">
        <v>2220</v>
      </c>
      <c r="B112" t="s">
        <v>9</v>
      </c>
      <c r="C112">
        <v>14.547183824599999</v>
      </c>
      <c r="D112">
        <v>0.42736863932500002</v>
      </c>
      <c r="E112">
        <v>-1.07179705454</v>
      </c>
      <c r="F112" t="s">
        <v>8</v>
      </c>
      <c r="G112">
        <f t="shared" si="2"/>
        <v>3</v>
      </c>
      <c r="H112">
        <f t="shared" si="3"/>
        <v>2</v>
      </c>
    </row>
    <row r="113" spans="1:8" x14ac:dyDescent="0.3">
      <c r="A113">
        <v>2231</v>
      </c>
      <c r="B113" t="s">
        <v>8</v>
      </c>
      <c r="C113">
        <v>-8.6164926995100005E-2</v>
      </c>
      <c r="D113">
        <v>0.275570442029</v>
      </c>
      <c r="E113">
        <v>-0.151798197296</v>
      </c>
      <c r="F113" t="s">
        <v>8</v>
      </c>
      <c r="G113">
        <f t="shared" si="2"/>
        <v>2</v>
      </c>
      <c r="H113">
        <f t="shared" si="3"/>
        <v>2</v>
      </c>
    </row>
    <row r="114" spans="1:8" x14ac:dyDescent="0.3">
      <c r="A114">
        <v>2260</v>
      </c>
      <c r="B114" t="s">
        <v>8</v>
      </c>
      <c r="C114">
        <v>-16.5537830946</v>
      </c>
      <c r="D114">
        <v>8.7756934038200001</v>
      </c>
      <c r="E114">
        <v>8.5001229617899998</v>
      </c>
      <c r="F114" t="s">
        <v>9</v>
      </c>
      <c r="G114">
        <f t="shared" si="2"/>
        <v>2</v>
      </c>
      <c r="H114">
        <f t="shared" si="3"/>
        <v>3</v>
      </c>
    </row>
    <row r="115" spans="1:8" x14ac:dyDescent="0.3">
      <c r="A115">
        <v>2271</v>
      </c>
      <c r="B115" t="s">
        <v>9</v>
      </c>
      <c r="C115">
        <v>0.79690120436900003</v>
      </c>
      <c r="D115">
        <v>4.7693860414099998</v>
      </c>
      <c r="E115">
        <v>-4.0063073624100003</v>
      </c>
      <c r="F115" t="s">
        <v>9</v>
      </c>
      <c r="G115">
        <f t="shared" si="2"/>
        <v>3</v>
      </c>
      <c r="H115">
        <f t="shared" si="3"/>
        <v>3</v>
      </c>
    </row>
    <row r="116" spans="1:8" x14ac:dyDescent="0.3">
      <c r="A116">
        <v>2326</v>
      </c>
      <c r="B116" t="s">
        <v>9</v>
      </c>
      <c r="C116">
        <v>30.862335066</v>
      </c>
      <c r="D116">
        <v>15.1123981421</v>
      </c>
      <c r="E116">
        <v>10.343012100699999</v>
      </c>
      <c r="F116" t="s">
        <v>8</v>
      </c>
      <c r="G116">
        <f t="shared" si="2"/>
        <v>3</v>
      </c>
      <c r="H116">
        <f t="shared" si="3"/>
        <v>2</v>
      </c>
    </row>
    <row r="117" spans="1:8" x14ac:dyDescent="0.3">
      <c r="A117">
        <v>2337</v>
      </c>
      <c r="B117" t="s">
        <v>8</v>
      </c>
      <c r="C117">
        <v>-0.38460250901100002</v>
      </c>
      <c r="D117">
        <v>9.8336177653900005</v>
      </c>
      <c r="E117">
        <v>-5.2787803767400003</v>
      </c>
      <c r="F117" t="s">
        <v>8</v>
      </c>
      <c r="G117">
        <f t="shared" si="2"/>
        <v>2</v>
      </c>
      <c r="H117">
        <f t="shared" si="3"/>
        <v>2</v>
      </c>
    </row>
    <row r="118" spans="1:8" x14ac:dyDescent="0.3">
      <c r="A118">
        <v>2355</v>
      </c>
      <c r="B118" t="s">
        <v>8</v>
      </c>
      <c r="C118">
        <v>-36.0864715401</v>
      </c>
      <c r="D118">
        <v>1.3528676853899999</v>
      </c>
      <c r="E118">
        <v>-8.48075008</v>
      </c>
      <c r="F118" t="s">
        <v>9</v>
      </c>
      <c r="G118">
        <f t="shared" si="2"/>
        <v>2</v>
      </c>
      <c r="H118">
        <f t="shared" si="3"/>
        <v>3</v>
      </c>
    </row>
    <row r="119" spans="1:8" x14ac:dyDescent="0.3">
      <c r="A119">
        <v>2366</v>
      </c>
      <c r="B119" t="s">
        <v>9</v>
      </c>
      <c r="C119">
        <v>1.67689346221</v>
      </c>
      <c r="D119">
        <v>0.88506575739600002</v>
      </c>
      <c r="E119">
        <v>-0.46780192799699999</v>
      </c>
      <c r="F119" t="s">
        <v>9</v>
      </c>
      <c r="G119">
        <f t="shared" si="2"/>
        <v>3</v>
      </c>
      <c r="H119">
        <f t="shared" si="3"/>
        <v>3</v>
      </c>
    </row>
    <row r="120" spans="1:8" x14ac:dyDescent="0.3">
      <c r="A120">
        <v>2385</v>
      </c>
      <c r="B120" t="s">
        <v>9</v>
      </c>
      <c r="C120">
        <v>22.533824327800001</v>
      </c>
      <c r="D120">
        <v>17.0527723694</v>
      </c>
      <c r="E120">
        <v>16.167706612</v>
      </c>
      <c r="F120" t="s">
        <v>8</v>
      </c>
      <c r="G120">
        <f t="shared" si="2"/>
        <v>3</v>
      </c>
      <c r="H120">
        <f t="shared" si="3"/>
        <v>2</v>
      </c>
    </row>
    <row r="121" spans="1:8" x14ac:dyDescent="0.3">
      <c r="A121">
        <v>2396</v>
      </c>
      <c r="B121" t="s">
        <v>8</v>
      </c>
      <c r="C121">
        <v>6.4493866016199997</v>
      </c>
      <c r="D121">
        <v>4.7807506487699998</v>
      </c>
      <c r="E121">
        <v>-12.2720217206</v>
      </c>
      <c r="F121" t="s">
        <v>8</v>
      </c>
      <c r="G121">
        <f t="shared" si="2"/>
        <v>2</v>
      </c>
      <c r="H121">
        <f t="shared" si="3"/>
        <v>2</v>
      </c>
    </row>
    <row r="122" spans="1:8" x14ac:dyDescent="0.3">
      <c r="A122">
        <v>2423</v>
      </c>
      <c r="B122" t="s">
        <v>8</v>
      </c>
      <c r="C122">
        <v>-26.3687248719</v>
      </c>
      <c r="D122">
        <v>0.82678648786599995</v>
      </c>
      <c r="E122">
        <v>-3.9539641609</v>
      </c>
      <c r="F122" t="s">
        <v>9</v>
      </c>
      <c r="G122">
        <f t="shared" si="2"/>
        <v>2</v>
      </c>
      <c r="H122">
        <f t="shared" si="3"/>
        <v>3</v>
      </c>
    </row>
    <row r="123" spans="1:8" x14ac:dyDescent="0.3">
      <c r="A123">
        <v>2434</v>
      </c>
      <c r="B123" t="s">
        <v>9</v>
      </c>
      <c r="C123">
        <v>-8.3220745562800005</v>
      </c>
      <c r="D123">
        <v>3.2567939727700002</v>
      </c>
      <c r="E123">
        <v>2.4300074849</v>
      </c>
      <c r="F123" t="s">
        <v>9</v>
      </c>
      <c r="G123">
        <f t="shared" si="2"/>
        <v>3</v>
      </c>
      <c r="H123">
        <f t="shared" si="3"/>
        <v>3</v>
      </c>
    </row>
    <row r="124" spans="1:8" x14ac:dyDescent="0.3">
      <c r="A124">
        <v>2450</v>
      </c>
      <c r="B124" t="s">
        <v>9</v>
      </c>
      <c r="C124">
        <v>52.705146620699999</v>
      </c>
      <c r="D124">
        <v>17.185522714099999</v>
      </c>
      <c r="E124">
        <v>13.9287287413</v>
      </c>
      <c r="F124" t="s">
        <v>8</v>
      </c>
      <c r="G124">
        <f t="shared" si="2"/>
        <v>3</v>
      </c>
      <c r="H124">
        <f t="shared" si="3"/>
        <v>2</v>
      </c>
    </row>
    <row r="125" spans="1:8" x14ac:dyDescent="0.3">
      <c r="A125">
        <v>2461</v>
      </c>
      <c r="B125" t="s">
        <v>8</v>
      </c>
      <c r="C125">
        <v>7.9566901886999997</v>
      </c>
      <c r="D125">
        <v>31.9097604438</v>
      </c>
      <c r="E125">
        <v>14.7242377297</v>
      </c>
      <c r="F125" t="s">
        <v>8</v>
      </c>
      <c r="G125">
        <f t="shared" si="2"/>
        <v>2</v>
      </c>
      <c r="H125">
        <f t="shared" si="3"/>
        <v>2</v>
      </c>
    </row>
    <row r="126" spans="1:8" x14ac:dyDescent="0.3">
      <c r="A126">
        <v>2487</v>
      </c>
      <c r="B126" t="s">
        <v>8</v>
      </c>
      <c r="C126">
        <v>-56.038587957899999</v>
      </c>
      <c r="D126">
        <v>0.99790302315500001</v>
      </c>
      <c r="E126">
        <v>-30.911857420600001</v>
      </c>
      <c r="F126" t="s">
        <v>9</v>
      </c>
      <c r="G126">
        <f t="shared" si="2"/>
        <v>2</v>
      </c>
      <c r="H126">
        <f t="shared" si="3"/>
        <v>3</v>
      </c>
    </row>
    <row r="127" spans="1:8" x14ac:dyDescent="0.3">
      <c r="A127">
        <v>2498</v>
      </c>
      <c r="B127" t="s">
        <v>9</v>
      </c>
      <c r="C127">
        <v>2.9444021654500001</v>
      </c>
      <c r="D127">
        <v>1.1695239046699999</v>
      </c>
      <c r="E127">
        <v>0.17162088151499999</v>
      </c>
      <c r="F127" t="s">
        <v>9</v>
      </c>
      <c r="G127">
        <f t="shared" si="2"/>
        <v>3</v>
      </c>
      <c r="H127">
        <f t="shared" si="3"/>
        <v>3</v>
      </c>
    </row>
    <row r="128" spans="1:8" x14ac:dyDescent="0.3">
      <c r="A128">
        <v>2517</v>
      </c>
      <c r="B128" t="s">
        <v>9</v>
      </c>
      <c r="C128">
        <v>20.315522501</v>
      </c>
      <c r="D128">
        <v>2.3040271355000002</v>
      </c>
      <c r="E128">
        <v>1.13450323083</v>
      </c>
      <c r="F128" t="s">
        <v>8</v>
      </c>
      <c r="G128">
        <f t="shared" si="2"/>
        <v>3</v>
      </c>
      <c r="H128">
        <f t="shared" si="3"/>
        <v>2</v>
      </c>
    </row>
    <row r="129" spans="1:8" x14ac:dyDescent="0.3">
      <c r="A129">
        <v>2529</v>
      </c>
      <c r="B129" t="s">
        <v>8</v>
      </c>
      <c r="C129">
        <v>0.86240243812499995</v>
      </c>
      <c r="D129">
        <v>1.63630442108</v>
      </c>
      <c r="E129">
        <v>-0.66772271442499997</v>
      </c>
      <c r="F129" t="s">
        <v>8</v>
      </c>
      <c r="G129">
        <f t="shared" si="2"/>
        <v>2</v>
      </c>
      <c r="H129">
        <f t="shared" si="3"/>
        <v>2</v>
      </c>
    </row>
    <row r="130" spans="1:8" x14ac:dyDescent="0.3">
      <c r="A130">
        <v>2557</v>
      </c>
      <c r="B130" t="s">
        <v>8</v>
      </c>
      <c r="C130">
        <v>-1.0440885501199999</v>
      </c>
      <c r="D130">
        <v>1.2727836835999999</v>
      </c>
      <c r="E130">
        <v>-0.36352073748300001</v>
      </c>
      <c r="F130" t="s">
        <v>8</v>
      </c>
      <c r="G130">
        <f t="shared" si="2"/>
        <v>2</v>
      </c>
      <c r="H130">
        <f t="shared" si="3"/>
        <v>2</v>
      </c>
    </row>
    <row r="131" spans="1:8" x14ac:dyDescent="0.3">
      <c r="A131">
        <v>2569</v>
      </c>
      <c r="B131" t="s">
        <v>8</v>
      </c>
      <c r="C131">
        <v>-0.60014160164200003</v>
      </c>
      <c r="D131">
        <v>0.56939698123100002</v>
      </c>
      <c r="E131">
        <v>-0.70338670236599998</v>
      </c>
      <c r="F131" t="s">
        <v>8</v>
      </c>
      <c r="G131">
        <f t="shared" ref="G131" si="4">IF(B131="chair_away", 0, IF(B131="chair_close", 1, IF(B131="occupied_away", 2, IF(B131="occupied_close", 3, "N/A"))))</f>
        <v>2</v>
      </c>
      <c r="H131">
        <f t="shared" ref="H131" si="5">IF(F131="chair_away", 0, IF(F131="chair_close", 1, IF(F131="occupied_away", 2, IF(F131="occupied_close", 3, "N/A"))))</f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A9" sqref="A9"/>
    </sheetView>
  </sheetViews>
  <sheetFormatPr defaultRowHeight="14.4" x14ac:dyDescent="0.3"/>
  <cols>
    <col min="2" max="2" width="9.5546875" bestFit="1" customWidth="1"/>
    <col min="3" max="3" width="24.88671875" bestFit="1" customWidth="1"/>
    <col min="4" max="4" width="23.33203125" bestFit="1" customWidth="1"/>
    <col min="5" max="5" width="23.6640625" bestFit="1" customWidth="1"/>
  </cols>
  <sheetData>
    <row r="1" spans="1:6" x14ac:dyDescent="0.3">
      <c r="A1" t="s">
        <v>1</v>
      </c>
      <c r="B1" t="s">
        <v>12</v>
      </c>
      <c r="C1" t="s">
        <v>13</v>
      </c>
      <c r="D1" t="s">
        <v>14</v>
      </c>
      <c r="E1" t="s">
        <v>15</v>
      </c>
    </row>
    <row r="2" spans="1:6" x14ac:dyDescent="0.3">
      <c r="A2">
        <v>0</v>
      </c>
      <c r="B2">
        <v>0</v>
      </c>
      <c r="C2">
        <f>SUMIFS('Raw Data Plus State Encodings'!$C$3:$C$131, 'Raw Data Plus State Encodings'!$G$3:$G$131, A2, 'Raw Data Plus State Encodings'!$H$3:$H$131, B2)/COUNTIFS('Raw Data Plus State Encodings'!$G$3:$G$131, A2, 'Raw Data Plus State Encodings'!$H$3:$H$131, B2)</f>
        <v>0.20361988226728686</v>
      </c>
      <c r="D2">
        <f t="array" ref="D2">MIN(IF('Raw Data Plus State Encodings'!$G$3:$G$131=A2, IF('Raw Data Plus State Encodings'!$H$3:$H$131=B2, IF(A2=B2, ABS('Raw Data Plus State Encodings'!$C$3:$C$131), 'Raw Data Plus State Encodings'!$C$3:$C$131))))</f>
        <v>4.9956443489100003E-3</v>
      </c>
      <c r="E2">
        <f t="array" ref="E2">MAX(IF('Raw Data Plus State Encodings'!$G$3:$G$131=A2, IF('Raw Data Plus State Encodings'!$H$3:$H$131=B2, IF(A2=B2, ABS('Raw Data Plus State Encodings'!$C$3:$C$131), 'Raw Data Plus State Encodings'!$C$3:$C$131))))</f>
        <v>2.6224777439300002</v>
      </c>
      <c r="F2" t="s">
        <v>18</v>
      </c>
    </row>
    <row r="3" spans="1:6" x14ac:dyDescent="0.3">
      <c r="A3" s="2">
        <v>0</v>
      </c>
      <c r="B3" s="2">
        <v>1</v>
      </c>
      <c r="C3" s="2">
        <f>SUMIFS('Raw Data Plus State Encodings'!$C$3:$C$131, 'Raw Data Plus State Encodings'!$G$3:$G$131, A3, 'Raw Data Plus State Encodings'!$H$3:$H$131, B3)/COUNTIFS('Raw Data Plus State Encodings'!$G$3:$G$131, A3, 'Raw Data Plus State Encodings'!$H$3:$H$131, B3)</f>
        <v>-53.374748459320003</v>
      </c>
      <c r="D3" s="2">
        <f t="array" ref="D3">MIN(IF('Raw Data Plus State Encodings'!$G$3:$G$131=A3, IF('Raw Data Plus State Encodings'!$H$3:$H$131=B3, IF(A3=B3, ABS('Raw Data Plus State Encodings'!$C$3:$C$131), 'Raw Data Plus State Encodings'!$C$3:$C$131))))</f>
        <v>-60.473476333299999</v>
      </c>
      <c r="E3" s="2">
        <f t="array" ref="E3">MAX(IF('Raw Data Plus State Encodings'!$G$3:$G$131=A3, IF('Raw Data Plus State Encodings'!$H$3:$H$131=B3, IF(A3=B3, ABS('Raw Data Plus State Encodings'!$C$3:$C$131), 'Raw Data Plus State Encodings'!$C$3:$C$131))))</f>
        <v>-47.585548799599998</v>
      </c>
      <c r="F3" s="2" t="s">
        <v>17</v>
      </c>
    </row>
    <row r="4" spans="1:6" x14ac:dyDescent="0.3">
      <c r="A4">
        <v>0</v>
      </c>
      <c r="B4">
        <v>2</v>
      </c>
      <c r="C4">
        <f>SUMIFS('Raw Data Plus State Encodings'!$C$3:$C$131, 'Raw Data Plus State Encodings'!$G$3:$G$131, A4, 'Raw Data Plus State Encodings'!$H$3:$H$131, B4)/COUNTIFS('Raw Data Plus State Encodings'!$G$3:$G$131, A4, 'Raw Data Plus State Encodings'!$H$3:$H$131, B4)</f>
        <v>-12.850866701115999</v>
      </c>
      <c r="D4">
        <f t="array" ref="D4">MIN(IF('Raw Data Plus State Encodings'!$G$3:$G$131=A4, IF('Raw Data Plus State Encodings'!$H$3:$H$131=B4, IF(A4=B4, ABS('Raw Data Plus State Encodings'!$C$3:$C$131), 'Raw Data Plus State Encodings'!$C$3:$C$131))))</f>
        <v>-30.077248319900001</v>
      </c>
      <c r="E4">
        <f t="array" ref="E4">MAX(IF('Raw Data Plus State Encodings'!$G$3:$G$131=A4, IF('Raw Data Plus State Encodings'!$H$3:$H$131=B4, IF(A4=B4, ABS('Raw Data Plus State Encodings'!$C$3:$C$131), 'Raw Data Plus State Encodings'!$C$3:$C$131))))</f>
        <v>5.9833523366400003</v>
      </c>
      <c r="F4" t="s">
        <v>18</v>
      </c>
    </row>
    <row r="5" spans="1:6" x14ac:dyDescent="0.3">
      <c r="A5" s="2">
        <v>0</v>
      </c>
      <c r="B5" s="2">
        <v>3</v>
      </c>
      <c r="C5" s="2">
        <f>SUMIFS('Raw Data Plus State Encodings'!$C$3:$C$131, 'Raw Data Plus State Encodings'!$G$3:$G$131, A5, 'Raw Data Plus State Encodings'!$H$3:$H$131, B5)/COUNTIFS('Raw Data Plus State Encodings'!$G$3:$G$131, A5, 'Raw Data Plus State Encodings'!$H$3:$H$131, B5)</f>
        <v>-58.066854368133328</v>
      </c>
      <c r="D5" s="2">
        <f t="array" ref="D5">MIN(IF('Raw Data Plus State Encodings'!$G$3:$G$131=A5, IF('Raw Data Plus State Encodings'!$H$3:$H$131=B5, IF(A5=B5, ABS('Raw Data Plus State Encodings'!$C$3:$C$131), 'Raw Data Plus State Encodings'!$C$3:$C$131))))</f>
        <v>-66.261905917199996</v>
      </c>
      <c r="E5" s="2">
        <f t="array" ref="E5">MAX(IF('Raw Data Plus State Encodings'!$G$3:$G$131=A5, IF('Raw Data Plus State Encodings'!$H$3:$H$131=B5, IF(A5=B5, ABS('Raw Data Plus State Encodings'!$C$3:$C$131), 'Raw Data Plus State Encodings'!$C$3:$C$131))))</f>
        <v>-47.3748445624</v>
      </c>
      <c r="F5" s="2" t="s">
        <v>17</v>
      </c>
    </row>
    <row r="6" spans="1:6" x14ac:dyDescent="0.3">
      <c r="A6">
        <v>1</v>
      </c>
      <c r="B6">
        <v>0</v>
      </c>
      <c r="C6">
        <f>SUMIFS('Raw Data Plus State Encodings'!$C$3:$C$131, 'Raw Data Plus State Encodings'!$G$3:$G$131, A6, 'Raw Data Plus State Encodings'!$H$3:$H$131, B6)/COUNTIFS('Raw Data Plus State Encodings'!$G$3:$G$131, A6, 'Raw Data Plus State Encodings'!$H$3:$H$131, B6)</f>
        <v>52.223430124199993</v>
      </c>
      <c r="D6">
        <f t="array" ref="D6">MIN(IF('Raw Data Plus State Encodings'!$G$3:$G$131=A6, IF('Raw Data Plus State Encodings'!$H$3:$H$131=B6, IF(A6=B6, ABS('Raw Data Plus State Encodings'!$C$3:$C$131), 'Raw Data Plus State Encodings'!$C$3:$C$131))))</f>
        <v>42.079877877599998</v>
      </c>
      <c r="E6">
        <f t="array" ref="E6">MAX(IF('Raw Data Plus State Encodings'!$G$3:$G$131=A6, IF('Raw Data Plus State Encodings'!$H$3:$H$131=B6, IF(A6=B6, ABS('Raw Data Plus State Encodings'!$C$3:$C$131), 'Raw Data Plus State Encodings'!$C$3:$C$131))))</f>
        <v>59.314900168599998</v>
      </c>
      <c r="F6" t="s">
        <v>18</v>
      </c>
    </row>
    <row r="7" spans="1:6" x14ac:dyDescent="0.3">
      <c r="A7">
        <v>1</v>
      </c>
      <c r="B7">
        <v>1</v>
      </c>
      <c r="C7">
        <f>SUMIFS('Raw Data Plus State Encodings'!$C$3:$C$131, 'Raw Data Plus State Encodings'!$G$3:$G$131, A7, 'Raw Data Plus State Encodings'!$H$3:$H$131, B7)/COUNTIFS('Raw Data Plus State Encodings'!$G$3:$G$131, A7, 'Raw Data Plus State Encodings'!$H$3:$H$131, B7)</f>
        <v>-0.12495045573862815</v>
      </c>
      <c r="D7">
        <f t="array" ref="D7">MIN(IF('Raw Data Plus State Encodings'!$G$3:$G$131=A7, IF('Raw Data Plus State Encodings'!$H$3:$H$131=B7, IF(A7=B7, ABS('Raw Data Plus State Encodings'!$C$3:$C$131), 'Raw Data Plus State Encodings'!$C$3:$C$131))))</f>
        <v>6.1848175637500002E-3</v>
      </c>
      <c r="E7">
        <f t="array" ref="E7">MAX(IF('Raw Data Plus State Encodings'!$G$3:$G$131=A7, IF('Raw Data Plus State Encodings'!$H$3:$H$131=B7, IF(A7=B7, ABS('Raw Data Plus State Encodings'!$C$3:$C$131), 'Raw Data Plus State Encodings'!$C$3:$C$131))))</f>
        <v>1.44225771807</v>
      </c>
      <c r="F7" t="s">
        <v>18</v>
      </c>
    </row>
    <row r="8" spans="1:6" x14ac:dyDescent="0.3">
      <c r="A8">
        <v>1</v>
      </c>
      <c r="B8">
        <v>2</v>
      </c>
      <c r="C8">
        <f>SUMIFS('Raw Data Plus State Encodings'!$C$3:$C$131, 'Raw Data Plus State Encodings'!$G$3:$G$131, A8, 'Raw Data Plus State Encodings'!$H$3:$H$131, B8)/COUNTIFS('Raw Data Plus State Encodings'!$G$3:$G$131, A8, 'Raw Data Plus State Encodings'!$H$3:$H$131, B8)</f>
        <v>29.124766833800003</v>
      </c>
      <c r="D8">
        <f t="array" ref="D8">MIN(IF('Raw Data Plus State Encodings'!$G$3:$G$131=A8, IF('Raw Data Plus State Encodings'!$H$3:$H$131=B8, IF(A8=B8, ABS('Raw Data Plus State Encodings'!$C$3:$C$131), 'Raw Data Plus State Encodings'!$C$3:$C$131))))</f>
        <v>12.5863652947</v>
      </c>
      <c r="E8">
        <f t="array" ref="E8">MAX(IF('Raw Data Plus State Encodings'!$G$3:$G$131=A8, IF('Raw Data Plus State Encodings'!$H$3:$H$131=B8, IF(A8=B8, ABS('Raw Data Plus State Encodings'!$C$3:$C$131), 'Raw Data Plus State Encodings'!$C$3:$C$131))))</f>
        <v>57.666051714300004</v>
      </c>
      <c r="F8" t="s">
        <v>18</v>
      </c>
    </row>
    <row r="9" spans="1:6" x14ac:dyDescent="0.3">
      <c r="A9">
        <v>1</v>
      </c>
      <c r="B9">
        <v>3</v>
      </c>
      <c r="C9">
        <f>SUMIFS('Raw Data Plus State Encodings'!$C$3:$C$131, 'Raw Data Plus State Encodings'!$G$3:$G$131, A9, 'Raw Data Plus State Encodings'!$H$3:$H$131, B9)/COUNTIFS('Raw Data Plus State Encodings'!$G$3:$G$131, A9, 'Raw Data Plus State Encodings'!$H$3:$H$131, B9)</f>
        <v>-15.158228972205</v>
      </c>
      <c r="D9">
        <f t="array" ref="D9">MIN(IF('Raw Data Plus State Encodings'!$G$3:$G$131=A9, IF('Raw Data Plus State Encodings'!$H$3:$H$131=B9, IF(A9=B9, ABS('Raw Data Plus State Encodings'!$C$3:$C$131), 'Raw Data Plus State Encodings'!$C$3:$C$131))))</f>
        <v>-21.057593647099999</v>
      </c>
      <c r="E9">
        <f t="array" ref="E9">MAX(IF('Raw Data Plus State Encodings'!$G$3:$G$131=A9, IF('Raw Data Plus State Encodings'!$H$3:$H$131=B9, IF(A9=B9, ABS('Raw Data Plus State Encodings'!$C$3:$C$131), 'Raw Data Plus State Encodings'!$C$3:$C$131))))</f>
        <v>-9.0826422610200002</v>
      </c>
      <c r="F9" t="s">
        <v>18</v>
      </c>
    </row>
    <row r="10" spans="1:6" x14ac:dyDescent="0.3">
      <c r="A10">
        <v>2</v>
      </c>
      <c r="B10">
        <v>0</v>
      </c>
      <c r="C10">
        <f>SUMIFS('Raw Data Plus State Encodings'!$C$3:$C$131, 'Raw Data Plus State Encodings'!$G$3:$G$131, A10, 'Raw Data Plus State Encodings'!$H$3:$H$131, B10)/COUNTIFS('Raw Data Plus State Encodings'!$G$3:$G$131, A10, 'Raw Data Plus State Encodings'!$H$3:$H$131, B10)</f>
        <v>13.62236638908</v>
      </c>
      <c r="D10">
        <f t="array" ref="D10">MIN(IF('Raw Data Plus State Encodings'!$G$3:$G$131=A10, IF('Raw Data Plus State Encodings'!$H$3:$H$131=B10, IF(A10=B10, ABS('Raw Data Plus State Encodings'!$C$3:$C$131), 'Raw Data Plus State Encodings'!$C$3:$C$131))))</f>
        <v>-13.331764575999999</v>
      </c>
      <c r="E10">
        <f t="array" ref="E10">MAX(IF('Raw Data Plus State Encodings'!$G$3:$G$131=A10, IF('Raw Data Plus State Encodings'!$H$3:$H$131=B10, IF(A10=B10, ABS('Raw Data Plus State Encodings'!$C$3:$C$131), 'Raw Data Plus State Encodings'!$C$3:$C$131))))</f>
        <v>36.332144208400003</v>
      </c>
      <c r="F10" t="s">
        <v>18</v>
      </c>
    </row>
    <row r="11" spans="1:6" x14ac:dyDescent="0.3">
      <c r="A11" s="1">
        <v>2</v>
      </c>
      <c r="B11" s="1">
        <v>1</v>
      </c>
      <c r="C11" s="1">
        <f>SUMIFS('Raw Data Plus State Encodings'!$C$3:$C$131, 'Raw Data Plus State Encodings'!$G$3:$G$131, A11, 'Raw Data Plus State Encodings'!$H$3:$H$131, B11)/COUNTIFS('Raw Data Plus State Encodings'!$G$3:$G$131, A11, 'Raw Data Plus State Encodings'!$H$3:$H$131, B11)</f>
        <v>-25.455729383993329</v>
      </c>
      <c r="D11" s="1">
        <f t="array" ref="D11">MIN(IF('Raw Data Plus State Encodings'!$G$3:$G$131=A11, IF('Raw Data Plus State Encodings'!$H$3:$H$131=B11, IF(A11=B11, ABS('Raw Data Plus State Encodings'!$C$3:$C$131), 'Raw Data Plus State Encodings'!$C$3:$C$131))))</f>
        <v>-69.079594427999993</v>
      </c>
      <c r="E11" s="1">
        <f t="array" ref="E11">MAX(IF('Raw Data Plus State Encodings'!$G$3:$G$131=A11, IF('Raw Data Plus State Encodings'!$H$3:$H$131=B11, IF(A11=B11, ABS('Raw Data Plus State Encodings'!$C$3:$C$131), 'Raw Data Plus State Encodings'!$C$3:$C$131))))</f>
        <v>-5.0622829258599999</v>
      </c>
      <c r="F11" s="1" t="s">
        <v>16</v>
      </c>
    </row>
    <row r="12" spans="1:6" x14ac:dyDescent="0.3">
      <c r="A12">
        <v>2</v>
      </c>
      <c r="B12">
        <v>2</v>
      </c>
      <c r="C12">
        <f>SUMIFS('Raw Data Plus State Encodings'!$C$3:$C$131, 'Raw Data Plus State Encodings'!$G$3:$G$131, A12, 'Raw Data Plus State Encodings'!$H$3:$H$131, B12)/COUNTIFS('Raw Data Plus State Encodings'!$G$3:$G$131, A12, 'Raw Data Plus State Encodings'!$H$3:$H$131, B12)</f>
        <v>1.4224562489408894</v>
      </c>
      <c r="D12">
        <f t="array" ref="D12">MIN(IF('Raw Data Plus State Encodings'!$G$3:$G$131=A12, IF('Raw Data Plus State Encodings'!$H$3:$H$131=B12, IF(A12=B12, ABS('Raw Data Plus State Encodings'!$C$3:$C$131), 'Raw Data Plus State Encodings'!$C$3:$C$131))))</f>
        <v>8.6164926995100005E-2</v>
      </c>
      <c r="E12">
        <f t="array" ref="E12">MAX(IF('Raw Data Plus State Encodings'!$G$3:$G$131=A12, IF('Raw Data Plus State Encodings'!$H$3:$H$131=B12, IF(A12=B12, ABS('Raw Data Plus State Encodings'!$C$3:$C$131), 'Raw Data Plus State Encodings'!$C$3:$C$131))))</f>
        <v>18.584647783000001</v>
      </c>
      <c r="F12" t="s">
        <v>18</v>
      </c>
    </row>
    <row r="13" spans="1:6" x14ac:dyDescent="0.3">
      <c r="A13" s="1">
        <v>2</v>
      </c>
      <c r="B13" s="1">
        <v>3</v>
      </c>
      <c r="C13" s="1">
        <f>SUMIFS('Raw Data Plus State Encodings'!$C$3:$C$131, 'Raw Data Plus State Encodings'!$G$3:$G$131, A13, 'Raw Data Plus State Encodings'!$H$3:$H$131, B13)/COUNTIFS('Raw Data Plus State Encodings'!$G$3:$G$131, A13, 'Raw Data Plus State Encodings'!$H$3:$H$131, B13)</f>
        <v>-40.371110004000002</v>
      </c>
      <c r="D13" s="1">
        <f t="array" ref="D13">MIN(IF('Raw Data Plus State Encodings'!$G$3:$G$131=A13, IF('Raw Data Plus State Encodings'!$H$3:$H$131=B13, IF(A13=B13, ABS('Raw Data Plus State Encodings'!$C$3:$C$131), 'Raw Data Plus State Encodings'!$C$3:$C$131))))</f>
        <v>-66.807982555500004</v>
      </c>
      <c r="E13" s="1">
        <f t="array" ref="E13">MAX(IF('Raw Data Plus State Encodings'!$G$3:$G$131=A13, IF('Raw Data Plus State Encodings'!$H$3:$H$131=B13, IF(A13=B13, ABS('Raw Data Plus State Encodings'!$C$3:$C$131), 'Raw Data Plus State Encodings'!$C$3:$C$131))))</f>
        <v>-16.5537830946</v>
      </c>
      <c r="F13" s="1" t="s">
        <v>16</v>
      </c>
    </row>
    <row r="14" spans="1:6" x14ac:dyDescent="0.3">
      <c r="A14">
        <v>3</v>
      </c>
      <c r="B14">
        <v>0</v>
      </c>
      <c r="C14">
        <f>SUMIFS('Raw Data Plus State Encodings'!$C$3:$C$131, 'Raw Data Plus State Encodings'!$G$3:$G$131, A14, 'Raw Data Plus State Encodings'!$H$3:$H$131, B14)/COUNTIFS('Raw Data Plus State Encodings'!$G$3:$G$131, A14, 'Raw Data Plus State Encodings'!$H$3:$H$131, B14)</f>
        <v>56.173507701439995</v>
      </c>
      <c r="D14">
        <f t="array" ref="D14">MIN(IF('Raw Data Plus State Encodings'!$G$3:$G$131=A14, IF('Raw Data Plus State Encodings'!$H$3:$H$131=B14, IF(A14=B14, ABS('Raw Data Plus State Encodings'!$C$3:$C$131), 'Raw Data Plus State Encodings'!$C$3:$C$131))))</f>
        <v>46.7681114421</v>
      </c>
      <c r="E14">
        <f t="array" ref="E14">MAX(IF('Raw Data Plus State Encodings'!$G$3:$G$131=A14, IF('Raw Data Plus State Encodings'!$H$3:$H$131=B14, IF(A14=B14, ABS('Raw Data Plus State Encodings'!$C$3:$C$131), 'Raw Data Plus State Encodings'!$C$3:$C$131))))</f>
        <v>72.218573963099999</v>
      </c>
      <c r="F14" t="s">
        <v>18</v>
      </c>
    </row>
    <row r="15" spans="1:6" x14ac:dyDescent="0.3">
      <c r="A15">
        <v>3</v>
      </c>
      <c r="B15">
        <v>1</v>
      </c>
      <c r="C15">
        <f>SUMIFS('Raw Data Plus State Encodings'!$C$3:$C$131, 'Raw Data Plus State Encodings'!$G$3:$G$131, A15, 'Raw Data Plus State Encodings'!$H$3:$H$131, B15)/COUNTIFS('Raw Data Plus State Encodings'!$G$3:$G$131, A15, 'Raw Data Plus State Encodings'!$H$3:$H$131, B15)</f>
        <v>13.374419513317999</v>
      </c>
      <c r="D15">
        <f t="array" ref="D15">MIN(IF('Raw Data Plus State Encodings'!$G$3:$G$131=A15, IF('Raw Data Plus State Encodings'!$H$3:$H$131=B15, IF(A15=B15, ABS('Raw Data Plus State Encodings'!$C$3:$C$131), 'Raw Data Plus State Encodings'!$C$3:$C$131))))</f>
        <v>6.5815653447900004</v>
      </c>
      <c r="E15">
        <f t="array" ref="E15">MAX(IF('Raw Data Plus State Encodings'!$G$3:$G$131=A15, IF('Raw Data Plus State Encodings'!$H$3:$H$131=B15, IF(A15=B15, ABS('Raw Data Plus State Encodings'!$C$3:$C$131), 'Raw Data Plus State Encodings'!$C$3:$C$131))))</f>
        <v>20.154801848799998</v>
      </c>
      <c r="F15" t="s">
        <v>18</v>
      </c>
    </row>
    <row r="16" spans="1:6" x14ac:dyDescent="0.3">
      <c r="A16">
        <v>3</v>
      </c>
      <c r="B16">
        <v>2</v>
      </c>
      <c r="C16">
        <f>SUMIFS('Raw Data Plus State Encodings'!$C$3:$C$131, 'Raw Data Plus State Encodings'!$G$3:$G$131, A16, 'Raw Data Plus State Encodings'!$H$3:$H$131, B16)/COUNTIFS('Raw Data Plus State Encodings'!$G$3:$G$131, A16, 'Raw Data Plus State Encodings'!$H$3:$H$131, B16)</f>
        <v>28.192802468019998</v>
      </c>
      <c r="D16">
        <f t="array" ref="D16">MIN(IF('Raw Data Plus State Encodings'!$G$3:$G$131=A16, IF('Raw Data Plus State Encodings'!$H$3:$H$131=B16, IF(A16=B16, ABS('Raw Data Plus State Encodings'!$C$3:$C$131), 'Raw Data Plus State Encodings'!$C$3:$C$131))))</f>
        <v>14.547183824599999</v>
      </c>
      <c r="E16">
        <f t="array" ref="E16">MAX(IF('Raw Data Plus State Encodings'!$G$3:$G$131=A16, IF('Raw Data Plus State Encodings'!$H$3:$H$131=B16, IF(A16=B16, ABS('Raw Data Plus State Encodings'!$C$3:$C$131), 'Raw Data Plus State Encodings'!$C$3:$C$131))))</f>
        <v>52.705146620699999</v>
      </c>
      <c r="F16" t="s">
        <v>18</v>
      </c>
    </row>
    <row r="17" spans="1:6" x14ac:dyDescent="0.3">
      <c r="A17">
        <v>3</v>
      </c>
      <c r="B17">
        <v>3</v>
      </c>
      <c r="C17">
        <f>SUMIFS('Raw Data Plus State Encodings'!$C$3:$C$131, 'Raw Data Plus State Encodings'!$G$3:$G$131, A17, 'Raw Data Plus State Encodings'!$H$3:$H$131, B17)/COUNTIFS('Raw Data Plus State Encodings'!$G$3:$G$131, A17, 'Raw Data Plus State Encodings'!$H$3:$H$131, B17)</f>
        <v>-0.21153788590440004</v>
      </c>
      <c r="D17">
        <f t="array" ref="D17">MIN(IF('Raw Data Plus State Encodings'!$G$3:$G$131=A17, IF('Raw Data Plus State Encodings'!$H$3:$H$131=B17, IF(A17=B17, ABS('Raw Data Plus State Encodings'!$C$3:$C$131), 'Raw Data Plus State Encodings'!$C$3:$C$131))))</f>
        <v>1.29481156667E-2</v>
      </c>
      <c r="E17">
        <f t="array" ref="E17">MAX(IF('Raw Data Plus State Encodings'!$G$3:$G$131=A17, IF('Raw Data Plus State Encodings'!$H$3:$H$131=B17, IF(A17=B17, ABS('Raw Data Plus State Encodings'!$C$3:$C$131), 'Raw Data Plus State Encodings'!$C$3:$C$131))))</f>
        <v>8.3220745562800005</v>
      </c>
      <c r="F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 Plus State Encodings</vt:lpstr>
      <vt:lpstr>State Transition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Kobza</dc:creator>
  <cp:lastModifiedBy>Jake Kobza</cp:lastModifiedBy>
  <dcterms:created xsi:type="dcterms:W3CDTF">2016-06-04T20:29:47Z</dcterms:created>
  <dcterms:modified xsi:type="dcterms:W3CDTF">2016-06-04T20:29:47Z</dcterms:modified>
</cp:coreProperties>
</file>